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G:\Mi unidad\2024\2024\PDD UNCSAB\PUBLICACIONES\I TRIMESTRE\POLITICAS\"/>
    </mc:Choice>
  </mc:AlternateContent>
  <xr:revisionPtr revIDLastSave="0" documentId="8_{AB3CFCEB-E7D4-4372-BCEE-906AD5CC8389}" xr6:coauthVersionLast="47" xr6:coauthVersionMax="47" xr10:uidLastSave="{00000000-0000-0000-0000-000000000000}"/>
  <bookViews>
    <workbookView xWindow="-120" yWindow="-120" windowWidth="29040" windowHeight="15840" activeTab="1" xr2:uid="{00000000-000D-0000-FFFF-FFFF00000000}"/>
  </bookViews>
  <sheets>
    <sheet name="Productos PAPPLGBTI SDM" sheetId="1" r:id="rId1"/>
    <sheet name="SDM Productos PAPPLGBTI ALI cam" sheetId="2" r:id="rId2"/>
    <sheet name="UMV Productos PAPPLGBTI ALI cam" sheetId="3" r:id="rId3"/>
    <sheet name="IDU Productos PAPPLGBTI ALI cam" sheetId="4" r:id="rId4"/>
    <sheet name="TMSA Productos PAPPLGBTI ALI ca" sheetId="5" r:id="rId5"/>
    <sheet name="EMB Productos PAPPLGBTI ALI cam" sheetId="6" r:id="rId6"/>
    <sheet name="TT Productos PAPPLGBTI ALI camb" sheetId="7" r:id="rId7"/>
  </sheets>
  <definedNames>
    <definedName name="_xlnm._FilterDatabase" localSheetId="0" hidden="1">'Productos PAPPLGBTI SDM'!$A$8:$AV$145</definedName>
    <definedName name="_xlnm._FilterDatabase" localSheetId="1" hidden="1">'SDM Productos PAPPLGBTI ALI cam'!$A$9:$AR$16</definedName>
    <definedName name="ANUALIZACIÓN">#REF!</definedName>
  </definedNames>
  <calcPr calcId="181029" iterateDelta="1E-4"/>
  <extLst>
    <ext uri="GoogleSheetsCustomDataVersion2">
      <go:sheetsCustomData xmlns:go="http://customooxmlschemas.google.com/" r:id="rId11" roundtripDataChecksum="7gS+PSLcPUScCRfgXA3i5b4M1ECCi95hmxzM5MhNVCI="/>
    </ext>
  </extLst>
</workbook>
</file>

<file path=xl/calcChain.xml><?xml version="1.0" encoding="utf-8"?>
<calcChain xmlns="http://schemas.openxmlformats.org/spreadsheetml/2006/main">
  <c r="P143" i="1" l="1"/>
  <c r="O143" i="1"/>
  <c r="O116" i="1"/>
  <c r="P116" i="1" s="1"/>
  <c r="O115" i="1"/>
  <c r="P115" i="1" s="1"/>
  <c r="O114" i="1"/>
  <c r="P114" i="1" s="1"/>
  <c r="O113" i="1"/>
  <c r="P113" i="1" s="1"/>
  <c r="P112" i="1"/>
  <c r="O112" i="1"/>
  <c r="O111" i="1"/>
  <c r="O102" i="1"/>
  <c r="P102" i="1" s="1"/>
  <c r="O101" i="1"/>
  <c r="P101" i="1" s="1"/>
  <c r="P100" i="1"/>
  <c r="P99" i="1"/>
  <c r="K99" i="1" s="1"/>
  <c r="P98" i="1"/>
  <c r="K98" i="1" s="1"/>
  <c r="P96" i="1"/>
  <c r="P95" i="1"/>
  <c r="P90" i="1"/>
  <c r="O90" i="1"/>
  <c r="P89" i="1"/>
  <c r="O89" i="1"/>
  <c r="P83" i="1"/>
  <c r="P82" i="1"/>
  <c r="P77" i="1"/>
  <c r="O77" i="1"/>
  <c r="K71" i="1"/>
  <c r="O67" i="1"/>
  <c r="K47" i="1"/>
  <c r="P46" i="1"/>
  <c r="K46" i="1" s="1"/>
  <c r="K45" i="1"/>
  <c r="P44" i="1"/>
  <c r="K44" i="1" s="1"/>
  <c r="L44" i="1" s="1"/>
  <c r="P43" i="1"/>
  <c r="K43" i="1"/>
  <c r="O34" i="1"/>
  <c r="P34" i="1" s="1"/>
  <c r="O30" i="1"/>
  <c r="P30" i="1" s="1"/>
  <c r="P28" i="1"/>
  <c r="O20" i="1"/>
  <c r="K103" i="1" l="1"/>
  <c r="O103" i="1"/>
  <c r="P10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S7" authorId="0" shapeId="0" xr:uid="{00000000-0006-0000-0000-000007000000}">
      <text>
        <r>
          <rPr>
            <sz val="11"/>
            <color theme="1"/>
            <rFont val="calibri"/>
            <family val="2"/>
            <scheme val="minor"/>
          </rPr>
          <t>======
ID#AAAAtegcXhg
luzap    (2023-03-23 13:05:03)
En esta columna avance cualitativo del trimestre se debe describir de manera concisa el avance en la ejecución de las actividades que contribuyen al cumplimiento de la meta</t>
        </r>
      </text>
    </comment>
    <comment ref="T7" authorId="0" shapeId="0" xr:uid="{00000000-0006-0000-0000-000002000000}">
      <text>
        <r>
          <rPr>
            <sz val="11"/>
            <color theme="1"/>
            <rFont val="calibri"/>
            <family val="2"/>
            <scheme val="minor"/>
          </rPr>
          <t>======
ID#AAAAtegcXh4
luzap    (2023-03-23 13:05:03)
En esta columna (Fuente de verificación que se adjunta) como indica su título, relacionar como anexo a la matriz, la fuente de verificación, que se va a adjuntar y que debe corresponder
 a lo establecido en la columna Q</t>
        </r>
      </text>
    </comment>
    <comment ref="U7" authorId="0" shapeId="0" xr:uid="{00000000-0006-0000-0000-000001000000}">
      <text>
        <r>
          <rPr>
            <sz val="11"/>
            <color theme="1"/>
            <rFont val="calibri"/>
            <family val="2"/>
            <scheme val="minor"/>
          </rPr>
          <t>======
ID#AAAAtegcXio
luzap    (2023-03-23 13:05:03)
En esta columna  diligenciar el avance cuantitativo en el trimestre de acuerdo con la meta establecida para el 2024. El reporte cuantitativo se realiza de acuerdo con la periodicidad de medición del indicador establecida. Debe ser en nùmero</t>
        </r>
      </text>
    </comment>
    <comment ref="V7" authorId="0" shapeId="0" xr:uid="{00000000-0006-0000-0000-000005000000}">
      <text>
        <r>
          <rPr>
            <sz val="11"/>
            <color theme="1"/>
            <rFont val="calibri"/>
            <family val="2"/>
            <scheme val="minor"/>
          </rPr>
          <t>======
ID#AAAAtegcXho
luzap    (2023-03-23 13:05:03)
En esta columna de acuerdo con los enfoques que se hayan definido para el producto (Columna F) describir el avance en su ejecución para el trimestre.</t>
        </r>
      </text>
    </comment>
    <comment ref="W7" authorId="0" shapeId="0" xr:uid="{00000000-0006-0000-0000-000003000000}">
      <text>
        <r>
          <rPr>
            <sz val="11"/>
            <color theme="1"/>
            <rFont val="calibri"/>
            <family val="2"/>
            <scheme val="minor"/>
          </rPr>
          <t>======
ID#AAAAtegcXh0
luzap    (2023-03-23 13:05:03)
En esta columna indicar el recurso ejecutado en el trimestre, las cifras deben expresarse en millones de pesos, ejemplo: 300.000.000 colocar 300; 
no se deben diligenciar celdas con valores cero. En los casos en los que no pueda determinar los costos, dejar la celda vacía.</t>
        </r>
      </text>
    </comment>
    <comment ref="X7" authorId="0" shapeId="0" xr:uid="{00000000-0006-0000-0000-000004000000}">
      <text>
        <r>
          <rPr>
            <sz val="11"/>
            <color theme="1"/>
            <rFont val="calibri"/>
            <family val="2"/>
            <scheme val="minor"/>
          </rPr>
          <t>======
ID#AAAAtegcXhs
luzap    (2023-03-23 13:05:03)
En esta columna Avance cualitativo información financiera se registra como se gestionó y ejecutó el recurso financiero. Indicar las fuentes de financiación: funcionamiento, inversión, crédito, cooperación, donación, sector privado, entre otras.</t>
        </r>
      </text>
    </comment>
    <comment ref="AC7" authorId="0" shapeId="0" xr:uid="{00000000-0006-0000-0000-000006000000}">
      <text>
        <r>
          <rPr>
            <sz val="11"/>
            <color theme="1"/>
            <rFont val="calibri"/>
            <family val="2"/>
            <scheme val="minor"/>
          </rPr>
          <t>======
ID#AAAAtegcXhk
luzap    (2023-03-23 13:05:03)
Colocar aquì los comentarios que se consideren pertinentes, dificultades en la ejecuciòn, recomendaciones, lecciones aprendidas etc</t>
        </r>
      </text>
    </comment>
    <comment ref="H64" authorId="0" shapeId="0" xr:uid="{00000000-0006-0000-0000-00000C000000}">
      <text>
        <r>
          <rPr>
            <sz val="11"/>
            <color theme="1"/>
            <rFont val="calibri"/>
            <family val="2"/>
            <scheme val="minor"/>
          </rPr>
          <t>======
ID#AAAAtegcXiI
Fanny Yaneth Chaparro Torres    (2021-11-02 21:37:13)
suma</t>
        </r>
      </text>
    </comment>
    <comment ref="E99" authorId="0" shapeId="0" xr:uid="{00000000-0006-0000-0000-00000B000000}">
      <text>
        <r>
          <rPr>
            <sz val="11"/>
            <color theme="1"/>
            <rFont val="calibri"/>
            <family val="2"/>
            <scheme val="minor"/>
          </rPr>
          <t>======
ID#AAAAtegcXik
Helda Bibiana Mateus Casallas    (2021-11-03 01:57:13)
No sería mucho mas estratégico hablar de número de PEI's con las estrategias pedagógicas para la inclusión e implementación del enfoque PPLGBTI?</t>
        </r>
      </text>
    </comment>
    <comment ref="E100" authorId="0" shapeId="0" xr:uid="{00000000-0006-0000-0000-00000A000000}">
      <text>
        <r>
          <rPr>
            <sz val="11"/>
            <color theme="1"/>
            <rFont val="calibri"/>
            <family val="2"/>
            <scheme val="minor"/>
          </rPr>
          <t>======
ID#AAAAtegcXhc
Helda Bibiana Mateus Casallas    (2021-11-03 01:58:12)
Por qué no se habla de número de personas beneficiadas con la estrategia?</t>
        </r>
      </text>
    </comment>
    <comment ref="E102" authorId="0" shapeId="0" xr:uid="{00000000-0006-0000-0000-000009000000}">
      <text>
        <r>
          <rPr>
            <sz val="11"/>
            <color theme="1"/>
            <rFont val="calibri"/>
            <family val="2"/>
            <scheme val="minor"/>
          </rPr>
          <t>======
ID#AAAAtegcXig
Helda Bibiana Mateus Casallas    (2021-11-03 01:59:01)
Es muy de gestión y poco estratégico</t>
        </r>
      </text>
    </comment>
    <comment ref="E103" authorId="0" shapeId="0" xr:uid="{00000000-0006-0000-0000-000008000000}">
      <text>
        <r>
          <rPr>
            <sz val="11"/>
            <color theme="1"/>
            <rFont val="calibri"/>
            <family val="2"/>
            <scheme val="minor"/>
          </rPr>
          <t>======
ID#AAAAtegcXic
Helda Bibiana Mateus Casallas    (2021-11-03 01:59:53)
Por qué no se miden los PEI que efectivamente incluyeron la ruta?</t>
        </r>
      </text>
    </comment>
  </commentList>
  <extLst>
    <ext xmlns:r="http://schemas.openxmlformats.org/officeDocument/2006/relationships" uri="GoogleSheetsCustomDataVersion2">
      <go:sheetsCustomData xmlns:go="http://customooxmlschemas.google.com/" r:id="rId1" roundtripDataSignature="AMtx7mhEXGLlyYIZw74Zv9x536cdobAef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R8" authorId="0" shapeId="0" xr:uid="{00000000-0006-0000-0100-000002000000}">
      <text>
        <r>
          <rPr>
            <sz val="11"/>
            <color theme="1"/>
            <rFont val="calibri"/>
            <family val="2"/>
            <scheme val="minor"/>
          </rPr>
          <t>======
ID#AAAAtegcXiU
luzap    (2023-03-23 13:05:03)
En esta columna avance cualitativo del trimestre se debe describir de manera concisa el avance en la ejecución de las actividades que contribuyen al cumplimiento de la meta</t>
        </r>
      </text>
    </comment>
    <comment ref="S8" authorId="0" shapeId="0" xr:uid="{00000000-0006-0000-0100-000005000000}">
      <text>
        <r>
          <rPr>
            <sz val="11"/>
            <color theme="1"/>
            <rFont val="calibri"/>
            <family val="2"/>
            <scheme val="minor"/>
          </rPr>
          <t>======
ID#AAAAtegcXhU
luzap    (2023-03-23 13:05:03)
En esta columna (Fuente de verificación que se adjunta) como indica su título, relacionar como anexo a la matriz, la fuente de verificación, que se va a adjuntar y que debe corresponder
 a lo establecido en la columna Q</t>
        </r>
      </text>
    </comment>
    <comment ref="T8" authorId="0" shapeId="0" xr:uid="{00000000-0006-0000-0100-000007000000}">
      <text>
        <r>
          <rPr>
            <sz val="11"/>
            <color theme="1"/>
            <rFont val="calibri"/>
            <family val="2"/>
            <scheme val="minor"/>
          </rPr>
          <t>======
ID#AAAAtegcXhM
luzap    (2023-03-23 13:05:03)
En esta columna  diligenciar el avance cuantitativo en el trimestre de acuerdo con la meta establecida para el 2024. El reporte cuantitativo se realiza de acuerdo con la periodicidad de medición del indicador establecida. Debe ser en nùmero</t>
        </r>
      </text>
    </comment>
    <comment ref="U8" authorId="0" shapeId="0" xr:uid="{00000000-0006-0000-0100-000006000000}">
      <text>
        <r>
          <rPr>
            <sz val="11"/>
            <color theme="1"/>
            <rFont val="calibri"/>
            <family val="2"/>
            <scheme val="minor"/>
          </rPr>
          <t>======
ID#AAAAtegcXhQ
luzap    (2023-03-23 13:05:03)
En esta columna (Avance implementación enfoques 1er trimestre 2024) de acuerdo con los enfoques que se hayan definido para el producto (Columna F) describir el avance en su ejecución para el trimestre.</t>
        </r>
      </text>
    </comment>
    <comment ref="V8" authorId="0" shapeId="0" xr:uid="{00000000-0006-0000-0100-000003000000}">
      <text>
        <r>
          <rPr>
            <sz val="11"/>
            <color theme="1"/>
            <rFont val="calibri"/>
            <family val="2"/>
            <scheme val="minor"/>
          </rPr>
          <t>======
ID#AAAAtegcXh8
luzap    (2023-03-23 13:05:03)
En esta columna (Recurso ejecutado 1er trimestre 2023) indicar el recurso ejecutado en el trimestre, las cifras deben expresarse en millones de pesos, ejemplo: 300.000.000 colocar 300; 
no se deben diligenciar celdas con valores cero. En los casos en los que no pueda determinar los costos, dejar la celda vacía.</t>
        </r>
      </text>
    </comment>
    <comment ref="W8" authorId="0" shapeId="0" xr:uid="{00000000-0006-0000-0100-000004000000}">
      <text>
        <r>
          <rPr>
            <sz val="11"/>
            <color theme="1"/>
            <rFont val="calibri"/>
            <family val="2"/>
            <scheme val="minor"/>
          </rPr>
          <t>======
ID#AAAAtegcXhw
luzap    (2023-03-23 13:05:03)
En esta columna Avance cualitativo información financiera se registra como se gestionó y ejecutó el recurso financiero. Indicar las fuentes de financiación: funcionamiento, inversión, crédito, cooperación, donación, sector privado, entre otras.</t>
        </r>
      </text>
    </comment>
    <comment ref="AB8" authorId="0" shapeId="0" xr:uid="{00000000-0006-0000-0100-000001000000}">
      <text>
        <r>
          <rPr>
            <sz val="11"/>
            <color theme="1"/>
            <rFont val="calibri"/>
            <family val="2"/>
            <scheme val="minor"/>
          </rPr>
          <t>======
ID#AAAAtegcXiY
luzap    (2023-03-23 13:05:03)
Colocar aquì los comentarios que se consideren pertinentes, dificultades en la ejecuciòn, recomendaciones, lecciones aprendidas etc</t>
        </r>
      </text>
    </comment>
  </commentList>
  <extLst>
    <ext xmlns:r="http://schemas.openxmlformats.org/officeDocument/2006/relationships" uri="GoogleSheetsCustomDataVersion2">
      <go:sheetsCustomData xmlns:go="http://customooxmlschemas.google.com/" r:id="rId1" roundtripDataSignature="AMtx7mhcPbUhJu5OIlVIEUccLK4z6lp/vw=="/>
    </ext>
  </extLst>
</comments>
</file>

<file path=xl/sharedStrings.xml><?xml version="1.0" encoding="utf-8"?>
<sst xmlns="http://schemas.openxmlformats.org/spreadsheetml/2006/main" count="2447" uniqueCount="705">
  <si>
    <t>Política Pública para la garantía plena de los derechos de las personas lesbianas, gay, bisexuales, transgeneristas e intersexuales- LGBTI – y sobre identidades de género y orientaciones sexuales en el Distrito Capital- DOCUMENTO CONPES D.C. 16 DE 2021</t>
  </si>
  <si>
    <t>Fecha de aprobación : 20/12/2021</t>
  </si>
  <si>
    <t>Sector líder:</t>
  </si>
  <si>
    <t>Planeación</t>
  </si>
  <si>
    <t>Objetivo General de la Política Pública: Garantizar el ejercicio pleno de derechos a las personas de los sectores LGBTI como parte de la producción, gestión social y bienestar colectivo de la ciudad</t>
  </si>
  <si>
    <t>Plan de Actividades 2024</t>
  </si>
  <si>
    <t>REPORTE 1 ER TRIMESTRE 2024 (Enero-Marzo 2024)</t>
  </si>
  <si>
    <t>Objetivo específico</t>
  </si>
  <si>
    <t>Resultado esperado</t>
  </si>
  <si>
    <t>Producto esperado</t>
  </si>
  <si>
    <t>Meta 2024</t>
  </si>
  <si>
    <t xml:space="preserve">Nombre indicador de producto </t>
  </si>
  <si>
    <t>Fórmula del indicador de producto</t>
  </si>
  <si>
    <t>Enfoque</t>
  </si>
  <si>
    <t>Tipo de anualización</t>
  </si>
  <si>
    <t>Fecha de inicio</t>
  </si>
  <si>
    <t>Fecha de finalización</t>
  </si>
  <si>
    <t>Meta Total PP</t>
  </si>
  <si>
    <t>Meta Total 2023</t>
  </si>
  <si>
    <t>Periodicidad de medición del indicador</t>
  </si>
  <si>
    <t>Presupuesto Producto</t>
  </si>
  <si>
    <t xml:space="preserve">Actividades </t>
  </si>
  <si>
    <t>Avance cualitativo 1er trimestre 2024</t>
  </si>
  <si>
    <t xml:space="preserve">Fuente de verificación que se adjunta </t>
  </si>
  <si>
    <t>Avance cuantitativo 1er trimestre 2024</t>
  </si>
  <si>
    <t>Avance implementación enfoques 1er. triemstre 2024</t>
  </si>
  <si>
    <t>Recurso ejecutado 1er trimestre 2024</t>
  </si>
  <si>
    <t>Avance cualitativo información financiera 1er trimestre 2024</t>
  </si>
  <si>
    <t xml:space="preserve">Sector Responsable </t>
  </si>
  <si>
    <t xml:space="preserve">Entidad Responsable </t>
  </si>
  <si>
    <t xml:space="preserve">Sector Corresponsable </t>
  </si>
  <si>
    <t xml:space="preserve">Entidad Corresponsable </t>
  </si>
  <si>
    <t xml:space="preserve">Observaciones </t>
  </si>
  <si>
    <t>Costo Total</t>
  </si>
  <si>
    <t>Costo Estimado 2023</t>
  </si>
  <si>
    <t>Recurso Disponible 2023</t>
  </si>
  <si>
    <t>Actividades 2024</t>
  </si>
  <si>
    <t>Fuente de verificación</t>
  </si>
  <si>
    <t>1. Consolidar desarrollos institucionales para el reconocimiento, garantía y restitución de los derechos de las personas de los sectores LGBTI</t>
  </si>
  <si>
    <t xml:space="preserve">1.1 Aumento de capacidades y competencias institucionales para la incorporación del enfoque diferencial por orientación sexual e identidad de género en las entidades del distrito 
</t>
  </si>
  <si>
    <t>1.1.1 Lineamiento tecnico que incorpore el enfoque diferencial por orientación sexual e identidad de género para la prestación de servicios psicosociales de la SDIS.</t>
  </si>
  <si>
    <t>Porcentaje de avance en el diseño e implementación del lineamiento técnico que incorpora el enfoque diferencial por orientación sexual e identidad de género para la prestación de servicios psicosociales de la SDIS.</t>
  </si>
  <si>
    <t>Número de lineamientos técnico que incorporan el enfoque diferencial por orientación sexual e identidad de género para la prestación de servicios psicosociales de la SDIS diseñados e implementados/ Número de lineamientos técnico que incorporan el enfoque diferencial por orientación sexual e identidad de género para la prestación de servicios psicosociales de la SDIS programados para diseño e implementación*100</t>
  </si>
  <si>
    <t>Poblacional / Género / Diferencial / DDHH</t>
  </si>
  <si>
    <t>Suma</t>
  </si>
  <si>
    <t>TRIMESTRAL</t>
  </si>
  <si>
    <t>Sector Social</t>
  </si>
  <si>
    <t>Secretaría Distrital de Integración Social</t>
  </si>
  <si>
    <t>1.1.2  Modelo de inclusión social y transversalización que permita la  vinculación de personas de los sectores sociales LGBTI en vulnerabilidad  a la oferta de servicios sociales de la SDIS formulado y en implementacion</t>
  </si>
  <si>
    <t>Porcentaje del seguimiento al diseño e implementación de un modelo de inclusión social para las personas de los sectores LGBTI</t>
  </si>
  <si>
    <t>Número de fases realizadas para la implementación y seguimiento del modelo de inclusión / Número de fases programadas para la implementación y seguimiento del modelo de inclusión*100</t>
  </si>
  <si>
    <t>Creciente</t>
  </si>
  <si>
    <t>1.1.3 Procesos de sensibilización y cualificación en todos los servicios de primera infancia, infancia y adolescencia con enfoque diferencial por orientación sexual e identidad de género para la vivencia de la sexualidad de una manera libre y autónoma en niñas niños y adolescentes</t>
  </si>
  <si>
    <t>Nùmero de procesos de sensibilización y cualificación en todos los servicios de primera infancia, infancia y adolescencia con enfoque diferencial por orientación sexual e identidad de género que contribuyan a la vivencia de la sexualidad de una manera libre y autónoma</t>
  </si>
  <si>
    <t>Sumatoria de procesos realizados de sensibilización y cualificación en todos los servicios de primera infancia, infancia y adolescencia con enfoque diferencial por orientación sexual e identidad de género que contribuyan a la vivencia de la sexualidad de una manera libre y autónoma</t>
  </si>
  <si>
    <t>Derechos Humanos
Diferencial</t>
  </si>
  <si>
    <t>BIMENSUAL</t>
  </si>
  <si>
    <t>1.1.4 Procesos de sensibilización en enfoque diferencial por orientación sexual e identidad de género dirigidos a los equipos territoriales de la Subdirección para la Vejez para la eliminación de barreras de acceso y permanencia de las personas de los sectores LGBTI.</t>
  </si>
  <si>
    <t>Número de procesos de sensibilización a los equipos territoriales de la Subdirección para la Vejez en enfoque de identidades de género y orientación sexual</t>
  </si>
  <si>
    <t>Sumatoria de procesos de sensibiilización a los equipos territoriales de la Subdirección para la Vejez en enfoque de identidades de género y orientación sexual</t>
  </si>
  <si>
    <t>Derechos Humanos, Género, Diferencial, Poblacional</t>
  </si>
  <si>
    <t>SEMESTRAL</t>
  </si>
  <si>
    <t>N.A</t>
  </si>
  <si>
    <r>
      <rPr>
        <sz val="10"/>
        <color theme="1"/>
        <rFont val="Arial Narrow"/>
        <family val="2"/>
      </rPr>
      <t>1.1.5 Informes sobre la implementación del enfoque diferencial bajo las variables de orientación sexual e identidad de género en las modalidades de atención</t>
    </r>
    <r>
      <rPr>
        <b/>
        <sz val="10"/>
        <color theme="1"/>
        <rFont val="Arial Narrow"/>
        <family val="2"/>
      </rPr>
      <t xml:space="preserve"> </t>
    </r>
    <r>
      <rPr>
        <sz val="10"/>
        <color theme="1"/>
        <rFont val="Arial Narrow"/>
        <family val="2"/>
      </rPr>
      <t>día y noche para personas habitantes de calle y en alto riesgo de estarlo de 29 años en adelante.</t>
    </r>
  </si>
  <si>
    <t>Número de informes sobre la implementación del enfoque diferencial bajo variables de orientación sexual e identidad de género en las modalidades de atención para personas habitantes de calle y en alto riesgo de estarlo de 29 años en adelante.</t>
  </si>
  <si>
    <t>Sumatoria del número de informes sobre la implementación del enfoque diferencial bajo variables de orientación sexual e identidad de género en las modalidades de atención para personas habitantes de calle y en alto riesgo de estarlo de 29 años en adelante.</t>
  </si>
  <si>
    <t>ANUAL</t>
  </si>
  <si>
    <t xml:space="preserve">1.1.6 Encuentros de experiencias de vida LGBTI sobre envejecimiento y vejez para el fortalecimiento de la prestación de los servicios a las personas mayores de los sectores LGBTI </t>
  </si>
  <si>
    <t xml:space="preserve">Número de encuentros de experiencias de vida LGBTI sobre envejecimiento y vejez </t>
  </si>
  <si>
    <t xml:space="preserve">Sumatoria de encuentros de experiencias de vida LGBTI sobre envejecimiento y vejez </t>
  </si>
  <si>
    <t>1.1.7 Sensibilización en enfoque diferencial por orientación sexual e identidad de género dirigida al talento humano del proyecto para la eliminación de barreras de acceso y permanencia de las personas de los sectores LGBTI en los servicios de discapacidad.</t>
  </si>
  <si>
    <t>Número de sensibilizaciones en enfoque diferencial por orientación sexual e identidad de género dirigidas al talento humano del proyecto de discapacidad de la SDIS para la eliminación de barreras de acceso y permanencia de las personas de los sectores LGBTI en los servicios que ofrece.</t>
  </si>
  <si>
    <t>Sumatoria de sensibilizaciones en enfoque diferencial por orientación sexual e identidad de género dirigidas al talento humano del proyecto de discapacidad de la SDIS para la eliminación de barreras de acceso y permanencia de las personas de los sectores LGBTI en los servicios que ofrece.</t>
  </si>
  <si>
    <t>DDHH / Género / Territorial / Diferencial</t>
  </si>
  <si>
    <t xml:space="preserve">1.1.8 Sensibilizaciones a servidores/as de la red Cade para la atención de las personas de los sectores LGBTI con enfoque diferencial por orientación sexual e identidad de género. </t>
  </si>
  <si>
    <t>Porcentaje de avance en las sensibilizaciónes de los/as servidores/as de la red Cade en los enfoques de la política pública LGBTI.</t>
  </si>
  <si>
    <t>Número de jornadas de sensibilización realizadas a servidores/as de la red Cade programadas en el PIC para la generación de capacidades para la atención a la ciudadanía desde los enfoques de la política pública LGBTI/Número de jornadas de sensibilización programadas a servidores/as de la red Cade programadas en el PIC para la generación de capacidades para la atención a la ciudadanía desde los enfoques de la política pública LGBTI*100</t>
  </si>
  <si>
    <t>Derechos Humanos; Género; Diferencial; Poblacional</t>
  </si>
  <si>
    <t xml:space="preserve">Gestión Pública </t>
  </si>
  <si>
    <t>Secretaría General</t>
  </si>
  <si>
    <t xml:space="preserve">1.1.9 Protocolo para la atención de las personas de los sectores LGBTI con enfoque diferencial por orientación sexual e identidad de género. </t>
  </si>
  <si>
    <t>Porcentaje de avance en la actualización e implementación del protocolo de atención para las personas de los sectores LGBTI en el marco de los enfoques de la PPLGBTI</t>
  </si>
  <si>
    <t>(Fases de actualización e implementación realizadas/Fase de actualización e implementación programadas)*100</t>
  </si>
  <si>
    <t>Género
Poblacional</t>
  </si>
  <si>
    <t>1.1.10 Estrategia de sensibilización y apropiación de la politica lgbti en las entidades y organismos distritales</t>
  </si>
  <si>
    <t>Porcentaje de entidades que participan en la estrategia de sensibilización y apropiación</t>
  </si>
  <si>
    <t>Número de entidades que participen en la estrategia de sensibilización y apropiación de la PPLGBTI en la Entidades y Organismos Distritales/ el número de entidades y organismos distritales totales*100</t>
  </si>
  <si>
    <t>Género y diversidad sexual</t>
  </si>
  <si>
    <t>DASCD</t>
  </si>
  <si>
    <t>Secretaría Distrital de Planeación</t>
  </si>
  <si>
    <t xml:space="preserve">1.1.11 Módulo de políticas públicas, integrado en el curso ingreso al servicio público
para el fortalecimiento, sensibilización y apropiaciónde la PPLGBTI en las Entidades y Organismos Distritales
</t>
  </si>
  <si>
    <t>Número de colaboradores que participan en el Curso virtual "Ingreso al Servicio Público"</t>
  </si>
  <si>
    <t>Sumatoria de colaboradores que participen en la estrategia de sensibilización y apropiación de la PPLGBTI en la Entidades y Organismos Distritales realizando el curso virtual -"Ingreso al Servicio Público"</t>
  </si>
  <si>
    <t xml:space="preserve">1.1.12 Modelo de atención dirigido a personas pertenecientes a los sectores sociales LGBTI que hacen parte de la comunidad beneficiaria del IDIPRON, diseñado e implementado en consonancia con los enfoques de la Política Pública Distrital LGBTI. </t>
  </si>
  <si>
    <t xml:space="preserve">Modelo de atención  orientado a personas pertenecientes a los sectores LGBTI diseñado, implementado, monitoreado y evaluado. </t>
  </si>
  <si>
    <t>Porcentaje de avance en relación  con el diseño, implementación, y evaluación del modelo de atención de personas pertenecientes a los sectores sociales LGBTI.</t>
  </si>
  <si>
    <t>Enfoque de derechos
Enfoque diferencial
Enfoque de género</t>
  </si>
  <si>
    <t xml:space="preserve">TRIMESTRAL </t>
  </si>
  <si>
    <t>Social-IDIPRON</t>
  </si>
  <si>
    <t>IDIPRON</t>
  </si>
  <si>
    <t xml:space="preserve">Planeación </t>
  </si>
  <si>
    <t xml:space="preserve">Secretaría Distrital de Planeación </t>
  </si>
  <si>
    <t>1.1.13 Módulo de capacitación a servidoras y servidores públicos para generar capacidades en la incorporación de los enfoques de la política LGBTI.</t>
  </si>
  <si>
    <t xml:space="preserve">Número de servidoras y servidores que se capacitan en la incorporación de los enfoques de la  PPLGBTI a través del módulo virtual de capacitación de la política pública LGBTI </t>
  </si>
  <si>
    <t xml:space="preserve">Sumatoria de servidoras y servidores que se capacitan en la incorporación de los enfoques de la  PPLGBTI a través del módulo virtual </t>
  </si>
  <si>
    <t>Derechos, poblacional diferencial</t>
  </si>
  <si>
    <t>1.2 Aumento de la participación de las personas de los sectores LGBTI y otras orientaciones sexuales e identidades de género en los servicios sociales que ofrece el distrito para la garantía de derechos.</t>
  </si>
  <si>
    <t>1.2.1.  Nuevos CAIDSG puestos en funcionamiento  para la atención integral, intersectorial y transversal de personas de los sectores sociales LGBTI, sus familias y redes de apoyo</t>
  </si>
  <si>
    <t>Número de unidades operativas adicionales puestas en funcionamiento</t>
  </si>
  <si>
    <t>Sumatoria de unidades operativas adicionales puestas en funcionamiento</t>
  </si>
  <si>
    <t>Gobierno / IDPAC / SDM / DDS / CULTURA</t>
  </si>
  <si>
    <t>Gobierno / IDPAC / SDM / DDS / CULTURA / SDS</t>
  </si>
  <si>
    <t xml:space="preserve">1.2.2.Estrategias de fortalecimiento  a los Centros de atención LGBTI existentes en constante proceso de evaluación, seguimiento y mejora. </t>
  </si>
  <si>
    <t>Porcentaje de avance en el diseño e implementación de la estratégia de fortalecimiento a los centros de atención</t>
  </si>
  <si>
    <t>Sumatoria de los porcentaje de avance en el diseño e implementación de la estrategia.</t>
  </si>
  <si>
    <t xml:space="preserve">1.2.3. Vinculación a procesos comunitarios y de construcción de redes de afecto y apoyo de personas de los sectores LGBTI </t>
  </si>
  <si>
    <t>Número de personas de los sectores LGBTI atendidas a través procesos comunitarios y de construcción de redes de afecto</t>
  </si>
  <si>
    <t>Sumatoria de personas de los sectores LGBTI atendidas a través procesos comunitarios y de construcción de redes de afecto</t>
  </si>
  <si>
    <t>MENSUAL</t>
  </si>
  <si>
    <t>1.2.4  Atención a personas de los Sectores LGBTI  en actividades y procesos de formación y cualificación en la modalidad desarrollo de capacidades y generación de oportunidades.</t>
  </si>
  <si>
    <t xml:space="preserve">Porcentaje de atenciones a personas de los sectores LGBTI  vinculados en actividades y procesos de formación y cualificación en la modalidad  desarrollo de capacidades y generación de oportunidades </t>
  </si>
  <si>
    <t>Número de atenciones efectivas a personas de los sectores LGBTI en  actividades y procesos de formación y cualificación en la modalidad  desarrollo de capacidades y generación de oportunidades (SUBGIL). - Atenciones efectivas LGBTI/ Número de Atenciones solicitadas y/o programadas por y/o para las personas de los sectores LGBTI en los CDC*100</t>
  </si>
  <si>
    <t>Poblacional ,Diferencial, Territorial, Género</t>
  </si>
  <si>
    <t>Constante</t>
  </si>
  <si>
    <t>Integración Social</t>
  </si>
  <si>
    <t>1.2.5.Atención a personas de los sectores LGBTI desde los servicios por emergencia social</t>
  </si>
  <si>
    <t xml:space="preserve">Porcentaje de personas atendidas de los sectores LGBTI desde los servicios por emergencia social </t>
  </si>
  <si>
    <t>Número de personas atendidas de los sectores LGBTI a través del servicio de emergencia social/Número de personas de los sectores LGBTI que cumplen con los criterios para la atención en el servicio de mergencia social*100</t>
  </si>
  <si>
    <t xml:space="preserve"> DDHH.
Diferencial.
Poblacional.</t>
  </si>
  <si>
    <t>1.2.6 Prestación de servicios sociales a hogares pobres identificados con integrantes de los sectores LGBTI para mejorar su calidad de vida y el acceso a oportunidades.</t>
  </si>
  <si>
    <t>Porcentaje de hogares de los sectores LGBTI que cumplan con los criterios definidos por la estrategia, beneficiados con el acompañamiento familiar de hogares pobres, en vulnerablidad y riesgo social derivado de la pandemia del COVID 19.</t>
  </si>
  <si>
    <t>(Número de hogares de los sectores LGBTIque cumplen los criterios de ingreso al servicio de acompañamiento familiar)/ (Número de hogares de los sectores LGTBI   de Bogotá identificados por la estrategia de acompañamiento a hogares en Bogotá) * 100”</t>
  </si>
  <si>
    <t>Derechos Humanos;
Género;
Diferencial;
Territorial</t>
  </si>
  <si>
    <t>INTEGRACIÓN SOCIAL</t>
  </si>
  <si>
    <t>SECRETARIA DISTRITAL DE INTEGRACIÓN SOCIAL</t>
  </si>
  <si>
    <t>1.2.7 Atención especializada a personas mayores de 60 años de los sectores LGBTI en fragilidad social que requieran el servicio de CuidadoTransitorio</t>
  </si>
  <si>
    <t>Número de personas mayores de los sectores LGBTI en fragilidad social con atención especializada en los Centros de Cuidado Transitorio</t>
  </si>
  <si>
    <t>Sumatoria de personas mayores de los sectores LGBTI en fragilidad social con atención especializada en los Centros de Cuidado Transitorio</t>
  </si>
  <si>
    <t>Secretaría de Integración Social</t>
  </si>
  <si>
    <t xml:space="preserve">1.2.8 Atención de personas habitantes de calle adultas de 29 años en adelante  pertenecientes a los sectores sociales LGBTI a través de la vinculación a la estrategia móvil de abordaje en calle para el mojoramiento de sus condiciones de vida </t>
  </si>
  <si>
    <t>Porcentaje de personas de los sectores sociales LGBTI habitantes de calle vinculadas a la estrategia movil de abordaje en calle</t>
  </si>
  <si>
    <t>Número de personas de los sectores sociales LGBTI habitantes de calle incluidas en la estrategia movil/número de personas de los sectores sociales LGBTI habitantes de calle identificadas* 100</t>
  </si>
  <si>
    <t>Enfoques diferencial, Derechos Humanos y de género</t>
  </si>
  <si>
    <t>1.2.9 Servicio Social Centro día con enfoque de género y diferencial para las personas mayores de los sectores LGBTI</t>
  </si>
  <si>
    <t xml:space="preserve">Porcentaje de avance en las fases para la implementacíon del enfoque de género y diferencial en el servicio Centro Día para la atención de las personas mayores de los sectores LGBTI </t>
  </si>
  <si>
    <t>Fase de diseño: 30%
Fase de implementación: 70%
Sumatoria de las fases</t>
  </si>
  <si>
    <t>1.2.10 Atención a personas con discapacidad de los sectores sociales LGBTI desde sus capacidades diferenciales y sus redes familiares.</t>
  </si>
  <si>
    <t>Procentaje de atención de personas LGBTI en el proyecto de discapacidad de la SDIS.</t>
  </si>
  <si>
    <t>(Número de personas con discapacidad del sector LGBTI atendidas en modalidades de servicios del proyecto de discapacidad/Númuero de personas identificadas y autoreconocidas del sector LGBTI que cumplan criterios de ingreso del proyecto de discapcidad)*100</t>
  </si>
  <si>
    <t xml:space="preserve">1.2.11 Vinculación a la oferta de servicios de prevención de la maternidad y paternidad temprana y promoción de los derechos sexuales y los derechos reproductivos a los jóvenes de los sectores LGBTI </t>
  </si>
  <si>
    <t>Número de Jóvenes de los sectores LGBTI vinculados a la oferta de servicios de la subdirección para la juventud de la SDIS para la prevención de la maternidad y paternidad temprana y promoción de los derechos sexuales y los derechos reproductivos.</t>
  </si>
  <si>
    <t>Sumatoria de Jóvenes de los sectores LGBTI vinculados a la oferta de servicios de la subdirección para la juventud de la SDIS para la prevención de la maternidad y paternidad temprana y promoción de los derechos sexuales y los derechos reproductivos.</t>
  </si>
  <si>
    <t>Poblacional/Territorial</t>
  </si>
  <si>
    <t>1.2.12 Estrategia de Orientación Socioocupacional  que vincula a  los Jóvenes de los sectores LGBTI a la oferta de los servicios de la subdirección para la juventud de la SDIS para facilitar su inclusión socio laboral.</t>
  </si>
  <si>
    <t>Número de jóvenes de los sectores LGBTI vinculados a la oferta de los servicios de la subdirección para la juventud de la SDIS en la estrategia de orientación socio - ocupacional OSO</t>
  </si>
  <si>
    <t>(Número de jóvenes de los sectores LGBTI vinculados a la oferta de los servicios de la subdirección para la juventud de la SDIS en la estrategia de orientación socio - ocupacional OSO/Número de jóvenes de los sectores LGBTI programados)*100</t>
  </si>
  <si>
    <t xml:space="preserve">1.2.13 Hogares/Familias  con integrantes LGBTI vinculadas en la Estrategía/Servicio Construyendo Autonomía Alimentaria, con seguimiento </t>
  </si>
  <si>
    <t xml:space="preserve">Porcentaje de Familias vinculadas con la estrategia de Inclusión social
</t>
  </si>
  <si>
    <t xml:space="preserve">Número de Familias vinculadas con la estrategia de Inclusión social/Número de familias que solicitan y/o cumplen con los criterios para ser vinculadas a la estrategia de vinculación social*100 
</t>
  </si>
  <si>
    <t>1.2.14 Capacitación a la población vulnerable de los sectores Sociales  LGTBI con ingresos de hasta 4 SMMLV en  el programa educación e inclusión financiera para la adquisición de vivienda.</t>
  </si>
  <si>
    <t xml:space="preserve">Número de programas en educación e inclusión financiera para la adquisición de vivienda, ofrecidos a personas de los Sectores Sociales LGBTI con ingresos de hasta 4 SMMLV. </t>
  </si>
  <si>
    <t xml:space="preserve"> Sumatoria de programas en educación e inclusión financiera para la adquisición de vivienda, ofrecidos a personas de los Sectores Sociales LGBTI con ingresos de hasta 4 SMMLV. </t>
  </si>
  <si>
    <t>De género, poblacional y diferencial</t>
  </si>
  <si>
    <t xml:space="preserve"> Suma</t>
  </si>
  <si>
    <t>12/31/2024</t>
  </si>
  <si>
    <t>Hábitat</t>
  </si>
  <si>
    <t xml:space="preserve"> Secretaría Distrital del Hábitat</t>
  </si>
  <si>
    <t>Secretaría Distrital 
de Planeación</t>
  </si>
  <si>
    <t>1.2.15  Ruta de atención a personas de los sectores LGBTI mayores de 29 años en riesgo de habitar la calle para mejorar sus condiciones de vida.</t>
  </si>
  <si>
    <t>Porcentaje de personas de los sectores LGBTI mayores de 29 años en riesgo de habitar la calle vinculadas a la ruta de atención</t>
  </si>
  <si>
    <t>Número de personas de los sectores LGBTI mayores de 29 años en riesgo de habitar la calle vinculadas a la ruta de atención/Número de personas de los sectores LGBTI mayores de 29 años en riesgo de habitar la calle identificadas para ser vinculadas a la ruta de atención*100</t>
  </si>
  <si>
    <t xml:space="preserve">1.2.16 Apoyos alimentarios para personas de los sectores LGBTI en inseguridad alimentaria </t>
  </si>
  <si>
    <t xml:space="preserve">Porcentaje de personas de los sectores LGBTI en inseguridad alimentaria beneficiadas  con apoyos alimentarios </t>
  </si>
  <si>
    <t>Número de personas de los sectores LGBTI en inseguridad alimentaria beneficiados con apoyos alimentarios/Número de personas de los sectores LGBTI en inseguridad alimentaria que cumplen con los criterios para ser beneficiarios de apoyos alimentarios.</t>
  </si>
  <si>
    <t>1.2.17  Atención desde los servicios sociales de la Subdirección para Asuntos LGBTI y su estrategia territorial a personas de los sectores LGBTI, sus familias y redes de apoyo</t>
  </si>
  <si>
    <t>Numero de personas de los sectores LGBTI, sus familias y redes atendidas dese los servicios Sociales de la SUBLGBTI y su estratégia Territorial.</t>
  </si>
  <si>
    <t>Sumatoria de personas atendidas desde los servicios Sociales de la SUBLGBTI y su estratégia Territorial.</t>
  </si>
  <si>
    <t xml:space="preserve">1.3 Aumento de la participación de personas de los sectores Sociales LGBTI y otras orientaciones sexuales e identidades de género en procesos de ampliación de capacidades para el desarrollo humano y para la vida </t>
  </si>
  <si>
    <t>1.3.1 Estrategia para el fortalecimiento de emprendimientos de las personas de los sectores LGBTI con enfoque diferencial y territorial, a partir de las iniciativas identificadas de estos sectores sociales
en el IPES.</t>
  </si>
  <si>
    <t xml:space="preserve">Número de emprendimientos de subsistencia de vendedores informales de los sectores  LGBTI fortalecidos  en el ambito técnico, comercial y psicosocial. </t>
  </si>
  <si>
    <t xml:space="preserve">Sumatoria de emprendimientos de subsistencia de vendedores informales de los sectores  LGBTI fortalecidos  en ambito técnico, comercial y psicosocial </t>
  </si>
  <si>
    <t>Territorial y Diferencial</t>
  </si>
  <si>
    <t>Desarrollo Económico, Industria y Turismo</t>
  </si>
  <si>
    <t xml:space="preserve">Instituto para la Economía Social </t>
  </si>
  <si>
    <t>Secretaria Distrital de  Planeacion</t>
  </si>
  <si>
    <t>1.3.2 Producto turístico que fortalezca negocios y emprendimientos dirigidos a personas LGBTI que llegan a la ciudad, así como los distritos diversos para su reconocimiento como destinos emblemáticos de Bogotá y la promoción del producto, revisando periódicamente su actualización.</t>
  </si>
  <si>
    <t>No. de actividades desarrolladas para la implementación y mantenimiento de un producto turístico y la promoción del mismo, revisando periódicamente su actualización.</t>
  </si>
  <si>
    <t>Sumatoria de de actividades desarrolladas para la implementación y mantenimiento de un producto turístico y la promoción del mismo, revisando periódicamente su actualización.</t>
  </si>
  <si>
    <t xml:space="preserve">Poblacional y diferencial </t>
  </si>
  <si>
    <t>Instituto Distrital de Turismo -IDT</t>
  </si>
  <si>
    <t xml:space="preserve">1.3.3  Guía de Turismo LGBTI, resaltando particularmente los servicios turísticos con enfoque diferencial, comercios y establecimientos con vocación turística. 
</t>
  </si>
  <si>
    <t xml:space="preserve">Número de Guías de Turismo LGBTI realizada. </t>
  </si>
  <si>
    <t xml:space="preserve">Guía de Turismo LGBTI realizada / Guía de Turismo LGBTI programada </t>
  </si>
  <si>
    <r>
      <rPr>
        <sz val="10"/>
        <color theme="1"/>
        <rFont val="Arial Narrow"/>
        <family val="2"/>
      </rPr>
      <t>1.3.4</t>
    </r>
    <r>
      <rPr>
        <sz val="10"/>
        <color theme="1"/>
        <rFont val="Arial Narrow"/>
        <family val="2"/>
      </rPr>
      <t xml:space="preserve"> Inclusión de iniciativas productivas de los sectores sociales LGBTI conexas a la cadena de valor del turismo a la Ruta de la Productividad del IDT </t>
    </r>
  </si>
  <si>
    <t>Número de convocatorias con enfoque diferencial LGBTI para la vinculación de organizaciones con proyectos productivos relacionados con la cadena de valor del turismo,  a la Ruta de Productividad del IDT.</t>
  </si>
  <si>
    <t>Sumatoria de convocatorias con enfoque diferencial LGBTI para la vinculación a la Ruta de Productividad del IDT.</t>
  </si>
  <si>
    <t>1.3.5 Inclusión laboral a través del acceso a la ruta de empleo  para las personas de los sectores LGBTI.</t>
  </si>
  <si>
    <t>Número de personas de los sectores sociales LGTBI atendides en la ruta de empleabilidad.</t>
  </si>
  <si>
    <t>Sumatoria de personas de los sectores sociales LGBTI atendides en la ruta de empleabilidad.</t>
  </si>
  <si>
    <t xml:space="preserve">Diferencial y Territorial </t>
  </si>
  <si>
    <t xml:space="preserve">Secretaría Distrital de Desarrollo Económico </t>
  </si>
  <si>
    <t xml:space="preserve">Secretaría de Planeación </t>
  </si>
  <si>
    <t xml:space="preserve">1.3.6 Formación en habilidades para el trabajo (blandas, transversales, y/o laborales) que amplíe las posibilidades de inserción laboral de las personas de los sectores LGBTI (con énfasis en personas trans no binarias y mujeres lesbianas y bisexuales).  </t>
  </si>
  <si>
    <t>Número de personas de los sectores LGBTI formadas en habilidades para el trabajo (blandas, transversales, y/o laborales) que faciliten su inserción laboral.</t>
  </si>
  <si>
    <t>Sumatoria de personas de los sectores LGBTI formados en habilidades para el trabajo (blandas, transversales, y/o laborales) que faciliten su inserción laboral.</t>
  </si>
  <si>
    <t>1.3.7 Emprendimientos y negocios de las personas de los sectores LGBTI fortalecidos con programas de emprendiemiento</t>
  </si>
  <si>
    <t>Número de emprendimientos y negocios de las personas de los sectores LGTBI vinculados a programas de emprendimiento.</t>
  </si>
  <si>
    <t>Sumatoria de  emprendimientos y negocios de los sectores LGBTI que  participan en programas de emprendimiento remitidos por la Dirección de Diversidad Sexual,  que solicitan y cumplen los requisitos para la  vinculación a programas de emprendimiento.</t>
  </si>
  <si>
    <t>Poblacional</t>
  </si>
  <si>
    <t>1.3.8 Formación en habilidades financieras dirigido a  personas, negocios y/o emprendimientos de los sectores LGBTI.</t>
  </si>
  <si>
    <t>Numero de personas, negocios y/o emprendedores de los sectores LGBTI , que asisten a programas de formación en habilidades financieras.</t>
  </si>
  <si>
    <t>Sumatoria de personas, negocios y/o emprendedores de los sectores LGBTI , que asisten a programas de formación en habilidades financieras, remitidos por la Dirección de Diversidad Sexual.</t>
  </si>
  <si>
    <t>1.3.9 Transferencias monetarias condicionadas entregadas a población de los sectores LGBTI en vulnerabilidad social, y personas que ejercen cuidado a personas en condiciones de discapacidad.</t>
  </si>
  <si>
    <t xml:space="preserve">Personas LGBTI únicas beneficiadas con las transferencias monetarias condicionadas de la SDIS </t>
  </si>
  <si>
    <t xml:space="preserve">Sumatoria de personas LGBTI únicas beneficiadas con las transferencias monetarias condicionadas de la SDIS </t>
  </si>
  <si>
    <r>
      <rPr>
        <sz val="10"/>
        <color theme="1"/>
        <rFont val="Arial Narrow"/>
        <family val="2"/>
      </rPr>
      <t>1.3.10 Participación en la oferta de las casas de la juventud generando apropiación del espacio sin situaciones de discriminación y fortaleciendo el tejido social de los y las jóvenes de los sectores LGBTI.</t>
    </r>
    <r>
      <rPr>
        <sz val="10"/>
        <color rgb="FF222222"/>
        <rFont val="Arial Narrow"/>
        <family val="2"/>
      </rPr>
      <t xml:space="preserve">  </t>
    </r>
  </si>
  <si>
    <t>Número de jovenes de los sectores  LGBTI que participan  en la oferta de las casas de la juventud</t>
  </si>
  <si>
    <t>Sumatoria de jovenes de los sectores  LGBTI que participan  en la oferta de las casas de la juventud</t>
  </si>
  <si>
    <t>1.3.11 Talleres de cambio cultural “Reconstruyendo el cuidado” con mujeres lesbianas, bisexuales y transgénero</t>
  </si>
  <si>
    <t>Número de talleres de cambio cultural</t>
  </si>
  <si>
    <t>Sumatoria de talleres de cambio cultural</t>
  </si>
  <si>
    <t>Género Diferencial</t>
  </si>
  <si>
    <t xml:space="preserve">Mujeres </t>
  </si>
  <si>
    <t>Secretaría Distrital de la Mujer</t>
  </si>
  <si>
    <t>1.3.12 Curso para cuidadoras lesbianas, bisexuales y transgénero dentro de la oferta formativa de la SDMujer.</t>
  </si>
  <si>
    <t xml:space="preserve">Cursos para cuidadoras LBT realizados </t>
  </si>
  <si>
    <t xml:space="preserve">Sumatoria de Cursos para cuidadoras LBT realizados </t>
  </si>
  <si>
    <t>Mujeres</t>
  </si>
  <si>
    <t>1.3.13 Talleres de cambio cultural "a cuidar se aprende” con hombres GBT</t>
  </si>
  <si>
    <t xml:space="preserve">Número de  talleres de cambio cultural dirigidos a hombres GBT </t>
  </si>
  <si>
    <t xml:space="preserve">Sumatoria de  talleres de cambio cultural dirigidos a hombres GBT </t>
  </si>
  <si>
    <t>1.3.14 Vinculación de las personas de los sectores LGBTI a procesos de acompañamiento y fortalecimiento de capacidades para la vida en el territorio y las unidades operativas de los servicios sociales de la Subdirección para Asuntos LGBTI</t>
  </si>
  <si>
    <t xml:space="preserve">Número de personas de los sectores LGBTI vinculdas a procesos de acompañamiento y fortalecimeinto de capacidades </t>
  </si>
  <si>
    <t>Sumatoria de personas de los sectores LGBTI beneficiadas con procesos de acompañamiento y fortalecimiento de capacidades</t>
  </si>
  <si>
    <t xml:space="preserve">1.4 Disminución de la discriminación por orientación sexual e identidad de género en el ambiente laboral de las entidades del distrito </t>
  </si>
  <si>
    <t xml:space="preserve">1.4.1Actualización e implementación de la estrategia ambientes laborales inclusivos en los quince sectores de la administración distrital
</t>
  </si>
  <si>
    <t>Porcentaje de avance en la actualización e implementación  de la estrategia ALI en los quince sectores de la administración distrital</t>
  </si>
  <si>
    <t>(Etapas actualizadas e implementadas de la estrategia ALI /etapas proyectadas para su actualización e implementación)*100</t>
  </si>
  <si>
    <t>1.4.7 Apoyo tangible para la corrección del componente de nombre y/o sexo en el documento de identificación personal de personas trans para la reafirmación de la identidad y contribuir a la disminución de barreras de acceso a las oportunidades laborales</t>
  </si>
  <si>
    <t>Número de personas Trans beneficiadas con la corrección del componente de nombre y/o sexo en el documento de identificación personal para la reafirmación de la identidad”</t>
  </si>
  <si>
    <t>Sumatoria de personas Trans beneficiadas con la corrección del componente de nombre y/o sexo en el documento de identificación personal para la reafirmación de la identidad</t>
  </si>
  <si>
    <t>Poblacional / Génro / Diferencial / DDHH</t>
  </si>
  <si>
    <t xml:space="preserve">1.5 Aumento de las capacidades institucionales para promover el derecho a la salud de las personas de los sectores LGBTI </t>
  </si>
  <si>
    <t>1.5.1 Servicios de atención integral en salud para las personas de los sectores LGBTI y/o con orientaciones sexuales  o identidades de género diversas</t>
  </si>
  <si>
    <t>Número de Servicio integrales implementados</t>
  </si>
  <si>
    <t>Sumatoria de servicios integrales implementados</t>
  </si>
  <si>
    <t>Género y Diferencial</t>
  </si>
  <si>
    <t>Salud</t>
  </si>
  <si>
    <t>SECRETARIA DISTRITAL DE SALUD</t>
  </si>
  <si>
    <t>1.5.2 Canalizacion efectiva y seguimiento  de personas de los sectores LGBTI, y/o con orientaciones sexuales  o identidades de género diversas con  diagnostico positivo para  de la inmunodeficiencia humana (VIH) al programa VIH.</t>
  </si>
  <si>
    <t>Porcentaje de personas LGBTI canalizadas por el equipo del Plan de Salud Pública de Intervenciones Colectivas -PSPIC- para diagnostico e ingreso al programa de VIH en la ciudad</t>
  </si>
  <si>
    <t>Número de personas LGBTI canalizadas efectivamente a diagnóstico e ingreso al programa de VIH / Número de personas LGBTI tamizadas para VIH con reporte "reactivo" en el marco de las acciones del Plan de Salud Pública de Intervenciones Colectivas -PSPIC- * 100</t>
  </si>
  <si>
    <t xml:space="preserve">1.5.3 Acciones individuales de alta externalidad y colectivas,  dirigidas a la promoción de la salud y gestión integral del riesgo en  salud pública en el marco de los derechos de las personas de los sectores LGBTI,  y/o con orientaciones sexuales  o identidades de género diversas teniendo en cuenta sus interseccionalidades y el modelo de salud vigente.
</t>
  </si>
  <si>
    <t>Número de personas LGBTI que se benefician a través de las acciones individuales y colectivas dirigidas a la intervención de eventos de interés en salud pública</t>
  </si>
  <si>
    <t>Sumatoria de numero de personas LGBTI atendidas desde las acciones del Plan de Salud Pública de Intervenciones Colectivas -PSPIC-</t>
  </si>
  <si>
    <t>1.5.4 Estrategia de Gestión técnica y administrativa para  el desarrollo y  organización de los servicios de salud con enfoque diferencial LGBTI.</t>
  </si>
  <si>
    <t xml:space="preserve">Porcentaje de avance en la elaboración de las fases de la estrategia de gestión técnica y administrativa para el desarrollo y organización de los servicios de salud, con enfoque diferencial LGBTI de acuerdo con las cuatro Rutas Integrales de Atención en Salud priorizadas en el Distrito. 
</t>
  </si>
  <si>
    <t>Sumatoria del % de avance en las fases de la estrategia con respecto a las cuatro Rutas Integrales de Salud priorizadas por el Distrito</t>
  </si>
  <si>
    <t xml:space="preserve">Poblacional </t>
  </si>
  <si>
    <t>1.5.5. Plan de auditoria para las Entidades Administradoras de Planes de Beneficios de Salud del Distrito -EAPB- acorde con los criterios de normatividad para la atención diferencial, en salud, a las personas de los sectores  LGBTI y/o con orientaciones sexuales  o identidades de género diversas</t>
  </si>
  <si>
    <t>Porcentaje de avance en la realización de Planes de auditoria para las Entidades Administradoras de Planes de Beneficios de Salud -EAPB del Distrito.</t>
  </si>
  <si>
    <t>Numero de planes elaborados/numero de planes proyectados x 100</t>
  </si>
  <si>
    <t>1.5.6 Estrategia de vigilancia en salud publica con enfoques de derecho, diferencial, poblacional,  genero y perspectiva interseccional para  establecimientos asociados a las dinamicas de las personas de los sectores LGBTI.</t>
  </si>
  <si>
    <t>Porcentaje de avance en la implementación de la estrategia de vigilancia con enfoque diferencial</t>
  </si>
  <si>
    <t>Sumatoria de las fases ejecutadas de la implementación de la estrategia/sumatoria de todas las fases de implementación de la estrategia</t>
  </si>
  <si>
    <t>Diferencial</t>
  </si>
  <si>
    <t>1.5.7 Ruta de atención integral diferencial de servicio a la ciudadania en salud  para la población LGBTI  formulada e implementada en las  4 SISS Subredes Integradas de Servicios en Salud, Capital Salud, 10 EAPB , 20 IPS y Secretaria de Salud</t>
  </si>
  <si>
    <t>Porcentaje de avance en la  Implementacion de las fases de ruta de atención integral diferencial en servicio a la ciudadania en salud para la población LGTBI</t>
  </si>
  <si>
    <t>Numero total de fases ejecutadas ruta de atención integral diferencial para la población LGTBI/ Numero total de fases Proyectadas ruta de atención integral diferencial para la población LGTBI</t>
  </si>
  <si>
    <t xml:space="preserve">Poblacional, diferencial y de género </t>
  </si>
  <si>
    <t xml:space="preserve">1.5.8 Estrategia de fortalecimiento de capacidades del talento humano en salud de la red pública y privada y actores claves del sector salud del distrito para el mejoramiento de la atenciòn en salud a personas LGBTI  y/o con orientaciones sexuales  o identidades de género diversas con enfoques de derechos, diferencial, poblacional, de generoy perspectiva interseccional  </t>
  </si>
  <si>
    <t>Porcentaje de avance en la implementación de la estrategia de fortalecimiento de capacidades</t>
  </si>
  <si>
    <t>Sumatoria de las fases ejecutadas de la implementaciòn de la estrategia  / sumatoria de todas las fases de implementación de la estrategia</t>
  </si>
  <si>
    <t xml:space="preserve">1.6 Aumento de las capacidades institucionales para la territorialización de la política pública y su implementación en las instancias y espacios cercanos a la cotidianidad de la ciudadanía.
</t>
  </si>
  <si>
    <t xml:space="preserve">1.6.1  Diseño de la estrategia distrital de territorialización de la política pública LGBTI 
</t>
  </si>
  <si>
    <t>N/A</t>
  </si>
  <si>
    <t xml:space="preserve">Porcentaje de avance en el diseño de la estrategia distrital de territorialización de la política pública LGBTI 
</t>
  </si>
  <si>
    <t>(Etapas diseñadas de la estrategia distrital de territorialización de la PPLGBTI/etapas proyectadas para el diseño de la estrategia)*100</t>
  </si>
  <si>
    <t xml:space="preserve">1.6.2  Implementación de la estrategia de territorialización de la política pública LGBTI en las localidades de Bogotá
</t>
  </si>
  <si>
    <t xml:space="preserve">Porcentaje de avance en la implementación de la estrategia de territorialización de la política pública LGBTI en las localidades de Bogotá
</t>
  </si>
  <si>
    <t>(Etapas implementadas de la estrategia distrital de territorialización de la PPLGBTI en las localidades de Bogotá/etapas proyectadas para la implemntación de la estrategia)*100</t>
  </si>
  <si>
    <t>1.6.3 Identificación y caracterización de la situación de derechos de las personas de los sectores LGBTI  y oferta institucional a nivel territorial.</t>
  </si>
  <si>
    <t>Número de documentos de identificación y caracterización de la situación de derechos de las personas de los sectores LGBTI  y oferta institucional a nivel territorial.</t>
  </si>
  <si>
    <t>Sumatoria de documentos de identificación y caracterización de la situación de derechos de las personas de los sectores LGBTI  y oferta institucional a nivel territorial.</t>
  </si>
  <si>
    <t>1.6.4 Seguimiento a la implementación de la territorialización de la Política Pública LGBTI por parte de las y los alcaldes locales  para que esta llegue a las instancias y espacios más cercanos a la cotidianidad de la ciudadanía.</t>
  </si>
  <si>
    <t>Numero de encuentros anuales de  seguimiento a la implementación de la territorialización de la Política Pública LGBTI con la participación de las veinte alcaldías locales</t>
  </si>
  <si>
    <t>Sumatoria de encuentros anuales de  seguimiento a la implementación de la territorialización de la Política Pública LGBTI con la participación de las veinte alcaldías locales</t>
  </si>
  <si>
    <t>1.6.5 Acciones generadas desde las alcaldías locales que incorporan los enfoques de la PPLGBTI, en el marco de la ejecución de los proyectos de inversión local.</t>
  </si>
  <si>
    <t>Porcentaje de acciones generadas desde las alcaldías locales que incorporan los enfoques de la PPLGBTI, en el marco de la ejecución de los proyectos de inversión local.</t>
  </si>
  <si>
    <t>(Número de acciones implementadas desde las alcaldías locales que incorporan los enfoques de la PPLGBTI, en el marco de la ejecución de los proyectos de inversión local/Total de las acciones programadas por vigencia que incorporan los enfoques de la PPLGBTI, en el marco de la ejecución de los proyectos de inversión loca)*100</t>
  </si>
  <si>
    <t>Gobierno</t>
  </si>
  <si>
    <t>Secretaria Distrital de Gobierno</t>
  </si>
  <si>
    <t>1.6.6 Acciones de articulación de la PPLGBTI con las instancias de participación local</t>
  </si>
  <si>
    <t>Porcentaje de acciones de articulación de la PPLGBTI con las instancias de participación local.</t>
  </si>
  <si>
    <t>(Número de acciones de articulación de la PPLGBTI con las instancias de participación local realizadas/ Número de acciones de articulación de la PPLGBTI con las instancias de participación local programadas)*100</t>
  </si>
  <si>
    <t>2. Generar capacidades en las organizaciones y personas de los sectores LGBTI para una efectiva representación de sus intereses como colectivo en los espacios de decisión de la ciudad</t>
  </si>
  <si>
    <t xml:space="preserve">2.1 Aumento de la participación en asuntos públicos de las personas y organizaciones  de los sectores LGBTI  </t>
  </si>
  <si>
    <t>2.1.1 Acompañamiento en la construcción de agendas sociales diferenciales de los sectores LGBT para la incidencia en la formulación de los Planes Distritales y locales de Desarrollo 2024-2028 y 2028-2032.</t>
  </si>
  <si>
    <t>Número de agendas sociales diferenciales de los sectores LGBT acompañadas</t>
  </si>
  <si>
    <t>Súmatoria de agendas sociales construidas</t>
  </si>
  <si>
    <t>Derechos Humanos, Poblacional diferencial</t>
  </si>
  <si>
    <t>IDPAC</t>
  </si>
  <si>
    <t>Planeación e Integración Social</t>
  </si>
  <si>
    <t>Secretaría Distrital de Planeación y Secretaría de Integración Social</t>
  </si>
  <si>
    <t>2.1.2 Estrategia para la participación de las personas de los sectores LGBTI en presupuestos participativos</t>
  </si>
  <si>
    <t>Número de personas de los sectores LGBTI que participan de la estrategia para la participación de Presupuestos Participativos</t>
  </si>
  <si>
    <t>Sumatoria de las personas de los sectores LGBTI beneficiadas de la estrategia para la participación en Presupuestos Participativos</t>
  </si>
  <si>
    <t>Derechos Humanos, Poblacional diferencial y territorial.</t>
  </si>
  <si>
    <t xml:space="preserve">2.1.3 Capacitaciones dirigidas a las Organizaciones Comunales y las Organizaciones de Propiedad Horizontal en las cuales se desarrollen temas de participación incidente y sin discriminación de las personas de los sectores LGBTI en las Juntas de Acción Comunal y Consejos de Administración de propiedad horizontal.                                                                                                                                                                                                                                 </t>
  </si>
  <si>
    <t>Número de personas de Organizaciones Comunales y las Organizaciones de Propiedad Horizontal capacitadas en participación incidente sin discriminación de las personas de los sectores LGBTI</t>
  </si>
  <si>
    <t>Sumatoria de personas de Organizaciones Comunales y las Organizaciones de Propiedad Horizontal capacitadas en participación incidente sin discriminación de las personas de los sectores LGBTI</t>
  </si>
  <si>
    <t>2.1.4 Modelo de fortalecimineto de instancias de participación de los sectores LGBTI</t>
  </si>
  <si>
    <t>Número de acciones de fortalecimiento a instancias de participación LGBTI</t>
  </si>
  <si>
    <t>Sumatoria de acciones de fortalecimiento a instancias de los sectores LGBTI</t>
  </si>
  <si>
    <t>2.1.5 Estrategia para el fortalecimiento de organizaciones de los sectores sociales LGBTI e intercambio de experiencias e incidencia.</t>
  </si>
  <si>
    <t>Número de organizaciones de los sectores LGBTI en la ruta del fortalecimiento</t>
  </si>
  <si>
    <t>Sumatoria de organizaciones de los sectores LGBTI en la ruta del fortalecimiento</t>
  </si>
  <si>
    <t>2.1.6 Curso de formación en participación ciudadana y control social para la incidencia política de las personas de los sectores LGBTI.</t>
  </si>
  <si>
    <t>Número de personas de los sectores LGBTI que participan en los cursos de formación en participación ciudadana y control social para la incidencia política</t>
  </si>
  <si>
    <t>Sumatoria de personas de los sectrores LGBTI  activas en los cursos de formación de la Escuela de Participación</t>
  </si>
  <si>
    <t xml:space="preserve">Derechos Humanos, Poblacional diferencial </t>
  </si>
  <si>
    <t xml:space="preserve">2.1 Aumento de la participación e incidencia en asuntos públicos de las personas y organizaciones  de los sectores LGBTI  </t>
  </si>
  <si>
    <t xml:space="preserve">2.1.7 Actividades de educación ambiental realizadas desde la Secretaría Distrital de Ambiente dirigidas a personas de los sectores LGBTI </t>
  </si>
  <si>
    <t>No. de actividades de educación ambiental realizadas desde el sector ambiente, para personas de los sectores LGBTI dirigidas a proteger sus derechos</t>
  </si>
  <si>
    <t>Sumatoria de actividades de educación ambiental realizadas desde el sector ambiente, para personas de los sectores LGBTI dirigidas a proteger sus derechos</t>
  </si>
  <si>
    <t>Diferencial, territorial y de género</t>
  </si>
  <si>
    <t>Ambiente</t>
  </si>
  <si>
    <t>SECRETARÍA DISTRITAL DE AMBIENTE</t>
  </si>
  <si>
    <t>SDA/DPYBA / JBB</t>
  </si>
  <si>
    <t>2.1.8 Acciones de participación para el fortalecimiento de la visibilidad y garantía de los derechos de personas LGBTI.</t>
  </si>
  <si>
    <t>Número de acciones de participación  para el fortalecimiento de la visibilidad y garantía de los derechos de personas LGBTI ejecutadas.</t>
  </si>
  <si>
    <t>Sumatoria de las acciones de participación  para el fortalecimiento de la visibilidad y garantía de los derechos de personas LGBTI ejecutadas.</t>
  </si>
  <si>
    <t>2.1.9 Estrategia anual de participación en los ciclos de los instrumentos de planeación, con las personas de los sectores LGBTI (POT, Plan de Desarrollo, Planes Parciales, Renovación Urbana, Políticas Públicas, etc)</t>
  </si>
  <si>
    <t>Número de estrategias de participación implementadas con las personas de los sectores LGBTI en los ciclos de los instrumentos de planeación</t>
  </si>
  <si>
    <t>Sumatoria de las estrategias de participación en los ciclos de los instrumentos de planeación con las personas de los sectores LGBTI.</t>
  </si>
  <si>
    <t xml:space="preserve">2.1.10 Estrategia participativa para el fortalecimiento de capacidades que se enfoquen en la innovación, la incidencia, el ejercicio de control social y la gestion territorial en el Distrito, de las personas de los sectores LGBTI   y/o con orientaciones sexuales  o identidades de género diversas.                                                                                                                                                                                     </t>
  </si>
  <si>
    <t>Porcentaje de personas de los sectores LGBTI  y/o con orientaciones sexuales  o identidades de género diversas que participan en la estrategia para el fortalecimiento de capacidades que se enfoquen en la innovación, la incidencia, el ejercicio de control social y la gestion territorial en el Distrito.</t>
  </si>
  <si>
    <t>Número de personas de los sectores LGBTI  y/o con orientaciones sexuales  o identidades de género diversas que participan en la estrategia para el fortalecimiento y el ejercicio de control social y la gestion territorial en el Distrito/ Número de personas de los sectores LGBTI  y/o con orientaciones sexuales  o identidades de género diversas que se identifican como posibles participantes en la estrategia para el fortalecimiento de capacidades, el ejercicio de control social y la gestion territorial en el Distrito* 100</t>
  </si>
  <si>
    <t>Secretaría Distrital de Salud</t>
  </si>
  <si>
    <t>2.1.11  Proceso de informacion y seguimiento para la aplicacion de la encuesta Sisben a personas de los sectores Lgbti</t>
  </si>
  <si>
    <t>Número de jornadas de  informacion y seguimiento para la aplicacion de la encuesta SISBEN a personas de los sectores LGBTI</t>
  </si>
  <si>
    <t>Sumatoria de jornadas de  informacion y seguimiento para la aplicacion de la encuesta Sisben a personas de los sectores Lgbti</t>
  </si>
  <si>
    <t>3. Promover una cultura ciudadana basada en el reconocimiento, garantía y restitución del derecho a una vida libre de violencias y de discriminación por identidad de género y orientación sexual.</t>
  </si>
  <si>
    <t>3.1 Aumento de capacidades y competencias institucionales en las entidades del Distrito para la atención de las violencias dirigidas a las personas de las sectores LGBTI en los espacios públicos y privados.</t>
  </si>
  <si>
    <t>3.1.1 Estrategia para el acompañamiento a actos de discriminación, violencias y puesta en riesgo de derechos en razon a la OS e IG, en articulación con el esquema seguimiento a denuncias distrital.</t>
  </si>
  <si>
    <t>Porcentaje en el diseño e implementación  de la estratégia para el acompañamiento a actos de  discriminación, violencias y puesta en riesgo de derechos en razon a la OS e IG, en articulación con el esquema seguimiento a denuncias distrital.</t>
  </si>
  <si>
    <t>Número de fases diseñadas e implementadas de la estrategia para el acompañamiento a actos de discriminación/Número de fases progrmadas para ser diseñadas e implementadas de la estrategia para el acompañamiento a actos de discriminación*100</t>
  </si>
  <si>
    <t>Sector Planeación</t>
  </si>
  <si>
    <t>Secretaría distrital de planeación / SDG/ SDM</t>
  </si>
  <si>
    <t>3.1.2 Línea de atención telefónica para la orientación frente a casos de  discriminación y violencia en razón OS e IG.</t>
  </si>
  <si>
    <t>Número de personas de los sectores sociales LGBTI orientadas a través de la línea telefónica frente a situaciones de discriminación y violencia en razón a la orientación sexual e identidad de género</t>
  </si>
  <si>
    <t>Sumatoria de personas de los sectores sociales LGBTI orientadas a través de la línea telefónica frente a situaciones de discriminación y violencia en razón a la orientación sexual e identidad de género</t>
  </si>
  <si>
    <t xml:space="preserve">3.1.3 Estrategia para la prevención de violencias y la discriminación en razón a la identidad de género y la orientación sexual, al interior de las familias </t>
  </si>
  <si>
    <t>Porcentaje de avance en la implementación de la estrategia de prevención de las violencias y la discriminación al interior de las familias</t>
  </si>
  <si>
    <t>Sumatoria  de avance en los porcentajes  de la
implementación de la estrategia
Fase 1: Fortalecimiento de contenidos 15%
Fase 2: Socialización, pilotaje y aprobación 15% 
Fase 3: Implementación 70%.</t>
  </si>
  <si>
    <t>Derechos, diferencial, género</t>
  </si>
  <si>
    <t>3.1.4 Estrategia para la atención en comisarias de familia con enfoque diferencial para la población LGBTI</t>
  </si>
  <si>
    <t xml:space="preserve">Número de jornadas de sensibilización con enfoque diferencial por orientación sexual e identidad de género realizadas en las comisarías de familia.
</t>
  </si>
  <si>
    <t>Sumatoria de Jornadas de Sensibilización realizadas por  vigencia</t>
  </si>
  <si>
    <t xml:space="preserve">3.1.5 Ruta de atención integral y acceso efectivo a la justicia de la PPLGBTI diseñada y puesta en ejecución. </t>
  </si>
  <si>
    <t xml:space="preserve">Número de personas de los sectores LGBTI atendidas en la ruta </t>
  </si>
  <si>
    <t xml:space="preserve">Sumatoria de personas de los sectores LGBTI atendidas en la ruta </t>
  </si>
  <si>
    <t>Seguridad, Integración Social, Gobierno y Mujeres</t>
  </si>
  <si>
    <t>Secretaría Distrital de Seguridad y Convivencia. Secretaría Distrital de Integración Social, Secretaría Distrital de Gobierno, Secretaría Distrital de la Mujer</t>
  </si>
  <si>
    <t>3.1.6 Estrategia distrital Proyecto Monocuco para el reencuentro y fortalecimiento de las personas transgénero y sus familias</t>
  </si>
  <si>
    <t>Número de personas trans participantes en la estrategia distrital Proyecto Monocuco</t>
  </si>
  <si>
    <t>Sumatoria de personas trans participantes en la estrategia distrital Proyecto Monocuco</t>
  </si>
  <si>
    <t>3.1.7 Casa refugio específica para personas de los sectores LGBTI víctimas de violencias</t>
  </si>
  <si>
    <t xml:space="preserve">Porcentaje de personas de los sectores LGBTI atendidas en la casa refugio. </t>
  </si>
  <si>
    <t>(Personas atendidas de los sectores LGBTI atendidas en la casa refugio/personas de los sectores LGBTI que solicitan la atención en la casa refugio)*100</t>
  </si>
  <si>
    <t>Derechos Humanos</t>
  </si>
  <si>
    <t xml:space="preserve">
3.1.8 Documento técnico de Movilidad en el transporte público y sectores LGBTI
</t>
  </si>
  <si>
    <r>
      <rPr>
        <sz val="10"/>
        <color theme="1"/>
        <rFont val="Arial Narrow"/>
        <family val="2"/>
      </rPr>
      <t>Numero de dcumentos</t>
    </r>
    <r>
      <rPr>
        <strike/>
        <sz val="10"/>
        <color theme="1"/>
        <rFont val="Arial Narrow"/>
        <family val="2"/>
      </rPr>
      <t xml:space="preserve"> </t>
    </r>
    <r>
      <rPr>
        <sz val="10"/>
        <color theme="1"/>
        <rFont val="Arial Narrow"/>
        <family val="2"/>
      </rPr>
      <t>de movilidad en el transporte público y sector social LGBTI</t>
    </r>
  </si>
  <si>
    <t>Sumatoria de dcumentos de movilidad en el transporte público y sector social LGBTI</t>
  </si>
  <si>
    <t>10.De aquí a 2032, potenciar y promover la inclusión social, económica y política de todas las personas, independientemente de su edad, sexo,orientacion sexual, identidad de género, discapacidad, raza, etnia, origen, religión o situación económica u otra condición</t>
  </si>
  <si>
    <t xml:space="preserve">El pasado 21 de  marzo de 2024 se relizo el lanzamiento  y socializacion de resultados de la encuesta de Movilidad y Género </t>
  </si>
  <si>
    <t>Fotos, Informe Final del Beneficiario_movilidad y género,  excel de invitados .</t>
  </si>
  <si>
    <t>Se da cumplimiento a la realizacion de documento , con recomentadacioes para el sector social LGBTI</t>
  </si>
  <si>
    <t xml:space="preserve">
INFORME FINAL DEL BENEFICIARIO 
CONVENIO DE COOPERACIÓN TÉCNICA NO REEMBOLSABLE ENTRE LA CORPORACIÓN ANDINA DE FOMENTO Y LA SECRETARÍA DISTRITAL DE MOVILIDAD DE BOGOTÁ
ACCESIBILIDAD </t>
  </si>
  <si>
    <t xml:space="preserve">Movilidad </t>
  </si>
  <si>
    <t>Secretaría Distrital de Movilidad</t>
  </si>
  <si>
    <t>3.1.9 Promoción de espacios enmarcados en el pacto por una movilidad inlcuyente</t>
  </si>
  <si>
    <t>Número de espacios desarrollados en el marco del pacto por una movilidad inlcuyente</t>
  </si>
  <si>
    <t>Sumatoria  de espacios desarrollados en el marco del pacto por una movilidad inlcuyente</t>
  </si>
  <si>
    <t>Enfoque diferencial</t>
  </si>
  <si>
    <t>Realizar la firma de 4 pactos por la movilidad incluyentes, en las estaciones, y portales de transmilenio .</t>
  </si>
  <si>
    <t>Fotos, listado de firmea de participantes y acta</t>
  </si>
  <si>
    <t>Debido a temas  contractuales que imposibilitaron la contratacion  de los gestores y orientadores de los centros locales de Movilidad, no fue posible reportar durante el 1er trimestre las jornadas, no osbtante, se reportará en el proximo seguimiento</t>
  </si>
  <si>
    <t xml:space="preserve">3.1.10 Diagnóstico, diseño, socialización e  implementación de una ruta de atención integral y acceso efectivo a la justicia a los servicios en Casas de Justicia. </t>
  </si>
  <si>
    <t>Porcentaje de avance en la etapas de la ruta de atención integral y acceso efectivo a los servicios en Casas de Justicia</t>
  </si>
  <si>
    <t>Número de personas de los sectores LGBTI y/o con orientaciones sexuales o identidades de género diversas que son atendidas en la ruta de atención integral y acceso efectivo a la justicia a los servicios en Casas de Justicia/Número de personas de los sectores LGBTI y/o con orientaciones sexuales o identidades de género diversas que solicitan atención en la ruta de atención integral y acceso efectivo a la justicia a los servicios en Casas de Justicia*100</t>
  </si>
  <si>
    <t>Diferencial/Derechos Humanos/Territorial</t>
  </si>
  <si>
    <t>Seguridad, Convivencia y Justicia</t>
  </si>
  <si>
    <t>Secretaría Distrital de Seguridad, Convivencia y Justicia</t>
  </si>
  <si>
    <t>3.1.11 Plan de trabajo dirigido a sensibilizar y promover los derechos y la eliminación de las violencias en contra de las personas de los sectores LGBTI en la Cárcel Distrital de Varones y Anexo de Mujeres CDVAM.</t>
  </si>
  <si>
    <t>Porcentaje de personas de los sectores LGBTI y población privada de la libertad que participan en el plan de trabajo de sensibilización y promoción.</t>
  </si>
  <si>
    <t xml:space="preserve">Personas de los sectores LGBTI y población privada de la libertad que participan en el plan de trabajo de sensibilización y promoción/ Total de personas de los sectores LGBTI y población privada de la libertad de la Cárcel Distrital*100 </t>
  </si>
  <si>
    <t>Diferencial/Derechos Humanos</t>
  </si>
  <si>
    <t>3.1.12 Encuentros bienales sobre libertad de religión y experiencias exitosas con personas de los sectores LGBTI</t>
  </si>
  <si>
    <t>Número de encuentros bienales sobre libertad de religión y experiencias exitosas con personas de los sectores LGBTI</t>
  </si>
  <si>
    <t>Sumatoria de encuentros bienales sobre libertad de religión y experiencias exitosas con personas de los sectores LGBTI</t>
  </si>
  <si>
    <t>BIENAL</t>
  </si>
  <si>
    <t xml:space="preserve">Secretaria Distrital de Planeación </t>
  </si>
  <si>
    <t>3.1.13 Redes comunitarias y familiares de cuidado y prevención de violencias contra personas de las colectividades LGBTI en los ámbitos público y privado y ejercidas por agentes estatales, sociales, familiares, civiles</t>
  </si>
  <si>
    <t>Número de Redes Comunitarias Construidas</t>
  </si>
  <si>
    <t>Sumatoria de Redes Comunitarias Conformadas</t>
  </si>
  <si>
    <t>De Género, Diferencial, Cultura Ciudadana y Poblacional</t>
  </si>
  <si>
    <t>3.1.14 Estrategia Vigía LGBTI ejecutada desde el sector seguridad,en la dirección de Prevención y Cultura Ciudadana.  con el propósito de articular acciones institucionales y generar procesos comunitarios e institucionales que prevengan y orienten acciones de violencia contra personas y organizaciones sociales de los sectores LGBTI.</t>
  </si>
  <si>
    <t>Porcentaje de ejecución del Plan de acción de la Estrategia Vigía LGBTI para articular acciones institucionales y generar procesos comunitarios e institucionales que prevengan y orienten acciones de violencia contra personas y organizaciones sociales de los sectores LGBTI</t>
  </si>
  <si>
    <t>(Sumatoria de las actividades del plan de acción la estrategia Vigía LGBTI/sumatoria de acciones del plan de acción de la estrategia  programadas)*100</t>
  </si>
  <si>
    <t xml:space="preserve">3.1.15 Proceso de formación a miembros de la Policía, autoridades y operadores de seguridad, convivencia y justicia de Bogotá  en derechos humanos, Política Publica LGBTI, comunicación asertiva, enfoque de diversidad sexual y de género. </t>
  </si>
  <si>
    <t xml:space="preserve">Número de miembros de la Policía, autoridades y operadores de seguridad, convivencia y justicia formados  en derechos humanos, Política Pública LGBTI, comunicación asertiva, enfoque de diversidad sexual y de género. </t>
  </si>
  <si>
    <t>Sumatoria de miembros de la policia, autoridades y operadores de seguridad, convivencia y justicia formados</t>
  </si>
  <si>
    <t>3.2 Aumento de instituciones educativas distritales con procesos de acompañamiento pedagógico que contribuyen a la disminución de situaciones de violencias y discriminación por orientación sexual e identidad de género en el sistema educativo.</t>
  </si>
  <si>
    <t>3.2.1  Protocolo de Atención Integral a las Víctimas de Hostigamiento por Identidad de Género y Orientación Sexual en el sistema escolar ajustada y con mecanismos de seguimiento a su implementación en la totalidad de las Instituciones Educativas Distritales.</t>
  </si>
  <si>
    <t>Número de protocolos actualizados sobre Atención Integral a las Víctimas de Hostigamiento por Identidad de Género y Orientación Sexual en el sistema escolar y con mecanismos de seguimiento.</t>
  </si>
  <si>
    <t>Sumatoria de protocolos actualizados sobre Atención Integral a las Víctimas de Hostigamiento por Identidad de Género y Orientación Sexual en el sistema escolar y con mecanismos de seguimiento.</t>
  </si>
  <si>
    <t>Poblacional, Diferencial, Derechos Humanos, Género, Diversidad Sexual</t>
  </si>
  <si>
    <t>Educación</t>
  </si>
  <si>
    <t xml:space="preserve">Secretaría de Educación del Distrito </t>
  </si>
  <si>
    <t>3.2.2 Informes de atención y seguimiento en el marco de la ruta Atención Integral a las Víctimas de Hostigamiento por Identidad de Género y Orientación Sexual en el sistema escolar.</t>
  </si>
  <si>
    <t>Número de informes de atención y seguimiento en el marco de la ruta Atención Integral a las Víctimas de Hostigamiento por Identidad de Género y Orientación Sexual en el sistema escolar.</t>
  </si>
  <si>
    <t>Sumatoria de informes de atención y seguimiento en el marco de la ruta Atención Integral a las Víctimas de Hostigamiento por Identidad de Género y Orientación Sexual en el sistema escolar.</t>
  </si>
  <si>
    <t xml:space="preserve">3.2.3 Programa de formación permanente orientado a la transversalización del enfoque de la PPLGBTI en el ámbito escolar, dirigido a maestras, maestros, docentes orientadoras(es) y directivos docentes nombrados en propiedad en la Secretaria de Educación del Distrito Capital de Bogotá.
</t>
  </si>
  <si>
    <t>Número de programas de formación permanente orientados a la transversalización de los enfoques de la PPLGBTI en el ámbito escolar, dirigido a maestras, maestros, docentes orientadoras(es) y directivos docentes nombrados en propiedad en la SED</t>
  </si>
  <si>
    <t>Sumatoria de programas de formación permanente orientados a la transversalización de los enfoques de la PPLGBTI en el ámbito escolar, dirigido a maestras, maestros, docentes orientadoras(es) y directivos docentes nombrados en propiedad en la SED</t>
  </si>
  <si>
    <t>CUATRIENAL</t>
  </si>
  <si>
    <t>3.2.4 Instituciones Educativas Distritales que actualizan el manual de convivencia incorporando el enfoque diferencial por orientación sexual e identidad de género en cumplimiento de la normatividad vigente (legislación, jurisprudencia, bloque constitucionalidad, etc.) en particular la dirigida a garantizar los derechos de las personas de los sectores LGBTI (especial atención a la Ley Sergio Urrego).</t>
  </si>
  <si>
    <t>Número de Instituciones Educativas Distritales que actualizan el manual de convivencia incorporando el enfoque diferencial por orientación sexual e identidad de género.</t>
  </si>
  <si>
    <t>Sumatoria de Instituciones Educativas Distritales que actualizan el manual de convivencia incorporando el enfoque diferencial por orientación sexual e identidad de género.</t>
  </si>
  <si>
    <t xml:space="preserve">3.2.5 Documento de estrategias pedagógicas diseñadas para la inclusión e implementación del enfoque de la PPLGBTI de Bogotá en los PEI de las IED con especial énfasis en educación para la sexualidad y construcción de ciudadanía.
                                                                                                                                                                                                                                                                                                                                                                                                                                        </t>
  </si>
  <si>
    <t xml:space="preserve">Número de documentos elaborados con las Estrategias pedagógicas diseñadas para la inclusión e implementación del enfoque de la PPLGBTI de Bogotá en los PEI de las IED con especial énfasis en educación para la sexualidad y construcción de ciudadanía.
                                                                                             </t>
  </si>
  <si>
    <t xml:space="preserve">Sumatoria de documentos elaborados con las Estrategias pedagógicas diseñadas para la inclusión e implementación del enfoque de la PPLGBTI de Bogotá en los PEI de las IED con especial énfasis en educación para la sexualidad y construcción de ciudadanía.
                                                                                             </t>
  </si>
  <si>
    <t xml:space="preserve">3.2.6  Estrategia educativa flexible dirigida a las personas de los sectores LGBTI.                                       </t>
  </si>
  <si>
    <t>Porcentaje de personas de los sectores LGBTI beneficiadas con Estrategias Educativas Flexibles.</t>
  </si>
  <si>
    <t>(Sumatoria de personas de los sectores LGBTI beneficiadas con Estrategias Educativas Flexibles / Sumatoria de personas de los sectores LGTBI que requieren Estrategias Educativas Flexibles)*100
Nota: por demanda</t>
  </si>
  <si>
    <t xml:space="preserve">3.2.7 Caja de herramientas actualizada con didacticas para la resolución de conflcitos y el abordaje de la convivencia escolar en las comunidades educativas que incorporen el enfoque de identidades de genero y orientaciones sexuales diversas. </t>
  </si>
  <si>
    <t xml:space="preserve">Número de cajas de herramientas actualizadas con didacticas para la resolución de conflcitos y el abordaje de la convivencia escolar en las comunidades educativas que incorporen el enfoque de identidades de genero y orientaciones sexuales diversas.  </t>
  </si>
  <si>
    <t xml:space="preserve">Sumatoria de cajas de herramientas actualizadas con didacticas para la resolución de conflcitos y el abordaje de la convivencia escolar en las comunidades educativas que incorporen el enfoque de identidades de genero y orientaciones sexuales diversas.  </t>
  </si>
  <si>
    <t>3.2.8 Documento de Orientaciones Pedagogicas con enfoque diferencial para las comunidades educativas en el abordaje de la diversidad sexual.</t>
  </si>
  <si>
    <t>Número de documentos de Orientaciones Pedagogicas con enfoque diferencial para las comunidades educativas en el abordaje de la diversidad sexual.</t>
  </si>
  <si>
    <t>Sumatoria de documentos de Orientaciones Pedagogicas con enfoque diferencial para las comunidades educativas en el abordaje de la diversidad sexual.</t>
  </si>
  <si>
    <t xml:space="preserve">3.2.9 Ruta de la estrategia pedagógica para la inclusión del enfoque de la PPLGBTI de Bogotá en los PEI de las IED con especial énfasis en educación para la sexualidad y construcción de ciudadanía.
                                                                                                                                                                                                                                                                                                                  </t>
  </si>
  <si>
    <t xml:space="preserve">Número de IED con la socialización de la ruta de la estrategia pedagógica para la inclusión del enfoque de la PPLGBTI de Bogotá en los PEI de las IED con especial énfasis en educación para la sexualidad y construcción de ciudadanía.
                                                                                             </t>
  </si>
  <si>
    <t xml:space="preserve">Sumatoria de IED con la socialización de la ruta de la estrategia pedagógica para la inclusión del enfoque de la PPLGBTI de Bogotá en los PEI de las IED con especial énfasis en educación para la sexualidad y construcción de ciudadanía.
                                                                                             </t>
  </si>
  <si>
    <t>3.3 Disminución de la percepción de discriminación hacia las personas de los sectores LGBTI y otras orientaciones sexuales e identidades de género.</t>
  </si>
  <si>
    <t>3.3.1 Documento de actualización de la estrategia de cambio cultural de la Política Pública LGBTI.</t>
  </si>
  <si>
    <t>Porcentaje de avance en la elaboración de documento</t>
  </si>
  <si>
    <t>(Fases realizadas del documento/fases proyectadas del documento)*100</t>
  </si>
  <si>
    <t>3.3.6 Formación del talento humano,  con enfoque de diversidad de género y sexualidad, para las personas que intervienen en las bibliotecas orientado al fortalecimiento de la atención de la ciudadania</t>
  </si>
  <si>
    <t>Número de formaciones del talento humano,  con enfoque de diversidad de género y sexualidad, para las personas que intervienen en las bibliotecas  orientado al fortalecimiento de la atención de la ciudadania</t>
  </si>
  <si>
    <t>Sumatoria de formaciones del talento humano,  con enfoque de diversidad de género y sexualidad, para las personas que intervienen en las bibliotecas  orientado al fortalecimiento de la atención de la ciudadania</t>
  </si>
  <si>
    <t xml:space="preserve">Enfoque diferencial poblacional y de género </t>
  </si>
  <si>
    <t>Cultura, Recreación y Deporte</t>
  </si>
  <si>
    <t>Secretaria de Cultura, Recreación y Deporte - SCRD</t>
  </si>
  <si>
    <t>CULTURA RECREACION Y DEPORTE</t>
  </si>
  <si>
    <t>INSTITUTO DISTRITAL DE LAS ARTES - IDARTES</t>
  </si>
  <si>
    <t>3.3.7 Protocolo para la gestión de estrategias de cultura ciudadana  dirigidas a promover cambios voluntarios en favor de la transformación de los factores asociados a las violencias y discriminación por identidad de género y orientación sexual en el Distrito Capital</t>
  </si>
  <si>
    <t>Porcentaje de avance en el diseño y acompañamiento técnico a la implementación del protocolo para la gestión de estrategias de cultura ciudadana  dirigidas a promover cambios voluntarios en favor de la transformación de los factores asociados a las violencias y discriminación por identidad de género y orientación sexual en el Distrito Capital</t>
  </si>
  <si>
    <t>Sumatoria de los porcentajes de avance en el diseño y acompañamiento téncico a la impelmentación del protocolo:
Fase 1. Diseño. (40%)
Fase 2. Pedagogía e implementación. (60%)</t>
  </si>
  <si>
    <t>Poblacional -Diferencial</t>
  </si>
  <si>
    <t>3.3.8 Experimento social que mida las percepciones y comportamientos de los ciudadanos frente a la población transgénero en el ámbito laboral.</t>
  </si>
  <si>
    <t>Porcentaje de avance en el acompañamiento técnico a la formulación e implementación de un experimento social que mida las percepciones y comportamientos de los ciudadanos frente a la población transgénero en el ámbito laboral.</t>
  </si>
  <si>
    <t>Sumatoria de los porcentajes de avance en el acompañamiento téncico a la formulación e implementación del experimento social:
Fase 1. Acompañamiento a la formulación. (40%)
Fase 2.  Acompañamiento a la implementación. (60%)</t>
  </si>
  <si>
    <t>3.3.9. Estrategia implementada con base en los lineamientos de la Dirección de Diversidad Sexual, dirigida a la cadena de valor del turismo, para la generación de espacios amigables seguros y libres de discriminación, con enfoque diferencial LGBTI.</t>
  </si>
  <si>
    <t>No. de estrategias implementadas para la generación de espacios amigables seguros y libres de discriminación, con enfoque diferencial LGBTI.</t>
  </si>
  <si>
    <t>Sumatoria de estrategias implementadas para la generación de espacios amigables seguros y libres de discriminación, con enfoque diferencial LGBTI.</t>
  </si>
  <si>
    <t>Instituto distrital de Turismo -IDT</t>
  </si>
  <si>
    <t>3.3.10 Conmemoraciones lesbiarte y transincidencias.</t>
  </si>
  <si>
    <t>Número de conmemoraciones  lesbiarte y transincidencias realizadas</t>
  </si>
  <si>
    <t>Sumatoria de conmemoraciones lesbiarte y transincidencias realizadas</t>
  </si>
  <si>
    <t>Genero 
Diferencial</t>
  </si>
  <si>
    <t xml:space="preserve">3.3.11 Talleres con el objetivo de visibilizar y reducir las expresiones de discriminación y odio social hacia las mujeres LBT en las localidades de la ruralidad del Distrtito Capital </t>
  </si>
  <si>
    <t>Número de espacios de concertación y participación en la ruralidad sensibilizados sobre las orientaciones sexuales e identidades de género diversas</t>
  </si>
  <si>
    <t>Sumatoria de talleres realizados en los espacios de concertación y participación de la ruralidad en el Distrtito Capital</t>
  </si>
  <si>
    <t>Género 
Diferencial</t>
  </si>
  <si>
    <t xml:space="preserve">3.3.12 Campañas comunicativas de cambio cultural dirigidas y orientadas a eliminar la discriminación que limita el acceso a arrendamiento de vivienda para personas de los sectores LGBTI, así como la convencía en copropiedad, propiedad horizontal y vivienda compartida. </t>
  </si>
  <si>
    <t>Número de campañas comunicativas diseñadas e implementadas</t>
  </si>
  <si>
    <t>Sumatoria de campañas comunicativas diseñadas e implementadas anualmente para eliminar la discriminación que limita el acceso a arrendamiento de vivienda para personas de las colectividades LGBTI, así como la convencía en copropiedad, propiedad horizontal y vivienda compartida.</t>
  </si>
  <si>
    <t>3.3.13 Diseño de piezas comunicativas para promover la participación de personas de los sectores LGBTI en la Ferias de oferta de vivienda de interés social y prioritario.</t>
  </si>
  <si>
    <t>Número de piezas elaboradas y difundidas</t>
  </si>
  <si>
    <t>Sumatoria de piezas elaboradas y difundidas anualmente para la asistencia prioritaria en la Ferias de oferta de vivienda de interés social y prioritario</t>
  </si>
  <si>
    <t>3.4 Aumento del reconocimiento material y simbólico del aporte de las personas de los sectores LGBTI a la producción cultural de la ciudad.</t>
  </si>
  <si>
    <t xml:space="preserve">3.4.1 Procesos de formación artística para las personas LGBTI en sus diferencias y diversidad con propuestas artísticas y culturales que adelanta el IDARTES. </t>
  </si>
  <si>
    <t>Número de procesos de formación y acompañamiento a las prácticas artísticas que desarrollan las personas LGBTI en sus diferencias y diversidad en la ciudad.</t>
  </si>
  <si>
    <t>Sumatoria de procesos de formación y acompañamiento a las prácticas artísticas que desarrollan las personas LGBTI en sus diferencias y diversidad en la ciudad</t>
  </si>
  <si>
    <t xml:space="preserve">diferencial poblacional, de orientacion sexual e identidad de género. </t>
  </si>
  <si>
    <t>Instituto Distrital  de  las  Artes- IDARTES</t>
  </si>
  <si>
    <t xml:space="preserve">3.4.2 Procesos de circulacion artística para las personas LGBTI en sus diferencias y diversidad con propuestas artísticas y culturales que adelanta el IDARTES. </t>
  </si>
  <si>
    <t>Número de procesos de circulación y acompañamiento a las prácticas artísticas que desarrollan las personas LGBTI en sus diferencias y diversidad en la ciudad.</t>
  </si>
  <si>
    <t>Sumatoria de procesos de circulación y acompañamiento a las prácticas artísticas que desarrollan las personas LGBTI en sus diferencias y diversidad en la ciudad</t>
  </si>
  <si>
    <t xml:space="preserve">3.4.3 Procesos de creación  artística para las personas LGBTI en sus diferencias y diversidad con propuestas artísticas y culturales que adelanta el IDARTES. </t>
  </si>
  <si>
    <t>Número de procesos de  creación y acompañamiento a las prácticas artísticas que desarrollan las personas LGBTI en sus diferencias y diversidad en la ciudad.</t>
  </si>
  <si>
    <t>Sumatoria de procesos de  creación y acompañamiento a las prácticas artísticas que desarrollan las personas LGBTI en sus diferencias y diversidad en la ciudad</t>
  </si>
  <si>
    <t xml:space="preserve">3.4.4 Procesos de apropiación  artística para las las personas LGBTI  en sus diferencias y diversidad con propuestas artísticas y culturales que adelanta el IDARTES. </t>
  </si>
  <si>
    <t>Número de procesos de apropiación y acompañamiento a las prácticas artísticas que desarrollan laspersonas LGBTI en sus diferencias y diversidad en la ciudad.</t>
  </si>
  <si>
    <t>Sumatoria de procesos de apropiación y acompañamiento a las prácticas artísticas que desarrollan las personas LGBTI en sus diferencias y diversidad en la ciudad</t>
  </si>
  <si>
    <t>31/122032</t>
  </si>
  <si>
    <t xml:space="preserve">3.4.5 Actividades artísticas y culturales que fortalezcan la inclusión de las personas de los sectores LGBTI y pongan en circulación prácticas de la comunidad.
</t>
  </si>
  <si>
    <t xml:space="preserve">No. de actividades realizadas  que fortalezcan la inclusión de la comunidad LGBTI y pongan en circulación prácticas de la comunidad.
</t>
  </si>
  <si>
    <t xml:space="preserve">Sumatoria de actividades  realizadas  que fortalezcan la inclusión de la comunidad LGBTI y pongan en circulación prácticas de la comunidad.
</t>
  </si>
  <si>
    <t>Fundación Gilberto Alzate Avendaño - FUGA</t>
  </si>
  <si>
    <t>Cultura Recreación y Deportes</t>
  </si>
  <si>
    <t>Secretaria de Cultura Recreación y deportes</t>
  </si>
  <si>
    <t xml:space="preserve">3.4.6 Proceso organizativo de articulación de la marcha LGBTI por la diversidad con organizaciones LGBTI de las localidades del centro
</t>
  </si>
  <si>
    <t>No. de organizaciones LGBTI del centro de Bogotá articuladas a la marcha LGBTI por la diversidad a partir de un proceso de acompañamiento</t>
  </si>
  <si>
    <t>Sumatoria de organizaciones LGBTI del centro de Bogotá articuladas a la marcha LGBTI por la diversidad a partir de un proceso de acompañamiento</t>
  </si>
  <si>
    <t>3.4.7 Promoción de  iniciativas de los colectivos y agentes de la comunidad  LGBTI con el ánimo de resignificar el centro desde el enfoque poblacional y promover, fortalecer y visibilizar experiencias de inclusión social y de ejercicio de derechos sociales y culturales logradas mediante el desarrollo de prácticas artísticas y/o culturales de los colectivos LGBTI. Dichas experiencias (actividades o proyectos) deben haber sido realizadas en alguna de las tres localidades del centro de la ciudad (Los Mártires, Santa Fe y La Candelaria).</t>
  </si>
  <si>
    <t>No de iniciativas apoyadas de los colectivos y agentes de la comunidad LGBTI</t>
  </si>
  <si>
    <t>Sumatoria de iniciativas apoyadas de los colectivos y agentes de la comunidad LGBTI</t>
  </si>
  <si>
    <t>3.4.8 Estrategias de apoyo a organizaciones de los sectores LGBTI en el uso del tiempo libre</t>
  </si>
  <si>
    <t>Prestamos de parques y/o escenarios que reciben las organizaciones de los sectores LGBTI en el uso del tiempo libre</t>
  </si>
  <si>
    <t>Porcentaje de prestamos de parques y/o escenarios del total de las solicitudes presentadas por las organizaciones de los sectores LGBTI para  el uso del tiempo libre</t>
  </si>
  <si>
    <t>Diferencial, de género y Territorial</t>
  </si>
  <si>
    <t>Instituto Distrital de Recreación y Deporte IDRD</t>
  </si>
  <si>
    <t>3.4.9 Estrategia que permita incorporar el enfoque diferencial y territorial en las actividades deportivas desarrolladas por el IDRD</t>
  </si>
  <si>
    <t xml:space="preserve">Número de personas de los sectores sociales LGBTI que participan en actividades deportivas. </t>
  </si>
  <si>
    <t xml:space="preserve">Sumatoria de personas de los sectores sociales LGBTI que participan en actividades deportivas. </t>
  </si>
  <si>
    <t xml:space="preserve">Diferencial, de género  y Territorial </t>
  </si>
  <si>
    <t>3.4.10 Programas, proyectos, estrategias y actividades del Instituto Dsitrital de Recreación y Deporte realizadas con enfoque diferencial por orientación sexual e identidad de género.</t>
  </si>
  <si>
    <t>Número de programas, proyectos, estrategias y actividades  del Instituto Distrital de Recreación y Deporte incorporan el enfoque diferencial por orientación sexual e identidad de género incorporadas.</t>
  </si>
  <si>
    <t>Sumatoria de programas, proyectos, estrategias y actividades del Instituto Distrital de Recreación y Deporte incorporan el enfoque diferencial por orientación sexual e identidad de género incorporadas.</t>
  </si>
  <si>
    <t>Diferencial y de Género</t>
  </si>
  <si>
    <t>3.4.11 Proyecto de comunicación pública de la PP LGBTI a través del desarrollo de una mesa de trabajo con la Secretaría Distrital de Planeación teniendo en cuenta la naturaleza de empresa industrial y comercial del Estado que tiene Canal Capital.</t>
  </si>
  <si>
    <t>Número de actualizaciones del proyecto de comunicación pública de la PP LGBTI diseñado con la Secretaría Distrital de Planeación teniendo en cuenta la naturaleza de empresa industrial y comercial del Estado que tiene Canal Capital.</t>
  </si>
  <si>
    <t>Sumatoria  de actualizaciones del proyecto de comunicación pública de la PP LGBTI diseñado  a través del desarrollo de una mesa de trabajo con la Secretaría Distrital de Planeación teniendo en cuenta la naturaleza de empresa industrial y comercial del Estado que tiene Canal Capital.</t>
  </si>
  <si>
    <t>Género Diferencial Poblacional</t>
  </si>
  <si>
    <t>Canal Capital</t>
  </si>
  <si>
    <t>3.4.12 Espacios de formación de lectura, escritura y oralidad con enfoque diferencial a personas vinculadas a los colectivos LGBTI y la ciudadania en general.</t>
  </si>
  <si>
    <t>Número de espacios de formación y promoción de lectura, escritura y oralidad con enfoque diferencial a personas vinculadas a los sectores LGBTI y a la ciudadania en general.</t>
  </si>
  <si>
    <t>Sumatoria de espacios de formación de lectura, escritura y oralidad con enfoque a personas vinculadas al colectivo LGBTI.</t>
  </si>
  <si>
    <t>3.4.13 Estrategias para la circulación de materiales de lectura con enfoques de identidades de género y sexualidad para la ampliación de la oferta a los colectivos LGBTI y a la ciudadania en general.</t>
  </si>
  <si>
    <t>Número de estrategias para el fomento de la circulación de materiales de lectura con enfoques de identidades de género y sexualidad, para la ampliación de la oferta a los colectivos LGBTI y la demás ciudadania.</t>
  </si>
  <si>
    <t>Sumatoria de estrategias para la circulación de materiales de lectura con enfoques de identidades de género y sexualidad, para la ampliación de la oferta a los colectivos LGTBI y la demás ciudadania.</t>
  </si>
  <si>
    <t>NA</t>
  </si>
  <si>
    <r>
      <rPr>
        <sz val="10"/>
        <color theme="1"/>
        <rFont val="Arial Narrow"/>
        <family val="2"/>
      </rPr>
      <t xml:space="preserve">3.4.14 Estimulos de fomento para la activación y visibilizacion de la memoria y patrimonio de los sectores sociales LGBTI como aporte al </t>
    </r>
    <r>
      <rPr>
        <i/>
        <sz val="10"/>
        <color theme="1"/>
        <rFont val="Arial Narrow"/>
        <family val="2"/>
      </rPr>
      <t>Programa de construcción participativa de la memoria implementado con enfoque territorial mediante instalación de piezas conmemorativas, desarrolladas con los sectores LGBTI</t>
    </r>
    <r>
      <rPr>
        <sz val="10"/>
        <color theme="1"/>
        <rFont val="Arial Narrow"/>
        <family val="2"/>
      </rPr>
      <t xml:space="preserve">. </t>
    </r>
  </si>
  <si>
    <t>Número de estimulos de fomento  para la activación y visibilizacion de la memoria y patrimonio de los sectores sociales LGBTotorgados</t>
  </si>
  <si>
    <t xml:space="preserve">Sumatoria de estimulos de Fomento entregados </t>
  </si>
  <si>
    <t>Género; Diferencial</t>
  </si>
  <si>
    <t>Instituto Distrital de Patrimonio Cultural - IDPC</t>
  </si>
  <si>
    <t xml:space="preserve">3.4.15 Procesos de activación y productos editoriales de visibilización de memoria y patrimonio LGBTI </t>
  </si>
  <si>
    <t>Número de publicaciones de activación y visibilización de memoria y patrimonio LGBTI  Lanzamiento de la publicación</t>
  </si>
  <si>
    <t xml:space="preserve">Sumatoria de procesos de activación y visibilización realizados </t>
  </si>
  <si>
    <t>3.4.16 Dialogos con el Museo de Bogotá sobre museología, museografía, memoria y patrimonio de los sectores LGBTI, como aporte al Programa de memoria histórica y comunitaria de los sectores LGBTI</t>
  </si>
  <si>
    <t>Número de dialogos sobre museología, museografía, memoria y patrimonio de los sectores LGBTI realizados.</t>
  </si>
  <si>
    <t>Sumatoria de dialogos realizados</t>
  </si>
  <si>
    <t>3.4.17  Acompañamiento técnico para la consolidación del Área de Desarrollo Naranja – Distrito Creativo y Diverso de La Playa</t>
  </si>
  <si>
    <t>Acompañamientos técnicos realizados para la consolidación del Área de Desarrollo Naranja – Distrito Creativo y Diverso de La Playa</t>
  </si>
  <si>
    <t>Sumatoria de acompañamientos técnicos realizados para la consolidación del Área de Desarrollo Naranja – Distrito Creativo y Diverso de La Playa</t>
  </si>
  <si>
    <t>Territorial- Diferencial</t>
  </si>
  <si>
    <t>3.4.18 Juegos por la Igualdad realizados con la participación de personas y organizaciones
de los sectores sociales LGBTI</t>
  </si>
  <si>
    <t>Número de juegos realizados con la participación de personas y organizaciones
de los sectores sociales LGBTI</t>
  </si>
  <si>
    <t>Sumatoria de juegos realizados con la participación de personas y organizaciones
de los sectores sociales LGBTI</t>
  </si>
  <si>
    <t xml:space="preserve">3.4.19 Consejo de cultura sectores sociales LGBTI, para la incidencia y socialización de planes, programas y proyectos que beneficien a esta población. </t>
  </si>
  <si>
    <t xml:space="preserve">Porcentaje de reuniones realizadas del consejo de Cultura de sectores sociales y consejos locales de arte, cultura y patrimonio donde participan los sectores LGTBI para la incidencia y socialización de planes, programas y proyectos que beneficien a esta población. </t>
  </si>
  <si>
    <t xml:space="preserve">(Número de reuniones del consejo distrital de Cultura de sectores sociales realizadas y consejos locales de arte, cultura y patrimonio, para la incidencia y socialización de planes, programas y proyectos que beneficien a esta población / Total de reuniones del consejo distrital de de sectores sociales y consejos locales de arte, cultura y patrimonio programadas)*100 </t>
  </si>
  <si>
    <t xml:space="preserve">10.3. Garantizar la igualdad de oportunidades y reducir la desigualdad de resultados, incluso eliminando las leyes, políticas y prácticas 
</t>
  </si>
  <si>
    <t>4. Posicionar la perspectiva de género y diversidad sexual para la formulación, implementación, seguimiento y evaluación de las políticas públicas en el Distrito Capital</t>
  </si>
  <si>
    <t>4.1 Aumento de la cantidad y la calidad de información y conocimientos  disponibles para caracterizar la situación de derechos de las personas de los sectores LGBTI construida en perspectiva diferencial, interseccional y territorial</t>
  </si>
  <si>
    <t xml:space="preserve">4.1.1 Sistema de registro y visualización de información sobre los resultados de la implementación de la política pública LGBTI
</t>
  </si>
  <si>
    <t>Numero  de Sistema de registro y visualización de información sobre los resultados de la implementación de la política pública LGBTI</t>
  </si>
  <si>
    <t>Sumatoria de Sistemas de registro y visualización de información sobre el impacto de la implementación de la política pública LGBTI</t>
  </si>
  <si>
    <t>4.1.2 Documento anual sobre análisis de vacios normativos identificados por la Dirección de Diversidad Sexual, en materia de derechos de las personas de los sectores LGBTI, y de la propuesta de tipo de norma para suplir el vacío normativo.</t>
  </si>
  <si>
    <t>Número de documentos sobre análisis de vacios normativos identificados por la Dirección de Diversidad Sexual, en materia de derechos de las personas de los sectores LGBTI, y  de la propuesta de tipo de norma para suplir el vacío normativo.</t>
  </si>
  <si>
    <t>Este indicador se mide a partir de la de la vigencia 2022 y con plan de análisis de vacíos normativos y de desarrollo de adecuaciones normativas que haga la Dirección de Diversidad Sexual de la Secretaría Distrital de Planeación, conforne al literal g) del artículo 19 del Decreto Distrital 16 de 2013,  a la Dirección Distrital de Política Jurídica.</t>
  </si>
  <si>
    <t xml:space="preserve">Género </t>
  </si>
  <si>
    <t>Gestión Jurídica</t>
  </si>
  <si>
    <t>Secretaría Jurídica Distrital</t>
  </si>
  <si>
    <t>4.1.3 Normatividad elaborada y actualizada, relacionada con la garantía de derechos de las personas de los sectores LGBTI con disponibilidad en el Sistema de Información de Régimen Legal - LegalBog</t>
  </si>
  <si>
    <t xml:space="preserve">Porcentaje de actualización del sistema de información Regimen Legal - Legalbog con los actos administrativos en materia de derechos de las personas de los sectores LGBTI. </t>
  </si>
  <si>
    <t>Numero de actualizaciones del sistema de información Régimen Legal - Legalbog con los actos administrativos en materia de derechos de las personas de los sectores LGBTI realizados/ Numero de actualizaciones del sistema de información régimen Legal - Legalbog con los actos administrativos en materia de derechos de las personas de los sectores LGBTI programados*100</t>
  </si>
  <si>
    <t>4.1.4 Investigaciones elaboradas para aportar a la toma de decisiones en el marco de la PPLGBTI</t>
  </si>
  <si>
    <t>Número de investigaciones elaboradas para aportar a la toma de decisiones en el marco de la PPLGBTI</t>
  </si>
  <si>
    <t>Sumatoria de investigaciones  elaboradas para aportar a  la toma de decisiones en el marco de la PPLGBTI.</t>
  </si>
  <si>
    <t xml:space="preserve">4.1.5 Alianzas estratégicas de cooperación internacional para el desarrollo de proyectos específicos, transferencia tecnológica y científica que promueva la calidad de las personas trans, de las lesbianas y los demás sectores sociales de la PPLGBTI  </t>
  </si>
  <si>
    <t>Número de alianzas estratégicas para el desarrollo de proyectos específicos, transferencia tecnológica y científica</t>
  </si>
  <si>
    <t>Sumatoria de alianzas estratégicas.</t>
  </si>
  <si>
    <t>4.1.6 Diseño e implenetación de un Sistema de información donde se identifiquen casos de crímenes y violencias contra personas de los sectores LGBTI, a partir de fuentes de información oficiales y no oficiales, que permitan la toma de decisiones en materia de seguridad y convivencia en articulación con la Dirección de Diversidad Sexual de la SDP.</t>
  </si>
  <si>
    <t xml:space="preserve">Porcentaje de avance de diseño e implementación del  Sistema de información donde se identifiquen casos de crimenes y violencias contra personas de los sectores LGBTI </t>
  </si>
  <si>
    <t>(Número de etapas implementadas/ Número de etapas planeadas)/100</t>
  </si>
  <si>
    <t>4.1.7 Estudio sobre casos de crímenes y violencias contra personas de los sectores LGBTI, a partir del sistema de información, para  la generación de estrategias y toma de decisiones en materia de seguridad, convivencia y justicia en articulación con la Dirección de Diversidad Sexual de la SDP.4.1.7 Estudio sobre crímenes y violencias contra personas de los sectores LGBTI, a partir del sistema de información, para  la generación de estrategias y toma de decisiones en materia de seguridad, convivencia y justicia en articulación con la Dirección de Diversidad Sexual de la SDP y otras Entidades Distritales según corresponda.</t>
  </si>
  <si>
    <t>Número de Estudios de violencias contra personas de los sectores LGTBI</t>
  </si>
  <si>
    <t>Sumatoria de Estudios de violencias contra personas de los sectores LGTBI</t>
  </si>
  <si>
    <t xml:space="preserve">4.1.8 Plan de adecuacion de los sistemas de informacion en salud del distrito con  inclusion de variables diferenciales para las personas de los sectores LGBTI, y/o con orientaciones sexuales  o identidades de género diversas sus familias y comunidades en  instrumentos de captura y salidas de informacion </t>
  </si>
  <si>
    <t xml:space="preserve">Porcentaje de implementacion del plan de adecuacion de los sistemas de informacion en salud del distrito con  inclusion de variables diferenciales para las personas de los sectores LGBTI, sus familias y comunidades en  instrumentos de captura y salidas de informacion </t>
  </si>
  <si>
    <t>Número de planes de adecuación de los sistemas de informacion en salud del distrito con inclusión de variables diferenciales para las personas de los sectores LGBTI, sus familias y comunidades en instrumentos de captura y salidas de informacion realizados/Número de planes de adecuación de los sistemas de informacion en salud del distrito con inclusión de variables diferenciales para las personas de los sectores LGBTI, sus familias y comunidades en instrumentos de captura y salidas de informacion programados*100</t>
  </si>
  <si>
    <t>4.1.9 Desarrollo de acciones de intercambio de prácticas significativas en temas de diversidad sexual que permitan promover acciones o discusiones en el marco internacional frente a la política pública LGBTI del Distrito Capital.</t>
  </si>
  <si>
    <t>Porcentaje de Acciones de intercambio de prácticas significativas realizadas  en el marco internacional.</t>
  </si>
  <si>
    <t>(Número de acciones de intercambio de prácticas significativas en temas de diversidad sexual realizadas / Número de acciones de intercambio de prácticas significativas en temas de diversidad sexual programadas)*100</t>
  </si>
  <si>
    <t>Gestión Pública</t>
  </si>
  <si>
    <t>Secretaria General</t>
  </si>
  <si>
    <t>4.1.10 Asistencia técnica a las entidades de la administración distrital para la incorporación del enfoque diferencial por orientación sexual e identidad de género en instrumentos de planeación y en sistemas de información de los 15 sectores de la administración distrital</t>
  </si>
  <si>
    <t>Número de servidoras y servidores de la administración distrital  entidades de la administración distrital que reciben asistencia técnica para la incorporación del enfoque diferencial por orientación sexual e identidad de género en instrumentos de planeación y en sistemas de infromación de los 15 sectores de la administración distrital</t>
  </si>
  <si>
    <t>Sumatoria de servidoras y servidores de la administración distrital  entidades de la administración distrital que reciben asistencia técnica para la incorporación del enfoque diferencial por orientación sexual e identidad de género en instrumentos de planeación y en sistemas de infromación de los 15 sectores de la administración distrital</t>
  </si>
  <si>
    <t xml:space="preserve">4.1.11. Estudio Caracterización de los turistas que visitan la ciudad de Bogotá y se auto reconocen como parte del sector poblacional LGBTI.
</t>
  </si>
  <si>
    <t>No. de Estudio de Caracterización de los turistas que visitan la ciudad de Bogotá y se auto reconocen como parte del sector poblacional LGBTI</t>
  </si>
  <si>
    <t>Sumatoria de Estudio de Caracterización de los turistas que visitan la ciudad de Bogotá y se auto reconocen como parte del sector poblacional LGBTI</t>
  </si>
  <si>
    <t>4.1.12 Aplicar los instrumentos de seguimiento sectorial para la caracterización poblacional, incluyendo las variables que den cuenta de los enfoques diferenciales y de género</t>
  </si>
  <si>
    <t>Número de instrumentos de seguimiento sectorial diligenciados</t>
  </si>
  <si>
    <t>Sumatoria de instrumentos de seguimiento sectorial diligenciados</t>
  </si>
  <si>
    <t>4.1.13. Política Pública Regional LGBTI</t>
  </si>
  <si>
    <t>Porcentaje de diseño e implementación de la Política Pública Regional LGBTI</t>
  </si>
  <si>
    <t>Número de etapas ejecutadas/número de etapas planeadas*100</t>
  </si>
  <si>
    <t>4.1.14. Acompañamiento técnico entidades territoriales para el fortalecimiento de las politicas públicas LGBIT</t>
  </si>
  <si>
    <t>Acompañamientos técnicos realizados a entidades territoriales para el fortalecimiento de las Políticas Públicas LGBTI</t>
  </si>
  <si>
    <t>Sumatoria de acompañamientos técnicos realizados a entidades territoriales para el fortalecimiento de las Políticas públicas LGBTI</t>
  </si>
  <si>
    <t>Sector corresponsable 1:</t>
  </si>
  <si>
    <t>REPORTE PRIMER TRIMESTRE 2024 (ENERO-MARZO 2024)</t>
  </si>
  <si>
    <t>Avance cualitativo 1er TRIMESTRE 2024</t>
  </si>
  <si>
    <t>Avance implementación enfoques 1er trimestre2024</t>
  </si>
  <si>
    <t>Actividades propuestas por la DDSPG 2024</t>
  </si>
  <si>
    <t>1.4.3 Jornadas de inducción y reinducción anuales realizadas en las entidades
del Distrito para la difusión de la PPLGBTI y sus enfoques.</t>
  </si>
  <si>
    <t>No. de servidoras y servidores de las entidades del Distrito que participan en jornadas de
inducción y reinducción que incluyen información sobre la PPLGBTI y sus enfoques.</t>
  </si>
  <si>
    <t>Sumatoria de servidoras y servidores de las entidades del Distrito que participan en jornadas de
inducción y reinducción que incluyen información sobre la PPLGBTI y sus enfoques.</t>
  </si>
  <si>
    <r>
      <rPr>
        <b/>
        <sz val="11"/>
        <color theme="1"/>
        <rFont val="Calibri"/>
        <family val="2"/>
      </rPr>
      <t>Actividad 1:</t>
    </r>
    <r>
      <rPr>
        <sz val="11"/>
        <color theme="1"/>
        <rFont val="Calibri"/>
        <family val="2"/>
      </rPr>
      <t xml:space="preserve">
 Presentación de la estrategia ALI en las jornadas de inducciòn y reinducciòn que se realicen con las diferentes plantas de personal y en los procesos de capacitación que se lleven a cabo con personas contratistas.
Fuente de verificación
Solicitar a la entidad como fuente de verificación el listado de asistencia de las jornadas teniendo en cuenta que la meta para 2024 a nivel distrital son 2.128 servidoras que participan en estas jornadas.</t>
    </r>
  </si>
  <si>
    <t xml:space="preserve">No aplica </t>
  </si>
  <si>
    <t>No aplica</t>
  </si>
  <si>
    <t>Hacienda; Ambiente; Hábitat; Desarrollo Económico; Salud; Educación; Cultura; Gestión Pùblica; Mujeres; Jurídica; Gobierno; Movilidad; Desarrollo Económico; Seguridad.</t>
  </si>
  <si>
    <t>Secretaría de Hacienda; FONCEP; Unidad Administrativa de Catastro Distrital; Lotería de Bogotá; Secretaría de Ambiente; IDIGER; Instituto de Protección Animal; Jardín Botánico de Bogotá, Secretaría de Hábitat; Caja de Vivienda Popular; UAESP; Acueducto de Bogotá; ERU; Secretaría de Movilidad; Transmilenio; Unidad de Mantenimiento Vial; Terminal de transporte; IDU; Secretaría Jurídica; Secretaría de la Mujer; Secretaría General; Departamento Administrativo del Servicio Civil; Secretaría de Integración Social; IDIPRON; Secretaría de Gobierno; IDPAC; DADEP; Alcaldías Locales; Secretaría de Salud; Secretaría de Educación; Instituto para la Investigación y el Desarrollo; Secretaría de Desarrollo Económico; IDT; IPES; Secretaría de Seguridad</t>
  </si>
  <si>
    <t>1.4.4 Actividades implementadas en el marco de la Estrategia de Ambientes Laborales Inclusivos.</t>
  </si>
  <si>
    <t>No. de actividades implementadas anualmente en el marco de la Estrategia de
Ambientes laborales inclusivos.</t>
  </si>
  <si>
    <t>Sumatoria de actividades implementadas anualmente en el marco de la Estrategia de
Ambientes laborales inclusivos.</t>
  </si>
  <si>
    <r>
      <rPr>
        <b/>
        <sz val="11"/>
        <color theme="1"/>
        <rFont val="Calibri"/>
        <family val="2"/>
      </rPr>
      <t xml:space="preserve">Actividad 1: </t>
    </r>
    <r>
      <rPr>
        <sz val="11"/>
        <color theme="1"/>
        <rFont val="Calibri"/>
        <family val="2"/>
      </rPr>
      <t xml:space="preserve">Realizar de manera semestral una actividad (conversatorio, elaboraciòn y difusión de videos, performance, piezas teatrales, cine foros )alusiva a la inclusión laboral de personas de los sectores sociales LGBTI.
</t>
    </r>
    <r>
      <rPr>
        <b/>
        <sz val="11"/>
        <color theme="1"/>
        <rFont val="Calibri"/>
        <family val="2"/>
      </rPr>
      <t>Actividad 2</t>
    </r>
    <r>
      <rPr>
        <sz val="11"/>
        <color theme="1"/>
        <rFont val="Calibri"/>
        <family val="2"/>
      </rPr>
      <t xml:space="preserve">. Reunión de asistencia técnica o seguimiento a las entidades para la revisión y ajuste en los formatos de asistencia de las variables de sexo orientaciòn sexual e identidad de género.
</t>
    </r>
    <r>
      <rPr>
        <b/>
        <sz val="11"/>
        <color theme="1"/>
        <rFont val="Calibri"/>
        <family val="2"/>
      </rPr>
      <t>Actividad 3.</t>
    </r>
    <r>
      <rPr>
        <sz val="11"/>
        <color theme="1"/>
        <rFont val="Calibri"/>
        <family val="2"/>
      </rPr>
      <t xml:space="preserve"> Participación de servidores-as de la entidad en la capacitación sobre política pública LGBTI que se realizará a través de un módulo virtual*
*El número posible de participantes se puede concertar para cada entidad de acuerdo con el número de referentes o personas que trabajen en temas relacionados con esta política pública.</t>
    </r>
  </si>
  <si>
    <t>Se dara cumplimento en proximos trimestres.</t>
  </si>
  <si>
    <t>1.4.5 Piezas elaboradas y difundidas, de manera digital o impresa, de acuerdo con los lineamientos de la estrategia Ambientes Laborales Inclusivos.</t>
  </si>
  <si>
    <t>No. de piezas elaboradas y difundidas anualmente  en el
marco de la estrategia ALI</t>
  </si>
  <si>
    <t>Sumatoria  de piezas elaboradas y difundidas anualmente en el
marco de la estrategia ALI</t>
  </si>
  <si>
    <r>
      <rPr>
        <b/>
        <sz val="11"/>
        <color theme="1"/>
        <rFont val="Calibri"/>
        <family val="2"/>
      </rPr>
      <t>Actividad 1:</t>
    </r>
    <r>
      <rPr>
        <sz val="11"/>
        <color theme="1"/>
        <rFont val="Calibri"/>
        <family val="2"/>
      </rPr>
      <t xml:space="preserve"> Realizar y difundir una pieza comunicativa para conmemorar el dia del trabajo  con base en los lineamientos que envíe la DDSPG 
</t>
    </r>
    <r>
      <rPr>
        <b/>
        <sz val="11"/>
        <color theme="1"/>
        <rFont val="Calibri"/>
        <family val="2"/>
      </rPr>
      <t>Actividad 2.</t>
    </r>
    <r>
      <rPr>
        <sz val="11"/>
        <color theme="1"/>
        <rFont val="Calibri"/>
        <family val="2"/>
      </rPr>
      <t xml:space="preserve"> Difusión de actividades institucionales de interés de la política pública LGBTI, seminarios, capacitaciones entre otros, a través de piezas comunicativas.</t>
    </r>
  </si>
  <si>
    <t>No se genrearon acciones</t>
  </si>
  <si>
    <t xml:space="preserve">3.3.2 Encuesta Distrital de Cambio Cultural de la PPLGBTI </t>
  </si>
  <si>
    <t>No de ciudadanos-as que atiende la entidad del Distrito que participan en la encuesta de la estrategia de cambio cultural.</t>
  </si>
  <si>
    <t>Sumatoria de ciudadanos-as que atiende la entidad del Distrito que participan en la encuesta de la estrategia de cambio cultural.</t>
  </si>
  <si>
    <r>
      <rPr>
        <b/>
        <sz val="10"/>
        <color theme="1"/>
        <rFont val="Arial Narrow"/>
        <family val="2"/>
      </rPr>
      <t>Actividad 1.</t>
    </r>
    <r>
      <rPr>
        <sz val="10"/>
        <color theme="1"/>
        <rFont val="Arial Narrow"/>
        <family val="2"/>
      </rPr>
      <t xml:space="preserve"> Difundir los resultados de la encuesta de Cambio Cultural a travès de una pieza comunicativa video, infografìa boletìn o cualquier otra que permita una amplia difusiòn en la ciudadanìa.
</t>
    </r>
  </si>
  <si>
    <t>3.3.3 Implementación de la Estrategia de Cambio Cultural de la política pública a través  de actividades dirigidas a las y los servidores públicos y a la ciudadanía que atienden orientadas a dar a conocer y divulgar la estrategia distrital de cambio cultural.</t>
  </si>
  <si>
    <t>No de ciudadanas y servidores públicos que participan en las actividades anuales que se realizan en las
entidades del Distrito para dar a conocer la divulgación de la estrategia de cambio
cultural de la PPLGBTI.</t>
  </si>
  <si>
    <t>Sumatoria de ciudadanas y servidores públicos que participan en las actividades anuales que se realizan en las
entidades del Distrito para dar a conocer la divulgación de la estrategia de cambio
cultural de la PPLGBTI.</t>
  </si>
  <si>
    <r>
      <rPr>
        <b/>
        <sz val="11"/>
        <color theme="1"/>
        <rFont val="Calibri"/>
        <family val="2"/>
      </rPr>
      <t>Actividad 1.</t>
    </r>
    <r>
      <rPr>
        <sz val="11"/>
        <color theme="1"/>
        <rFont val="Calibri"/>
        <family val="2"/>
      </rPr>
      <t xml:space="preserve"> Izar la bandera del orgullo en las secretarìas, alcaldìas locales y entidades adscritas y vinculadas 
Fuente de verificación se recomienda el listado de asistencia o listado que de cuenta de las personas a quienes se les difundió el video o que participaron en las izadas de bandera.  Si la difusión del video se realiza por pantallas de atención al público establecer un estimado de personas que pudieron haberlo observado. Cuando la actividad es masiva y no es posible llevar un registro se debe establecer un estimado de las personas que pudieron participar.</t>
    </r>
  </si>
  <si>
    <t>3.3.4 Festivales por la Igualdad orientados a promover una cultura libre de discriminación por orientación sexual e identidad de género</t>
  </si>
  <si>
    <t>Número de Festivales por la Igualdad orientados a promover una cultura libre de discriminación por orientación sexual e identidad de género</t>
  </si>
  <si>
    <t>Sumatoria de Festivales por la Igualdad orientados a promover una cultura libre de discriminación por orientación sexual e identidad de género</t>
  </si>
  <si>
    <t>Derechos-Diferencial por IG y OS</t>
  </si>
  <si>
    <r>
      <rPr>
        <b/>
        <sz val="11"/>
        <color theme="1"/>
        <rFont val="Calibri"/>
        <family val="2"/>
      </rPr>
      <t>Actividad 1.</t>
    </r>
    <r>
      <rPr>
        <sz val="11"/>
        <color theme="1"/>
        <rFont val="Calibri"/>
        <family val="2"/>
      </rPr>
      <t xml:space="preserve">Difusión de piezas del festival 
</t>
    </r>
    <r>
      <rPr>
        <b/>
        <sz val="11"/>
        <color theme="1"/>
        <rFont val="Calibri"/>
        <family val="2"/>
      </rPr>
      <t>Actividad 2</t>
    </r>
    <r>
      <rPr>
        <sz val="11"/>
        <color theme="1"/>
        <rFont val="Calibri"/>
        <family val="2"/>
      </rPr>
      <t xml:space="preserve">. Desarrrollo de una actividad por parte del sector o participaciòn del mismo en la programación que se implemente en el marco del Festival por la Igualdad
</t>
    </r>
  </si>
  <si>
    <t xml:space="preserve">3.3.5 Piezas elaboradas y difundidas, de manera digital e impresa, de acuerdo con los lineamientos de la Estrategia de Cambio Cultural establecidos por la Dirección de Diversidad Sexual </t>
  </si>
  <si>
    <t xml:space="preserve">No de piezas elaboradas y difundidas anualmente por las entidades del Distrito en
el marco de la estrategia distrital de Cambio Cultural de la PPLGBTI. </t>
  </si>
  <si>
    <t xml:space="preserve">Sumatoria de piezas elaboradas y difundidas anualmente por las entidades del Distrito en
el marco de la estrategia distrital de Cambio Cultural de la PPLGBTI. </t>
  </si>
  <si>
    <r>
      <rPr>
        <b/>
        <sz val="11"/>
        <color theme="1"/>
        <rFont val="Arial"/>
        <family val="2"/>
      </rPr>
      <t xml:space="preserve">Actividad 1.  </t>
    </r>
    <r>
      <rPr>
        <sz val="11"/>
        <color theme="1"/>
        <rFont val="Calibri"/>
        <family val="2"/>
      </rPr>
      <t>Realizar y difundir piezas comunicativas  con base en los lineamientos que envíe la DDSPG  para conmemorar las siguientes fechas emblemáticas:
26 de abril día de la visibilidad lésbica
17 de mayo Día Internacional contra la Homofobia, la Transfobia y la Bifobia 
28 de junio Día del Orgullo 
20 de noviembre Dìa de la memoria trans
1 de diciembre VIH
Fuente de verificaciòn se recomienda el listado de asistencia o listado que de cuenta de las personas a quienes se les difundieron las piezas.  Si la difusión de las piezas se realiza por pantallas de atención al público establecer un estimado de personas que pudieron haberlas observado. Cuando la difusión es masiva y no es posible llevar un registro se debe establecer un estimado de las personas que pudieron ver las piezas.</t>
    </r>
  </si>
  <si>
    <r>
      <rPr>
        <b/>
        <sz val="11"/>
        <color theme="1"/>
        <rFont val="Calibri"/>
        <family val="2"/>
      </rPr>
      <t>Actividad 1:</t>
    </r>
    <r>
      <rPr>
        <b/>
        <sz val="11"/>
        <color theme="1"/>
        <rFont val="Calibri"/>
        <family val="2"/>
      </rPr>
      <t xml:space="preserve">
 Presentación de la estrategia ALI en las jornadas de inducciòn y reinducciòn que se realicen con las diferentes plantas de personal y en los procesos de capacitación que se lleven a cabo con personas contratistas.
Fuente de verificación
Solicitar a la entidad como fuente de verificación el listado de asistencia de las jornadas teniendo en cuenta que la meta para 2024 a nivel distrital son 2.128 servidoras que participan en estas jornadas.</t>
    </r>
  </si>
  <si>
    <t>No se han ejecutado jornadas de inducción y reinducción en la Entidad se tienen programadas para el segundo trimestre de 2024. Se está trabajando en la preparación e inclusión de los temas pertinentes en las jornadas de inducción y reinducción.</t>
  </si>
  <si>
    <t>$0</t>
  </si>
  <si>
    <r>
      <rPr>
        <b/>
        <sz val="11"/>
        <color theme="1"/>
        <rFont val="Calibri"/>
        <family val="2"/>
      </rPr>
      <t xml:space="preserve">Actividad 1: </t>
    </r>
    <r>
      <rPr>
        <b/>
        <sz val="11"/>
        <color theme="1"/>
        <rFont val="Calibri"/>
        <family val="2"/>
      </rPr>
      <t xml:space="preserve">Realizar de manera semestral una actividad (conversatorio, elaboraciòn y difusión de videos, performance, piezas teatrales, cine foros )alusiva a la inclusión laboral de personas de los sectores sociales LGBTI.
</t>
    </r>
    <r>
      <rPr>
        <b/>
        <sz val="11"/>
        <color theme="1"/>
        <rFont val="Calibri"/>
        <family val="2"/>
      </rPr>
      <t>Actividad 2</t>
    </r>
    <r>
      <rPr>
        <b/>
        <sz val="11"/>
        <color theme="1"/>
        <rFont val="Calibri"/>
        <family val="2"/>
      </rPr>
      <t xml:space="preserve">. Reunión de asistencia técnica o seguimiento a las entidades para la revisión y ajuste en los formatos de asistencia de las variables de sexo orientaciòn sexual e identidad de género.
</t>
    </r>
    <r>
      <rPr>
        <b/>
        <sz val="11"/>
        <color theme="1"/>
        <rFont val="Calibri"/>
        <family val="2"/>
      </rPr>
      <t>Actividad 3.</t>
    </r>
    <r>
      <rPr>
        <b/>
        <sz val="11"/>
        <color theme="1"/>
        <rFont val="Calibri"/>
        <family val="2"/>
      </rPr>
      <t xml:space="preserve"> Participación de servidores-as de la entidad en la capacitación sobre política pública LGBTI que se realizará a través de un módulo virtual*
*El número posible de participantes se puede concertar para cada entidad de acuerdo con el número de referentes o personas que trabajen en temas relacionados con esta política pública.</t>
    </r>
  </si>
  <si>
    <t>No se han ejecutado ninguna de las 3 actividades previstas para este producto en el primer trimestre de la vigencia.</t>
  </si>
  <si>
    <r>
      <rPr>
        <b/>
        <sz val="11"/>
        <color theme="1"/>
        <rFont val="Calibri"/>
        <family val="2"/>
      </rPr>
      <t>Actividad 1:</t>
    </r>
    <r>
      <rPr>
        <b/>
        <sz val="11"/>
        <color theme="1"/>
        <rFont val="Calibri"/>
        <family val="2"/>
      </rPr>
      <t xml:space="preserve"> Realizar y difundir una pieza comunicativa para conmemorar el dia del trabajo  con base en los lineamientos que envíe la DDSPG 
</t>
    </r>
    <r>
      <rPr>
        <b/>
        <sz val="11"/>
        <color theme="1"/>
        <rFont val="Calibri"/>
        <family val="2"/>
      </rPr>
      <t>Actividad 2.</t>
    </r>
    <r>
      <rPr>
        <b/>
        <sz val="11"/>
        <color theme="1"/>
        <rFont val="Calibri"/>
        <family val="2"/>
      </rPr>
      <t xml:space="preserve"> Difusión de actividades institucionales de interés de la política pública LGBTI, seminarios, capacitaciones entre otros, a través de piezas comunicativas.</t>
    </r>
  </si>
  <si>
    <t>no aplica</t>
  </si>
  <si>
    <t>durante el primer trimestre no se han ejecutado actividades de este producto. Se riene previsto publicar la pieza del día del trabajo en el mes de mayo y comenzar la difusión de actividades institucionales de interés de la política pública.</t>
  </si>
  <si>
    <r>
      <rPr>
        <b/>
        <sz val="10"/>
        <color theme="1"/>
        <rFont val="Arial Narrow"/>
        <family val="2"/>
      </rPr>
      <t>Actividad 1.</t>
    </r>
    <r>
      <rPr>
        <b/>
        <sz val="10"/>
        <color theme="1"/>
        <rFont val="Arial Narrow"/>
        <family val="2"/>
      </rPr>
      <t xml:space="preserve"> Difundir los resultados de la encuesta de Cambio Cultural a travès de una pieza comunicativa video, infografìa boletìn o cualquier otra que permita una amplia difusiòn en la ciudadanìa.
</t>
    </r>
  </si>
  <si>
    <t>No se han allegado los resultados de la encuesta de cambio cultural de esta vigencia ni se ha ejecutado la encuesta en consecuencia no se ejecutó esta actividad en el primer trimestre.</t>
  </si>
  <si>
    <r>
      <rPr>
        <b/>
        <sz val="11"/>
        <color theme="1"/>
        <rFont val="Calibri"/>
        <family val="2"/>
      </rPr>
      <t>Actividad 1.</t>
    </r>
    <r>
      <rPr>
        <b/>
        <sz val="11"/>
        <color theme="1"/>
        <rFont val="Calibri"/>
        <family val="2"/>
      </rPr>
      <t xml:space="preserve"> Izar la bandera del orgullo en las secretarìas, alcaldìas locales y entidades adscritas y vinculadas 
Fuente de verificación se recomienda el listado de asistencia o listado que de cuenta de las personas a quienes se les difundió el video o que participaron en las izadas de bandera.  Si la difusión del video se realiza por pantallas de atención al público establecer un estimado de personas que pudieron haberlo observado. Cuando la actividad es masiva y no es posible llevar un registro se debe establecer un estimado de las personas que pudieron participar.</t>
    </r>
  </si>
  <si>
    <t>Esta actividad está prevista para el mes de junio o julio de acuerdo con el cronograma de conmemoración del día del orgullo LGBTI y el festival por la igualdad en el Distrito Capital</t>
  </si>
  <si>
    <r>
      <rPr>
        <b/>
        <sz val="11"/>
        <color theme="1"/>
        <rFont val="Calibri"/>
        <family val="2"/>
      </rPr>
      <t>Actividad 1.</t>
    </r>
    <r>
      <rPr>
        <b/>
        <sz val="11"/>
        <color theme="1"/>
        <rFont val="Calibri"/>
        <family val="2"/>
      </rPr>
      <t xml:space="preserve">Difusión de piezas del festival 
</t>
    </r>
    <r>
      <rPr>
        <b/>
        <sz val="11"/>
        <color theme="1"/>
        <rFont val="Calibri"/>
        <family val="2"/>
      </rPr>
      <t>Actividad 2</t>
    </r>
    <r>
      <rPr>
        <b/>
        <sz val="11"/>
        <color theme="1"/>
        <rFont val="Calibri"/>
        <family val="2"/>
      </rPr>
      <t xml:space="preserve">. Desarrrollo de una actividad por parte del sector o participaciòn del mismo en la programación que se implemente en el marco del Festival por la Igualdad
</t>
    </r>
  </si>
  <si>
    <r>
      <rPr>
        <b/>
        <sz val="11"/>
        <color rgb="FF000000"/>
        <rFont val="calibri,Arial"/>
      </rPr>
      <t xml:space="preserve">Actividad 1.  </t>
    </r>
    <r>
      <rPr>
        <sz val="11"/>
        <color theme="1"/>
        <rFont val="Calibri"/>
        <family val="2"/>
      </rPr>
      <t>Realizar y difundir piezas comunicativas  con base en los lineamientos que envíe la DDSPG  para conmemorar las siguientes fechas emblemáticas:
26 de abril día de la visibilidad lésbica
17 de mayo Día Internacional contra la Homofobia, la Transfobia y la Bifobia 
28 de junio Día del Orgullo 
20 de noviembre Dìa de la memoria trans
1 de diciembre VIH
Fuente de verificaciòn se recomienda el listado de asistencia o listado que de cuenta de las personas a quienes se les difundieron las piezas.  Si la difusión de las piezas se realiza por pantallas de atención al público establecer un estimado de personas que pudieron haberlas observado. Cuando la difusión es masiva y no es posible llevar un registro se debe establecer un estimado de las personas que pudieron ver las piezas.</t>
    </r>
  </si>
  <si>
    <t>Ninguna de las fechas conmemorativas concertadas se ejecutó en el primer trimestre de la vigencia.</t>
  </si>
  <si>
    <t>Actividad 1:
 Presentación de la estrategia ALI en las jornadas de inducciòn y reinducciòn que se realicen con las diferentes plantas de personal y en los procesos de capacitación que se lleven a cabo con personas contratistas.
Fuente de verificación
Solicitar a la entidad como fuente de verificación el listado de asistencia de las jornadas teniendo en cuenta que la meta para 2024 a nivel distrital son 2.128 servidoras que participan en estas jornadas.</t>
  </si>
  <si>
    <t>Listado de rutas de posesión.
Presentación utilizada</t>
  </si>
  <si>
    <t>A través de las rutas de posesión, se dió a conocer a 24 servidoras y servidores los aspectos generales de la Política Pública LGBTI y las estrategias de ambientes laborales inclusivos y estrategia cambio cultural.
A continuación se describen por sexo y nivel ocupacional dentro de la entidad:
Mujeres: 10
Hombres: 14
Nivel Técnico: 2 
Nivel Profesional: 4
Nivel Asesor: 2
Nivel Directivo: 16</t>
  </si>
  <si>
    <t>Listado de personas que participaron en la ruta de posesión y presentación  Ruta de Posesión</t>
  </si>
  <si>
    <t xml:space="preserve">Derechos:  A partir de la sensibilización sobre la Política Pública se hace énfasis en los avances que se ha tenido en el reconocimiento de los derechos de las personas del sector socia LGBTI, así como la con la implementación de espacios de trabajo dignos y equitativos.
Poblacional diferencial: La temática abordada en la ruta de posesión se da a conocer a las y los servidores que se vinculan al Instituto, sin distinción de su grupo poblacional-diferencial; Independientemente del cargo o puesto que vayan a ocupar en la entidad, se dan a conocer las herramientas para la atención a la población del sector social LGBTI de manera asertiva e incluyente. </t>
  </si>
  <si>
    <t>Actividad 1: Realizar de manera semestral una actividad (conversatorio, elaboraciòn y difusión de videos, performance, piezas teatrales, cine foros )alusiva a la inclusión laboral de personas de los sectores sociales LGBTI.
Actividad 2. Reunión de asistencia técnica o seguimiento a las entidades para la revisión y ajuste en los formatos de asistencia de las variables de sexo orientaciòn sexual e identidad de género.
Actividad 3. Participación de servidores-as de la entidad en la capacitación sobre política pública LGBTI que se realizará a través de un módulo virtual*
*El número posible de participantes se puede concertar para cada entidad de acuerdo con el número de referentes o personas que trabajen en temas relacionados con esta política pública.</t>
  </si>
  <si>
    <t>Actividad programada parael proximo trimestre</t>
  </si>
  <si>
    <r>
      <rPr>
        <b/>
        <sz val="11"/>
        <color theme="1"/>
        <rFont val="Calibri"/>
        <family val="2"/>
      </rPr>
      <t>Actividad 1:</t>
    </r>
    <r>
      <rPr>
        <b/>
        <sz val="11"/>
        <color theme="1"/>
        <rFont val="Calibri"/>
        <family val="2"/>
      </rPr>
      <t xml:space="preserve"> Realizar y difundir una pieza comunicativa para conmemorar el dia del trabajo  con base en los lineamientos que envíe la DDSPG 
</t>
    </r>
    <r>
      <rPr>
        <b/>
        <sz val="11"/>
        <color theme="1"/>
        <rFont val="Calibri"/>
        <family val="2"/>
      </rPr>
      <t>Actividad 2.</t>
    </r>
    <r>
      <rPr>
        <b/>
        <sz val="11"/>
        <color theme="1"/>
        <rFont val="Calibri"/>
        <family val="2"/>
      </rPr>
      <t xml:space="preserve"> Difusión de actividades institucionales de interés de la política pública LGBTI, seminarios, capacitaciones entre otros, a través de piezas comunicativas.</t>
    </r>
  </si>
  <si>
    <r>
      <rPr>
        <b/>
        <sz val="10"/>
        <color theme="1"/>
        <rFont val="Arial Narrow"/>
        <family val="2"/>
      </rPr>
      <t>Actividad 1.</t>
    </r>
    <r>
      <rPr>
        <b/>
        <sz val="10"/>
        <color theme="1"/>
        <rFont val="Arial Narrow"/>
        <family val="2"/>
      </rPr>
      <t xml:space="preserve"> Difundir los resultados de la encuesta de Cambio Cultural a travès de una pieza comunicativa video, infografìa boletìn o cualquier otra que permita una amplia difusiòn en la ciudadanìa.
</t>
    </r>
  </si>
  <si>
    <r>
      <rPr>
        <b/>
        <sz val="11"/>
        <color theme="1"/>
        <rFont val="Calibri"/>
        <family val="2"/>
      </rPr>
      <t>Actividad 1.</t>
    </r>
    <r>
      <rPr>
        <b/>
        <sz val="11"/>
        <color theme="1"/>
        <rFont val="Calibri"/>
        <family val="2"/>
      </rPr>
      <t xml:space="preserve"> Izar la bandera del orgullo en las secretarìas, alcaldìas locales y entidades adscritas y vinculadas 
Fuente de verificación se recomienda el listado de asistencia o listado que de cuenta de las personas a quienes se les difundió el video o que participaron en las izadas de bandera.  Si la difusión del video se realiza por pantallas de atención al público establecer un estimado de personas que pudieron haberlo observado. Cuando la actividad es masiva y no es posible llevar un registro se debe establecer un estimado de las personas que pudieron participar.</t>
    </r>
  </si>
  <si>
    <r>
      <rPr>
        <b/>
        <sz val="11"/>
        <color theme="1"/>
        <rFont val="Calibri"/>
        <family val="2"/>
      </rPr>
      <t>Actividad 1.</t>
    </r>
    <r>
      <rPr>
        <b/>
        <sz val="11"/>
        <color theme="1"/>
        <rFont val="Calibri"/>
        <family val="2"/>
      </rPr>
      <t xml:space="preserve">Difusión de piezas del festival 
</t>
    </r>
    <r>
      <rPr>
        <b/>
        <sz val="11"/>
        <color theme="1"/>
        <rFont val="Calibri"/>
        <family val="2"/>
      </rPr>
      <t>Actividad 2</t>
    </r>
    <r>
      <rPr>
        <b/>
        <sz val="11"/>
        <color theme="1"/>
        <rFont val="Calibri"/>
        <family val="2"/>
      </rPr>
      <t xml:space="preserve">. Desarrrollo de una actividad por parte del sector o participaciòn del mismo en la programación que se implemente en el marco del Festival por la Igualdad
</t>
    </r>
  </si>
  <si>
    <r>
      <rPr>
        <b/>
        <sz val="11"/>
        <color rgb="FF000000"/>
        <rFont val="calibri,Arial"/>
      </rPr>
      <t xml:space="preserve">Actividad 1.  </t>
    </r>
    <r>
      <rPr>
        <sz val="11"/>
        <color theme="1"/>
        <rFont val="Calibri"/>
        <family val="2"/>
      </rPr>
      <t>Realizar y difundir piezas comunicativas  con base en los lineamientos que envíe la DDSPG  para conmemorar las siguientes fechas emblemáticas:
26 de abril día de la visibilidad lésbica
17 de mayo Día Internacional contra la Homofobia, la Transfobia y la Bifobia 
28 de junio Día del Orgullo 
20 de noviembre Dìa de la memoria trans
1 de diciembre VIH
Fuente de verificaciòn se recomienda el listado de asistencia o listado que de cuenta de las personas a quienes se les difundieron las piezas.  Si la difusión de las piezas se realiza por pantallas de atención al público establecer un estimado de personas que pudieron haberlas observado. Cuando la difusión es masiva y no es posible llevar un registro se debe establecer un estimado de las personas que pudieron ver las piezas.</t>
    </r>
  </si>
  <si>
    <t>Actividad programada parael proximo trimestre.</t>
  </si>
  <si>
    <r>
      <rPr>
        <b/>
        <sz val="11"/>
        <color theme="1"/>
        <rFont val="Calibri"/>
        <family val="2"/>
      </rPr>
      <t>Actividad 1:</t>
    </r>
    <r>
      <rPr>
        <b/>
        <sz val="11"/>
        <color theme="1"/>
        <rFont val="Calibri"/>
        <family val="2"/>
      </rPr>
      <t xml:space="preserve">
 Presentación de la estrategia ALI en las jornadas de inducciòn y reinducciòn que se realicen con las diferentes plantas de personal y en los procesos de capacitación que se lleven a cabo con personas contratistas.
Fuente de verificación
Solicitar a la entidad como fuente de verificación el listado de asistencia de las jornadas teniendo en cuenta que la meta para 2024 a nivel distrital son 2.128 servidoras que participan en estas jornadas.</t>
    </r>
  </si>
  <si>
    <t>Debido a temas contractuales que imposibilitaron la contratacion de la plataforma de induccion, no fue posible reportar durante el 1er trimestre las jornadas, no osbtante, se reportará en el proximo seguimiento</t>
  </si>
  <si>
    <r>
      <rPr>
        <b/>
        <sz val="11"/>
        <color theme="1"/>
        <rFont val="Calibri"/>
        <family val="2"/>
      </rPr>
      <t xml:space="preserve">Actividad 1: </t>
    </r>
    <r>
      <rPr>
        <b/>
        <sz val="11"/>
        <color theme="1"/>
        <rFont val="Calibri"/>
        <family val="2"/>
      </rPr>
      <t xml:space="preserve">Realizar de manera semestral una actividad (conversatorio, elaboraciòn y difusión de videos, performance, piezas teatrales, cine foros )alusiva a la inclusión laboral de personas de los sectores sociales LGBTI.
</t>
    </r>
    <r>
      <rPr>
        <b/>
        <sz val="11"/>
        <color theme="1"/>
        <rFont val="Calibri"/>
        <family val="2"/>
      </rPr>
      <t>Actividad 2</t>
    </r>
    <r>
      <rPr>
        <b/>
        <sz val="11"/>
        <color theme="1"/>
        <rFont val="Calibri"/>
        <family val="2"/>
      </rPr>
      <t xml:space="preserve">. Reunión de asistencia técnica o seguimiento a las entidades para la revisión y ajuste en los formatos de asistencia de las variables de sexo orientaciòn sexual e identidad de género.
</t>
    </r>
    <r>
      <rPr>
        <b/>
        <sz val="11"/>
        <color theme="1"/>
        <rFont val="Calibri"/>
        <family val="2"/>
      </rPr>
      <t>Actividad 3.</t>
    </r>
    <r>
      <rPr>
        <b/>
        <sz val="11"/>
        <color theme="1"/>
        <rFont val="Calibri"/>
        <family val="2"/>
      </rPr>
      <t xml:space="preserve"> Participación de servidores-as de la entidad en la capacitación sobre política pública LGBTI que se realizará a través de un módulo virtual*
*El número posible de participantes se puede concertar para cada entidad de acuerdo con el número de referentes o personas que trabajen en temas relacionados con esta política pública.</t>
    </r>
  </si>
  <si>
    <r>
      <rPr>
        <b/>
        <sz val="11"/>
        <color theme="1"/>
        <rFont val="Calibri"/>
        <family val="2"/>
      </rPr>
      <t>Actividad 1:</t>
    </r>
    <r>
      <rPr>
        <b/>
        <sz val="11"/>
        <color theme="1"/>
        <rFont val="Calibri"/>
        <family val="2"/>
      </rPr>
      <t xml:space="preserve"> Realizar y difundir una pieza comunicativa para conmemorar el dia del trabajo  con base en los lineamientos que envíe la DDSPG 
</t>
    </r>
    <r>
      <rPr>
        <b/>
        <sz val="11"/>
        <color theme="1"/>
        <rFont val="Calibri"/>
        <family val="2"/>
      </rPr>
      <t>Actividad 2.</t>
    </r>
    <r>
      <rPr>
        <b/>
        <sz val="11"/>
        <color theme="1"/>
        <rFont val="Calibri"/>
        <family val="2"/>
      </rPr>
      <t xml:space="preserve"> Difusión de actividades institucionales de interés de la política pública LGBTI, seminarios, capacitaciones entre otros, a través de piezas comunicativas.</t>
    </r>
  </si>
  <si>
    <r>
      <rPr>
        <b/>
        <sz val="10"/>
        <color theme="1"/>
        <rFont val="Arial Narrow"/>
        <family val="2"/>
      </rPr>
      <t>Actividad 1.</t>
    </r>
    <r>
      <rPr>
        <b/>
        <sz val="10"/>
        <color theme="1"/>
        <rFont val="Arial Narrow"/>
        <family val="2"/>
      </rPr>
      <t xml:space="preserve"> Difundir los resultados de la encuesta de Cambio Cultural a travès de una pieza comunicativa video, infografìa boletìn o cualquier otra que permita una amplia difusiòn en la ciudadanìa.
</t>
    </r>
  </si>
  <si>
    <r>
      <rPr>
        <b/>
        <sz val="11"/>
        <color theme="1"/>
        <rFont val="Calibri"/>
        <family val="2"/>
      </rPr>
      <t>Actividad 1.</t>
    </r>
    <r>
      <rPr>
        <b/>
        <sz val="11"/>
        <color theme="1"/>
        <rFont val="Calibri"/>
        <family val="2"/>
      </rPr>
      <t xml:space="preserve"> Izar la bandera del orgullo en las secretarìas, alcaldìas locales y entidades adscritas y vinculadas 
Fuente de verificación se recomienda el listado de asistencia o listado que de cuenta de las personas a quienes se les difundió el video o que participaron en las izadas de bandera.  Si la difusión del video se realiza por pantallas de atención al público establecer un estimado de personas que pudieron haberlo observado. Cuando la actividad es masiva y no es posible llevar un registro se debe establecer un estimado de las personas que pudieron participar.</t>
    </r>
  </si>
  <si>
    <r>
      <rPr>
        <b/>
        <sz val="11"/>
        <color theme="1"/>
        <rFont val="Calibri"/>
        <family val="2"/>
      </rPr>
      <t>Actividad 1.</t>
    </r>
    <r>
      <rPr>
        <b/>
        <sz val="11"/>
        <color theme="1"/>
        <rFont val="Calibri"/>
        <family val="2"/>
      </rPr>
      <t xml:space="preserve">Difusión de piezas del festival 
</t>
    </r>
    <r>
      <rPr>
        <b/>
        <sz val="11"/>
        <color theme="1"/>
        <rFont val="Calibri"/>
        <family val="2"/>
      </rPr>
      <t>Actividad 2</t>
    </r>
    <r>
      <rPr>
        <b/>
        <sz val="11"/>
        <color theme="1"/>
        <rFont val="Calibri"/>
        <family val="2"/>
      </rPr>
      <t xml:space="preserve">. Desarrrollo de una actividad por parte del sector o participaciòn del mismo en la programación que se implemente en el marco del Festival por la Igualdad
</t>
    </r>
  </si>
  <si>
    <r>
      <rPr>
        <b/>
        <sz val="11"/>
        <color rgb="FF000000"/>
        <rFont val="calibri,Arial"/>
      </rPr>
      <t xml:space="preserve">Actividad 1.  </t>
    </r>
    <r>
      <rPr>
        <sz val="11"/>
        <color theme="1"/>
        <rFont val="Calibri"/>
        <family val="2"/>
      </rPr>
      <t>Realizar y difundir piezas comunicativas  con base en los lineamientos que envíe la DDSPG  para conmemorar las siguientes fechas emblemáticas:
26 de abril día de la visibilidad lésbica
17 de mayo Día Internacional contra la Homofobia, la Transfobia y la Bifobia 
28 de junio Día del Orgullo 
20 de noviembre Dìa de la memoria trans
1 de diciembre VIH
Fuente de verificaciòn se recomienda el listado de asistencia o listado que de cuenta de las personas a quienes se les difundieron las piezas.  Si la difusión de las piezas se realiza por pantallas de atención al público establecer un estimado de personas que pudieron haberlas observado. Cuando la difusión es masiva y no es posible llevar un registro se debe establecer un estimado de las personas que pudieron ver las piezas.</t>
    </r>
  </si>
  <si>
    <r>
      <rPr>
        <b/>
        <sz val="11"/>
        <color theme="1"/>
        <rFont val="Calibri"/>
        <family val="2"/>
      </rPr>
      <t>Actividad 1:</t>
    </r>
    <r>
      <rPr>
        <b/>
        <sz val="11"/>
        <color theme="1"/>
        <rFont val="Calibri"/>
        <family val="2"/>
      </rPr>
      <t xml:space="preserve">
 Presentación de la estrategia ALI en las jornadas de inducciòn y reinducciòn que se realicen con las diferentes plantas de personal y en los procesos de capacitación que se lleven a cabo con personas contratistas.
Fuente de verificación
Solicitar a la entidad como fuente de verificación el listado de asistencia de las jornadas teniendo en cuenta que la meta para 2024 a nivel distrital son 2.128 servidoras que participan en estas jornadas.</t>
    </r>
  </si>
  <si>
    <t>Actas de reunión, listados de asistencia</t>
  </si>
  <si>
    <t>Esta actividad se realizará en el tercer trimestre del año</t>
  </si>
  <si>
    <t>Esta actividad se desarrollará el tercer trimestre del año</t>
  </si>
  <si>
    <r>
      <rPr>
        <b/>
        <sz val="11"/>
        <color theme="1"/>
        <rFont val="Calibri"/>
        <family val="2"/>
      </rPr>
      <t xml:space="preserve">Actividad 1: </t>
    </r>
    <r>
      <rPr>
        <b/>
        <sz val="11"/>
        <color theme="1"/>
        <rFont val="Calibri"/>
        <family val="2"/>
      </rPr>
      <t xml:space="preserve">Realizar de manera semestral una actividad (conversatorio, elaboraciòn y difusión de videos, performance, piezas teatrales, cine foros )alusiva a la inclusión laboral de personas de los sectores sociales LGBTI.
</t>
    </r>
    <r>
      <rPr>
        <b/>
        <sz val="11"/>
        <color theme="1"/>
        <rFont val="Calibri"/>
        <family val="2"/>
      </rPr>
      <t>Actividad 2</t>
    </r>
    <r>
      <rPr>
        <b/>
        <sz val="11"/>
        <color theme="1"/>
        <rFont val="Calibri"/>
        <family val="2"/>
      </rPr>
      <t xml:space="preserve">. Reunión de asistencia técnica o seguimiento a las entidades para la revisión y ajuste en los formatos de asistencia de las variables de sexo orientaciòn sexual e identidad de género.
</t>
    </r>
    <r>
      <rPr>
        <b/>
        <sz val="11"/>
        <color theme="1"/>
        <rFont val="Calibri"/>
        <family val="2"/>
      </rPr>
      <t>Actividad 3.</t>
    </r>
    <r>
      <rPr>
        <b/>
        <sz val="11"/>
        <color theme="1"/>
        <rFont val="Calibri"/>
        <family val="2"/>
      </rPr>
      <t xml:space="preserve"> Participación de servidores-as de la entidad en la capacitación sobre política pública LGBTI que se realizará a través de un módulo virtual*
*El número posible de participantes se puede concertar para cada entidad de acuerdo con el número de referentes o personas que trabajen en temas relacionados con esta política pública.</t>
    </r>
  </si>
  <si>
    <r>
      <rPr>
        <b/>
        <sz val="11"/>
        <color theme="1"/>
        <rFont val="Calibri"/>
        <family val="2"/>
      </rPr>
      <t>Actividad 1:</t>
    </r>
    <r>
      <rPr>
        <b/>
        <sz val="11"/>
        <color theme="1"/>
        <rFont val="Calibri"/>
        <family val="2"/>
      </rPr>
      <t xml:space="preserve"> Realizar y difundir una pieza comunicativa para conmemorar el dia del trabajo  con base en los lineamientos que envíe la DDSPG 
</t>
    </r>
    <r>
      <rPr>
        <b/>
        <sz val="11"/>
        <color theme="1"/>
        <rFont val="Calibri"/>
        <family val="2"/>
      </rPr>
      <t>Actividad 2.</t>
    </r>
    <r>
      <rPr>
        <b/>
        <sz val="11"/>
        <color theme="1"/>
        <rFont val="Calibri"/>
        <family val="2"/>
      </rPr>
      <t xml:space="preserve"> Difusión de actividades institucionales de interés de la política pública LGBTI, seminarios, capacitaciones entre otros, a través de piezas comunicativas.</t>
    </r>
  </si>
  <si>
    <t>Soporte divulgación de piezas</t>
  </si>
  <si>
    <t>No aplica para el trimestre</t>
  </si>
  <si>
    <r>
      <rPr>
        <b/>
        <sz val="10"/>
        <color theme="1"/>
        <rFont val="Arial Narrow"/>
        <family val="2"/>
      </rPr>
      <t>Actividad 1.</t>
    </r>
    <r>
      <rPr>
        <b/>
        <sz val="10"/>
        <color theme="1"/>
        <rFont val="Arial Narrow"/>
        <family val="2"/>
      </rPr>
      <t xml:space="preserve"> Difundir los resultados de la encuesta de Cambio Cultural a travès de una pieza comunicativa video, infografìa boletìn o cualquier otra que permita una amplia difusiòn en la ciudadanìa.
</t>
    </r>
  </si>
  <si>
    <r>
      <rPr>
        <b/>
        <sz val="11"/>
        <color theme="1"/>
        <rFont val="Calibri"/>
        <family val="2"/>
      </rPr>
      <t>Actividad 1.</t>
    </r>
    <r>
      <rPr>
        <b/>
        <sz val="11"/>
        <color theme="1"/>
        <rFont val="Calibri"/>
        <family val="2"/>
      </rPr>
      <t xml:space="preserve"> Izar la bandera del orgullo en las secretarìas, alcaldìas locales y entidades adscritas y vinculadas 
Fuente de verificación se recomienda el listado de asistencia o listado que de cuenta de las personas a quienes se les difundió el video o que participaron en las izadas de bandera.  Si la difusión del video se realiza por pantallas de atención al público establecer un estimado de personas que pudieron haberlo observado. Cuando la actividad es masiva y no es posible llevar un registro se debe establecer un estimado de las personas que pudieron participar.</t>
    </r>
  </si>
  <si>
    <r>
      <rPr>
        <b/>
        <sz val="11"/>
        <color theme="1"/>
        <rFont val="Calibri"/>
        <family val="2"/>
      </rPr>
      <t>Actividad 1.</t>
    </r>
    <r>
      <rPr>
        <b/>
        <sz val="11"/>
        <color theme="1"/>
        <rFont val="Calibri"/>
        <family val="2"/>
      </rPr>
      <t xml:space="preserve">Difusión de piezas del festival 
</t>
    </r>
    <r>
      <rPr>
        <b/>
        <sz val="11"/>
        <color theme="1"/>
        <rFont val="Calibri"/>
        <family val="2"/>
      </rPr>
      <t>Actividad 2</t>
    </r>
    <r>
      <rPr>
        <b/>
        <sz val="11"/>
        <color theme="1"/>
        <rFont val="Calibri"/>
        <family val="2"/>
      </rPr>
      <t xml:space="preserve">. Desarrrollo de una actividad por parte del sector o participaciòn del mismo en la programación que se implemente en el marco del Festival por la Igualdad
</t>
    </r>
  </si>
  <si>
    <r>
      <rPr>
        <b/>
        <sz val="11"/>
        <color rgb="FF000000"/>
        <rFont val="calibri,Arial"/>
      </rPr>
      <t xml:space="preserve">Actividad 1.  </t>
    </r>
    <r>
      <rPr>
        <sz val="11"/>
        <color theme="1"/>
        <rFont val="Calibri"/>
        <family val="2"/>
      </rPr>
      <t>Realizar y difundir piezas comunicativas  con base en los lineamientos que envíe la DDSPG  para conmemorar las siguientes fechas emblemáticas:
26 de abril día de la visibilidad lésbica
17 de mayo Día Internacional contra la Homofobia, la Transfobia y la Bifobia 
28 de junio Día del Orgullo 
20 de noviembre Dìa de la memoria trans
1 de diciembre VIH
Fuente de verificaciòn se recomienda el listado de asistencia o listado que de cuenta de las personas a quienes se les difundieron las piezas.  Si la difusión de las piezas se realiza por pantallas de atención al público establecer un estimado de personas que pudieron haberlas observado. Cuando la difusión es masiva y no es posible llevar un registro se debe establecer un estimado de las personas que pudieron ver las piezas.</t>
    </r>
  </si>
  <si>
    <r>
      <rPr>
        <b/>
        <sz val="11"/>
        <color theme="1"/>
        <rFont val="Calibri"/>
        <family val="2"/>
      </rPr>
      <t>Actividad 1:</t>
    </r>
    <r>
      <rPr>
        <b/>
        <sz val="11"/>
        <color theme="1"/>
        <rFont val="Calibri"/>
        <family val="2"/>
      </rPr>
      <t xml:space="preserve">
 Presentación de la estrategia ALI en las jornadas de inducciòn y reinducciòn que se realicen con las diferentes plantas de personal y en los procesos de capacitación que se lleven a cabo con personas contratistas.
Fuente de verificación
Solicitar a la entidad como fuente de verificación el listado de asistencia de las jornadas teniendo en cuenta que la meta para 2024 a nivel distrital son 2.128 servidoras que participan en estas jornadas.</t>
    </r>
  </si>
  <si>
    <t>Se tiene contemplado una reinducción con el personal de planta de atención al ciudadano el próximo 23 de abirl, con el objetivo de revisar la estrategia ALI, el personal contratista hace estuvo en proceso de contratación se coordinará otro espacio con ellos.</t>
  </si>
  <si>
    <t xml:space="preserve">
Se coordina una reunión para el 09 de abril en compañía del director de gestión humana de la terminal de transporte y profesional de la secretaria de planeación con el objetivo de revisar y ajustar los formatos de las variables de sexo, orientación sexual e identidad de genero 
</t>
  </si>
  <si>
    <r>
      <rPr>
        <b/>
        <sz val="11"/>
        <color theme="1"/>
        <rFont val="Calibri"/>
        <family val="2"/>
      </rPr>
      <t>Actividad 1:</t>
    </r>
    <r>
      <rPr>
        <b/>
        <sz val="11"/>
        <color theme="1"/>
        <rFont val="Calibri"/>
        <family val="2"/>
      </rPr>
      <t xml:space="preserve"> Realizar y difundir una pieza comunicativa para conmemorar el dia del trabajo  con base en los lineamientos que envíe la DDSPG 
</t>
    </r>
    <r>
      <rPr>
        <b/>
        <sz val="11"/>
        <color theme="1"/>
        <rFont val="Calibri"/>
        <family val="2"/>
      </rPr>
      <t>Actividad 2.</t>
    </r>
    <r>
      <rPr>
        <b/>
        <sz val="11"/>
        <color theme="1"/>
        <rFont val="Calibri"/>
        <family val="2"/>
      </rPr>
      <t xml:space="preserve"> Difusión de actividades institucionales de interés de la política pública LGBTI, seminarios, capacitaciones entre otros, a través de piezas comunicativas.</t>
    </r>
  </si>
  <si>
    <r>
      <rPr>
        <b/>
        <sz val="10"/>
        <color theme="1"/>
        <rFont val="Arial Narrow"/>
        <family val="2"/>
      </rPr>
      <t>Actividad 1.</t>
    </r>
    <r>
      <rPr>
        <b/>
        <sz val="10"/>
        <color theme="1"/>
        <rFont val="Arial Narrow"/>
        <family val="2"/>
      </rPr>
      <t xml:space="preserve"> Difundir los resultados de la encuesta de Cambio Cultural a travès de una pieza comunicativa video, infografìa boletìn o cualquier otra que permita una amplia difusiòn en la ciudadanìa.
</t>
    </r>
  </si>
  <si>
    <r>
      <rPr>
        <b/>
        <sz val="11"/>
        <color theme="1"/>
        <rFont val="Calibri"/>
        <family val="2"/>
      </rPr>
      <t>Actividad 1.</t>
    </r>
    <r>
      <rPr>
        <b/>
        <sz val="11"/>
        <color theme="1"/>
        <rFont val="Calibri"/>
        <family val="2"/>
      </rPr>
      <t xml:space="preserve"> Izar la bandera del orgullo en las secretarìas, alcaldìas locales y entidades adscritas y vinculadas 
Fuente de verificación se recomienda el listado de asistencia o listado que de cuenta de las personas a quienes se les difundió el video o que participaron en las izadas de bandera.  Si la difusión del video se realiza por pantallas de atención al público establecer un estimado de personas que pudieron haberlo observado. Cuando la actividad es masiva y no es posible llevar un registro se debe establecer un estimado de las personas que pudieron participar.</t>
    </r>
  </si>
  <si>
    <r>
      <rPr>
        <b/>
        <sz val="11"/>
        <color theme="1"/>
        <rFont val="Calibri"/>
        <family val="2"/>
      </rPr>
      <t>Actividad 1.</t>
    </r>
    <r>
      <rPr>
        <b/>
        <sz val="11"/>
        <color theme="1"/>
        <rFont val="Calibri"/>
        <family val="2"/>
      </rPr>
      <t xml:space="preserve">Difusión de piezas del festival 
</t>
    </r>
    <r>
      <rPr>
        <b/>
        <sz val="11"/>
        <color theme="1"/>
        <rFont val="Calibri"/>
        <family val="2"/>
      </rPr>
      <t>Actividad 2</t>
    </r>
    <r>
      <rPr>
        <b/>
        <sz val="11"/>
        <color theme="1"/>
        <rFont val="Calibri"/>
        <family val="2"/>
      </rPr>
      <t xml:space="preserve">. Desarrrollo de una actividad por parte del sector o participaciòn del mismo en la programación que se implemente en el marco del Festival por la Igualdad
</t>
    </r>
  </si>
  <si>
    <r>
      <rPr>
        <b/>
        <sz val="11"/>
        <color rgb="FF000000"/>
        <rFont val="calibri,Arial"/>
      </rPr>
      <t xml:space="preserve">Actividad 1.  </t>
    </r>
    <r>
      <rPr>
        <sz val="11"/>
        <color theme="1"/>
        <rFont val="Calibri"/>
        <family val="2"/>
      </rPr>
      <t>Realizar y difundir piezas comunicativas  con base en los lineamientos que envíe la DDSPG  para conmemorar las siguientes fechas emblemáticas:
26 de abril día de la visibilidad lésbica
17 de mayo Día Internacional contra la Homofobia, la Transfobia y la Bifobia 
28 de junio Día del Orgullo 
20 de noviembre Dìa de la memoria trans
1 de diciembre VIH
Fuente de verificaciòn se recomienda el listado de asistencia o listado que de cuenta de las personas a quienes se les difundieron las piezas.  Si la difusión de las piezas se realiza por pantallas de atención al público establecer un estimado de personas que pudieron haberlas observado. Cuando la difusión es masiva y no es posible llevar un registro se debe establecer un estimado de las personas que pudieron ver las piezas.</t>
    </r>
  </si>
  <si>
    <t>Debido a imprevistos contractuales, no se genera el reporte en este momento. Se remitirá en el próximo seguimiento.</t>
  </si>
  <si>
    <t>En este periodo no se generaron acciones</t>
  </si>
  <si>
    <t>No se generaron acciones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</si>
</sst>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 #,##0;[Red]\-&quot;$&quot;\ #,##0"/>
    <numFmt numFmtId="8" formatCode="&quot;$&quot;\ #,##0.00;[Red]\-&quot;$&quot;\ #,##0.00"/>
    <numFmt numFmtId="164" formatCode="_-&quot;$&quot;\ * #,##0.0_-;\-&quot;$&quot;\ * #,##0.0_-;_-&quot;$&quot;\ * &quot;-&quot;_-;_-@"/>
    <numFmt numFmtId="165" formatCode="d/m/yyyy"/>
    <numFmt numFmtId="166" formatCode="_-&quot;$&quot;\ * #,##0_-;\-&quot;$&quot;\ * #,##0_-;_-&quot;$&quot;\ * &quot;-&quot;_-;_-@"/>
    <numFmt numFmtId="167" formatCode="_-&quot;$&quot;\ * #,##0.00_-;\-&quot;$&quot;\ * #,##0.00_-;_-&quot;$&quot;\ * &quot;-&quot;_-;_-@"/>
    <numFmt numFmtId="168" formatCode="&quot;$&quot;#,##0"/>
    <numFmt numFmtId="169" formatCode="&quot;$&quot;\ #,##0"/>
    <numFmt numFmtId="170" formatCode="_-* #,##0_-;\-* #,##0_-;_-* &quot;-&quot;_-;_-@"/>
    <numFmt numFmtId="171" formatCode="&quot;$&quot;\ #,##0.0"/>
    <numFmt numFmtId="172" formatCode="d/m/yy"/>
    <numFmt numFmtId="173" formatCode="_-* #,##0_-;\-* #,##0_-;_-* &quot;-&quot;??_-;_-@"/>
    <numFmt numFmtId="174" formatCode="0.0%"/>
    <numFmt numFmtId="175" formatCode="&quot;$&quot;\ #,##0.00"/>
    <numFmt numFmtId="176" formatCode="_-[$$-240A]\ * #,##0_-;\-[$$-240A]\ * #,##0_-;_-[$$-240A]\ * &quot;-&quot;??_-;_-@"/>
    <numFmt numFmtId="177" formatCode="&quot;$&quot;#,###,,"/>
    <numFmt numFmtId="178" formatCode="_-* #,##0.00_-;\-* #,##0.00_-;_-* &quot;-&quot;_-;_-@"/>
    <numFmt numFmtId="179" formatCode="_-* #,##0.00\ _€_-;\-* #,##0.00\ _€_-;_-* &quot;-&quot;??\ _€_-;_-@"/>
    <numFmt numFmtId="180" formatCode="&quot;$&quot;#,##0.0"/>
  </numFmts>
  <fonts count="24">
    <font>
      <sz val="11"/>
      <color theme="1"/>
      <name val="calibri"/>
      <scheme val="minor"/>
    </font>
    <font>
      <b/>
      <sz val="10"/>
      <color theme="1"/>
      <name val="Arial"/>
      <family val="2"/>
    </font>
    <font>
      <sz val="11"/>
      <name val="Calibri"/>
      <family val="2"/>
    </font>
    <font>
      <sz val="10"/>
      <color theme="1"/>
      <name val="Arial"/>
      <family val="2"/>
    </font>
    <font>
      <sz val="11"/>
      <color theme="1"/>
      <name val="Calibri"/>
      <family val="2"/>
    </font>
    <font>
      <sz val="11"/>
      <color theme="1"/>
      <name val="Arial"/>
      <family val="2"/>
    </font>
    <font>
      <b/>
      <sz val="18"/>
      <color theme="1"/>
      <name val="Arial"/>
      <family val="2"/>
    </font>
    <font>
      <b/>
      <sz val="11"/>
      <color theme="0"/>
      <name val="Arial"/>
      <family val="2"/>
    </font>
    <font>
      <sz val="10"/>
      <color rgb="FF000000"/>
      <name val="Arial"/>
      <family val="2"/>
    </font>
    <font>
      <b/>
      <sz val="10"/>
      <color rgb="FF000000"/>
      <name val="Arial"/>
      <family val="2"/>
    </font>
    <font>
      <sz val="11"/>
      <color rgb="FF000000"/>
      <name val="Arial"/>
      <family val="2"/>
    </font>
    <font>
      <b/>
      <sz val="11"/>
      <color theme="1"/>
      <name val="Calibri"/>
      <family val="2"/>
    </font>
    <font>
      <b/>
      <sz val="11"/>
      <color theme="1"/>
      <name val="Arial"/>
      <family val="2"/>
    </font>
    <font>
      <b/>
      <sz val="11"/>
      <color rgb="FFFFFFFF"/>
      <name val="Arial"/>
      <family val="2"/>
    </font>
    <font>
      <sz val="11"/>
      <color theme="1"/>
      <name val="Arial"/>
      <family val="2"/>
    </font>
    <font>
      <b/>
      <sz val="11"/>
      <color rgb="FF000000"/>
      <name val="Calibri"/>
      <family val="2"/>
    </font>
    <font>
      <b/>
      <sz val="11"/>
      <color rgb="FF000000"/>
      <name val="Arial Narrow"/>
      <family val="2"/>
    </font>
    <font>
      <sz val="11"/>
      <color rgb="FF000000"/>
      <name val="Arial"/>
      <family val="2"/>
    </font>
    <font>
      <sz val="10"/>
      <color theme="1"/>
      <name val="Arial Narrow"/>
      <family val="2"/>
    </font>
    <font>
      <b/>
      <sz val="10"/>
      <color theme="1"/>
      <name val="Arial Narrow"/>
      <family val="2"/>
    </font>
    <font>
      <sz val="10"/>
      <color rgb="FF222222"/>
      <name val="Arial Narrow"/>
      <family val="2"/>
    </font>
    <font>
      <strike/>
      <sz val="10"/>
      <color theme="1"/>
      <name val="Arial Narrow"/>
      <family val="2"/>
    </font>
    <font>
      <i/>
      <sz val="10"/>
      <color theme="1"/>
      <name val="Arial Narrow"/>
      <family val="2"/>
    </font>
    <font>
      <b/>
      <sz val="11"/>
      <color rgb="FF000000"/>
      <name val="calibri,Arial"/>
    </font>
  </fonts>
  <fills count="12">
    <fill>
      <patternFill patternType="none"/>
    </fill>
    <fill>
      <patternFill patternType="gray125"/>
    </fill>
    <fill>
      <patternFill patternType="solid">
        <fgColor theme="0"/>
        <bgColor theme="0"/>
      </patternFill>
    </fill>
    <fill>
      <patternFill patternType="solid">
        <fgColor rgb="FFBF9000"/>
        <bgColor rgb="FFBF9000"/>
      </patternFill>
    </fill>
    <fill>
      <patternFill patternType="solid">
        <fgColor rgb="FF548135"/>
        <bgColor rgb="FF548135"/>
      </patternFill>
    </fill>
    <fill>
      <patternFill patternType="solid">
        <fgColor rgb="FFED7727"/>
        <bgColor rgb="FFED7727"/>
      </patternFill>
    </fill>
    <fill>
      <patternFill patternType="solid">
        <fgColor rgb="FFED661B"/>
        <bgColor rgb="FFED661B"/>
      </patternFill>
    </fill>
    <fill>
      <patternFill patternType="solid">
        <fgColor rgb="FFFFFF00"/>
        <bgColor rgb="FFFFFF00"/>
      </patternFill>
    </fill>
    <fill>
      <patternFill patternType="solid">
        <fgColor rgb="FF92D050"/>
        <bgColor rgb="FF92D050"/>
      </patternFill>
    </fill>
    <fill>
      <patternFill patternType="solid">
        <fgColor rgb="FFB4C6E7"/>
        <bgColor rgb="FFB4C6E7"/>
      </patternFill>
    </fill>
    <fill>
      <patternFill patternType="solid">
        <fgColor rgb="FF8EAADB"/>
        <bgColor rgb="FF8EAADB"/>
      </patternFill>
    </fill>
    <fill>
      <patternFill patternType="solid">
        <fgColor rgb="FFFFFFFF"/>
        <bgColor rgb="FFFFFFFF"/>
      </patternFill>
    </fill>
  </fills>
  <borders count="33">
    <border>
      <left/>
      <right/>
      <top/>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right/>
      <top/>
      <bottom/>
      <diagonal/>
    </border>
    <border>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right style="thin">
        <color indexed="64"/>
      </right>
      <top style="thin">
        <color indexed="64"/>
      </top>
      <bottom style="thin">
        <color indexed="64"/>
      </bottom>
      <diagonal/>
    </border>
  </borders>
  <cellStyleXfs count="1">
    <xf numFmtId="0" fontId="0" fillId="0" borderId="0"/>
  </cellStyleXfs>
  <cellXfs count="214">
    <xf numFmtId="0" fontId="0" fillId="0" borderId="0" xfId="0"/>
    <xf numFmtId="0" fontId="3" fillId="0" borderId="0" xfId="0" applyFont="1" applyAlignment="1">
      <alignment horizontal="left" vertical="center"/>
    </xf>
    <xf numFmtId="0" fontId="3" fillId="0" borderId="0" xfId="0" applyFont="1" applyAlignment="1">
      <alignment horizontal="center" vertical="center" wrapText="1"/>
    </xf>
    <xf numFmtId="0" fontId="4" fillId="0" borderId="0" xfId="0" applyFont="1"/>
    <xf numFmtId="0" fontId="1" fillId="0" borderId="2" xfId="0" applyFont="1" applyBorder="1" applyAlignment="1">
      <alignment horizontal="left" vertical="center"/>
    </xf>
    <xf numFmtId="0" fontId="3" fillId="2" borderId="3" xfId="0" applyFont="1" applyFill="1" applyBorder="1" applyAlignment="1">
      <alignment horizontal="left" vertical="center"/>
    </xf>
    <xf numFmtId="0" fontId="1" fillId="2" borderId="3" xfId="0" applyFont="1" applyFill="1" applyBorder="1" applyAlignment="1">
      <alignment horizontal="left" vertical="center"/>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left" vertical="center"/>
    </xf>
    <xf numFmtId="0" fontId="1" fillId="0" borderId="0" xfId="0" applyFont="1" applyAlignment="1">
      <alignment horizontal="left" vertical="center"/>
    </xf>
    <xf numFmtId="0" fontId="5" fillId="0" borderId="0" xfId="0" applyFont="1"/>
    <xf numFmtId="0" fontId="3" fillId="5" borderId="13" xfId="0" applyFont="1" applyFill="1" applyBorder="1" applyAlignment="1">
      <alignment horizontal="left" vertical="center"/>
    </xf>
    <xf numFmtId="0" fontId="7" fillId="3" borderId="14"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4" fillId="0" borderId="18" xfId="0" applyFont="1" applyBorder="1"/>
    <xf numFmtId="0" fontId="4" fillId="0" borderId="19" xfId="0" applyFont="1" applyBorder="1"/>
    <xf numFmtId="0" fontId="7" fillId="3" borderId="20" xfId="0" applyFont="1" applyFill="1" applyBorder="1" applyAlignment="1">
      <alignment horizontal="center" vertical="center" wrapText="1"/>
    </xf>
    <xf numFmtId="0" fontId="7" fillId="4" borderId="20" xfId="0" applyFont="1" applyFill="1" applyBorder="1" applyAlignment="1">
      <alignment horizontal="center" vertical="center" wrapText="1"/>
    </xf>
    <xf numFmtId="164" fontId="3" fillId="2" borderId="20" xfId="0" applyNumberFormat="1" applyFont="1" applyFill="1" applyBorder="1" applyAlignment="1">
      <alignment horizontal="left" vertical="top" wrapText="1"/>
    </xf>
    <xf numFmtId="9" fontId="3" fillId="2" borderId="20" xfId="0" applyNumberFormat="1" applyFont="1" applyFill="1" applyBorder="1" applyAlignment="1">
      <alignment horizontal="center" vertical="top" wrapText="1"/>
    </xf>
    <xf numFmtId="0" fontId="8" fillId="2" borderId="20" xfId="0" applyFont="1" applyFill="1" applyBorder="1" applyAlignment="1">
      <alignment horizontal="left" vertical="top" wrapText="1"/>
    </xf>
    <xf numFmtId="165" fontId="3" fillId="2" borderId="20" xfId="0" applyNumberFormat="1" applyFont="1" applyFill="1" applyBorder="1" applyAlignment="1">
      <alignment horizontal="left" vertical="top" wrapText="1"/>
    </xf>
    <xf numFmtId="9" fontId="3" fillId="2" borderId="20" xfId="0" applyNumberFormat="1" applyFont="1" applyFill="1" applyBorder="1" applyAlignment="1">
      <alignment horizontal="left" vertical="top" wrapText="1"/>
    </xf>
    <xf numFmtId="166" fontId="3" fillId="2" borderId="20" xfId="0" applyNumberFormat="1" applyFont="1" applyFill="1" applyBorder="1" applyAlignment="1">
      <alignment horizontal="center" vertical="top" wrapText="1"/>
    </xf>
    <xf numFmtId="166" fontId="3" fillId="2" borderId="20" xfId="0" applyNumberFormat="1" applyFont="1" applyFill="1" applyBorder="1" applyAlignment="1">
      <alignment horizontal="left" vertical="top" wrapText="1"/>
    </xf>
    <xf numFmtId="167" fontId="3" fillId="2" borderId="20" xfId="0" applyNumberFormat="1" applyFont="1" applyFill="1" applyBorder="1" applyAlignment="1">
      <alignment horizontal="left" vertical="top"/>
    </xf>
    <xf numFmtId="167" fontId="3" fillId="2" borderId="13" xfId="0" applyNumberFormat="1" applyFont="1" applyFill="1" applyBorder="1" applyAlignment="1">
      <alignment horizontal="left" vertical="top"/>
    </xf>
    <xf numFmtId="0" fontId="3" fillId="2" borderId="20" xfId="0" applyFont="1" applyFill="1" applyBorder="1" applyAlignment="1">
      <alignment horizontal="left" vertical="top" wrapText="1"/>
    </xf>
    <xf numFmtId="0" fontId="3" fillId="2" borderId="20" xfId="0" applyFont="1" applyFill="1" applyBorder="1" applyAlignment="1">
      <alignment horizontal="center" vertical="top" wrapText="1"/>
    </xf>
    <xf numFmtId="168" fontId="3" fillId="2" borderId="20" xfId="0" applyNumberFormat="1" applyFont="1" applyFill="1" applyBorder="1" applyAlignment="1">
      <alignment horizontal="left" vertical="top" wrapText="1"/>
    </xf>
    <xf numFmtId="0" fontId="3" fillId="2" borderId="20" xfId="0" applyFont="1" applyFill="1" applyBorder="1" applyAlignment="1">
      <alignment horizontal="left" vertical="top"/>
    </xf>
    <xf numFmtId="0" fontId="3" fillId="2" borderId="13" xfId="0" applyFont="1" applyFill="1" applyBorder="1" applyAlignment="1">
      <alignment horizontal="left" vertical="top"/>
    </xf>
    <xf numFmtId="0" fontId="3" fillId="2" borderId="20" xfId="0" applyFont="1" applyFill="1" applyBorder="1" applyAlignment="1">
      <alignment vertical="top" wrapText="1"/>
    </xf>
    <xf numFmtId="169" fontId="3" fillId="2" borderId="20" xfId="0" applyNumberFormat="1" applyFont="1" applyFill="1" applyBorder="1" applyAlignment="1">
      <alignment horizontal="left" vertical="top"/>
    </xf>
    <xf numFmtId="1" fontId="3" fillId="2" borderId="20" xfId="0" applyNumberFormat="1" applyFont="1" applyFill="1" applyBorder="1" applyAlignment="1">
      <alignment horizontal="left" vertical="top" wrapText="1"/>
    </xf>
    <xf numFmtId="1" fontId="3" fillId="2" borderId="20" xfId="0" applyNumberFormat="1" applyFont="1" applyFill="1" applyBorder="1" applyAlignment="1">
      <alignment horizontal="center" vertical="top" wrapText="1"/>
    </xf>
    <xf numFmtId="0" fontId="3" fillId="2" borderId="20" xfId="0" applyFont="1" applyFill="1" applyBorder="1" applyAlignment="1">
      <alignment horizontal="center" vertical="top"/>
    </xf>
    <xf numFmtId="166" fontId="3" fillId="2" borderId="20" xfId="0" applyNumberFormat="1" applyFont="1" applyFill="1" applyBorder="1" applyAlignment="1">
      <alignment horizontal="center" vertical="top"/>
    </xf>
    <xf numFmtId="170" fontId="3" fillId="2" borderId="20" xfId="0" applyNumberFormat="1" applyFont="1" applyFill="1" applyBorder="1" applyAlignment="1">
      <alignment horizontal="left" vertical="top" wrapText="1"/>
    </xf>
    <xf numFmtId="170" fontId="3" fillId="2" borderId="20" xfId="0" applyNumberFormat="1" applyFont="1" applyFill="1" applyBorder="1" applyAlignment="1">
      <alignment horizontal="center" vertical="top" wrapText="1"/>
    </xf>
    <xf numFmtId="171" fontId="3" fillId="2" borderId="20" xfId="0" applyNumberFormat="1" applyFont="1" applyFill="1" applyBorder="1" applyAlignment="1">
      <alignment horizontal="left" vertical="top" wrapText="1"/>
    </xf>
    <xf numFmtId="0" fontId="9" fillId="2" borderId="20" xfId="0" applyFont="1" applyFill="1" applyBorder="1" applyAlignment="1">
      <alignment horizontal="left" vertical="top"/>
    </xf>
    <xf numFmtId="169" fontId="3" fillId="2" borderId="20" xfId="0" applyNumberFormat="1" applyFont="1" applyFill="1" applyBorder="1" applyAlignment="1">
      <alignment horizontal="left" vertical="top" wrapText="1"/>
    </xf>
    <xf numFmtId="0" fontId="3" fillId="7" borderId="13" xfId="0" applyFont="1" applyFill="1" applyBorder="1" applyAlignment="1">
      <alignment horizontal="left" vertical="top"/>
    </xf>
    <xf numFmtId="0" fontId="4" fillId="7" borderId="13" xfId="0" applyFont="1" applyFill="1" applyBorder="1"/>
    <xf numFmtId="172" fontId="3" fillId="2" borderId="20" xfId="0" applyNumberFormat="1" applyFont="1" applyFill="1" applyBorder="1" applyAlignment="1">
      <alignment horizontal="left" vertical="top" wrapText="1"/>
    </xf>
    <xf numFmtId="10" fontId="3" fillId="2" borderId="20" xfId="0" applyNumberFormat="1" applyFont="1" applyFill="1" applyBorder="1" applyAlignment="1">
      <alignment horizontal="left" vertical="top" wrapText="1"/>
    </xf>
    <xf numFmtId="0" fontId="3" fillId="2" borderId="20" xfId="0" applyFont="1" applyFill="1" applyBorder="1" applyAlignment="1">
      <alignment vertical="top"/>
    </xf>
    <xf numFmtId="0" fontId="3" fillId="8" borderId="20" xfId="0" applyFont="1" applyFill="1" applyBorder="1" applyAlignment="1">
      <alignment horizontal="left" vertical="top" wrapText="1"/>
    </xf>
    <xf numFmtId="173" fontId="3" fillId="2" borderId="20" xfId="0" applyNumberFormat="1" applyFont="1" applyFill="1" applyBorder="1" applyAlignment="1">
      <alignment horizontal="left" vertical="top" wrapText="1"/>
    </xf>
    <xf numFmtId="166" fontId="8" fillId="2" borderId="20" xfId="0" applyNumberFormat="1" applyFont="1" applyFill="1" applyBorder="1" applyAlignment="1">
      <alignment horizontal="left" vertical="top"/>
    </xf>
    <xf numFmtId="168" fontId="8" fillId="2" borderId="20" xfId="0" applyNumberFormat="1" applyFont="1" applyFill="1" applyBorder="1" applyAlignment="1">
      <alignment horizontal="left" vertical="top"/>
    </xf>
    <xf numFmtId="166" fontId="3" fillId="2" borderId="20" xfId="0" applyNumberFormat="1" applyFont="1" applyFill="1" applyBorder="1" applyAlignment="1">
      <alignment horizontal="left" vertical="top"/>
    </xf>
    <xf numFmtId="168" fontId="3" fillId="2" borderId="20" xfId="0" applyNumberFormat="1" applyFont="1" applyFill="1" applyBorder="1" applyAlignment="1">
      <alignment horizontal="left" vertical="top"/>
    </xf>
    <xf numFmtId="0" fontId="3" fillId="2" borderId="20" xfId="0" applyFont="1" applyFill="1" applyBorder="1" applyAlignment="1">
      <alignment vertical="center"/>
    </xf>
    <xf numFmtId="0" fontId="3" fillId="2" borderId="13" xfId="0" applyFont="1" applyFill="1" applyBorder="1" applyAlignment="1">
      <alignment vertical="center"/>
    </xf>
    <xf numFmtId="174" fontId="3" fillId="2" borderId="20" xfId="0" applyNumberFormat="1" applyFont="1" applyFill="1" applyBorder="1" applyAlignment="1">
      <alignment horizontal="center" vertical="top" wrapText="1"/>
    </xf>
    <xf numFmtId="174" fontId="3" fillId="2" borderId="20" xfId="0" applyNumberFormat="1" applyFont="1" applyFill="1" applyBorder="1" applyAlignment="1">
      <alignment horizontal="left" vertical="top" wrapText="1"/>
    </xf>
    <xf numFmtId="175" fontId="3" fillId="2" borderId="20" xfId="0" applyNumberFormat="1" applyFont="1" applyFill="1" applyBorder="1" applyAlignment="1">
      <alignment horizontal="left" vertical="top" wrapText="1"/>
    </xf>
    <xf numFmtId="0" fontId="3" fillId="2" borderId="20" xfId="0" applyFont="1" applyFill="1" applyBorder="1" applyAlignment="1">
      <alignment horizontal="left" vertical="center" wrapText="1"/>
    </xf>
    <xf numFmtId="176" fontId="5" fillId="2" borderId="20" xfId="0" applyNumberFormat="1" applyFont="1" applyFill="1" applyBorder="1" applyAlignment="1">
      <alignment horizontal="center" vertical="center"/>
    </xf>
    <xf numFmtId="0" fontId="3" fillId="2" borderId="20" xfId="0" applyFont="1" applyFill="1" applyBorder="1" applyAlignment="1">
      <alignment vertical="center" wrapText="1"/>
    </xf>
    <xf numFmtId="173" fontId="3" fillId="2" borderId="20" xfId="0" applyNumberFormat="1" applyFont="1" applyFill="1" applyBorder="1" applyAlignment="1">
      <alignment vertical="top" wrapText="1"/>
    </xf>
    <xf numFmtId="173" fontId="3" fillId="2" borderId="20" xfId="0" applyNumberFormat="1" applyFont="1" applyFill="1" applyBorder="1" applyAlignment="1">
      <alignment horizontal="center" vertical="top" wrapText="1"/>
    </xf>
    <xf numFmtId="6" fontId="3" fillId="2" borderId="20" xfId="0" applyNumberFormat="1" applyFont="1" applyFill="1" applyBorder="1" applyAlignment="1">
      <alignment horizontal="left" vertical="top" wrapText="1"/>
    </xf>
    <xf numFmtId="0" fontId="5" fillId="2" borderId="13" xfId="0" applyFont="1" applyFill="1" applyBorder="1"/>
    <xf numFmtId="9" fontId="3" fillId="2" borderId="20" xfId="0" applyNumberFormat="1" applyFont="1" applyFill="1" applyBorder="1" applyAlignment="1">
      <alignment horizontal="center" vertical="top"/>
    </xf>
    <xf numFmtId="9" fontId="3" fillId="2" borderId="20" xfId="0" applyNumberFormat="1" applyFont="1" applyFill="1" applyBorder="1" applyAlignment="1">
      <alignment horizontal="left" vertical="top"/>
    </xf>
    <xf numFmtId="9" fontId="3" fillId="9" borderId="20" xfId="0" applyNumberFormat="1" applyFont="1" applyFill="1" applyBorder="1" applyAlignment="1">
      <alignment horizontal="left" vertical="top" wrapText="1"/>
    </xf>
    <xf numFmtId="166" fontId="3" fillId="9" borderId="20" xfId="0" applyNumberFormat="1" applyFont="1" applyFill="1" applyBorder="1" applyAlignment="1">
      <alignment horizontal="left" vertical="top" wrapText="1"/>
    </xf>
    <xf numFmtId="165" fontId="3" fillId="2" borderId="20" xfId="0" applyNumberFormat="1" applyFont="1" applyFill="1" applyBorder="1" applyAlignment="1">
      <alignment horizontal="center" vertical="top" wrapText="1"/>
    </xf>
    <xf numFmtId="177" fontId="3" fillId="2" borderId="20" xfId="0" applyNumberFormat="1" applyFont="1" applyFill="1" applyBorder="1" applyAlignment="1">
      <alignment horizontal="left" vertical="top" wrapText="1"/>
    </xf>
    <xf numFmtId="3" fontId="3" fillId="2" borderId="20" xfId="0" applyNumberFormat="1" applyFont="1" applyFill="1" applyBorder="1" applyAlignment="1">
      <alignment horizontal="center" vertical="top" wrapText="1"/>
    </xf>
    <xf numFmtId="0" fontId="3" fillId="0" borderId="20" xfId="0" applyFont="1" applyBorder="1" applyAlignment="1">
      <alignment horizontal="left" vertical="center"/>
    </xf>
    <xf numFmtId="1" fontId="3" fillId="8" borderId="20" xfId="0" applyNumberFormat="1" applyFont="1" applyFill="1" applyBorder="1" applyAlignment="1">
      <alignment horizontal="left" vertical="top" wrapText="1"/>
    </xf>
    <xf numFmtId="6" fontId="3" fillId="2" borderId="20" xfId="0" applyNumberFormat="1" applyFont="1" applyFill="1" applyBorder="1" applyAlignment="1">
      <alignment horizontal="left" vertical="top"/>
    </xf>
    <xf numFmtId="178" fontId="3" fillId="2" borderId="20" xfId="0" applyNumberFormat="1" applyFont="1" applyFill="1" applyBorder="1" applyAlignment="1">
      <alignment horizontal="left" vertical="top"/>
    </xf>
    <xf numFmtId="178" fontId="3" fillId="2" borderId="13" xfId="0" applyNumberFormat="1" applyFont="1" applyFill="1" applyBorder="1" applyAlignment="1">
      <alignment horizontal="left" vertical="top"/>
    </xf>
    <xf numFmtId="2" fontId="3" fillId="2" borderId="20" xfId="0" applyNumberFormat="1" applyFont="1" applyFill="1" applyBorder="1" applyAlignment="1">
      <alignment horizontal="center" vertical="top" wrapText="1"/>
    </xf>
    <xf numFmtId="2" fontId="3" fillId="2" borderId="20" xfId="0" applyNumberFormat="1" applyFont="1" applyFill="1" applyBorder="1" applyAlignment="1">
      <alignment horizontal="left" vertical="top" wrapText="1"/>
    </xf>
    <xf numFmtId="179" fontId="3" fillId="2" borderId="20" xfId="0" applyNumberFormat="1" applyFont="1" applyFill="1" applyBorder="1" applyAlignment="1">
      <alignment horizontal="left" vertical="top" wrapText="1"/>
    </xf>
    <xf numFmtId="3" fontId="3" fillId="2" borderId="20" xfId="0" applyNumberFormat="1" applyFont="1" applyFill="1" applyBorder="1" applyAlignment="1">
      <alignment horizontal="left" vertical="top" wrapText="1"/>
    </xf>
    <xf numFmtId="180" fontId="3" fillId="2" borderId="20" xfId="0" applyNumberFormat="1" applyFont="1" applyFill="1" applyBorder="1" applyAlignment="1">
      <alignment horizontal="left" vertical="top" wrapText="1"/>
    </xf>
    <xf numFmtId="0" fontId="8" fillId="2" borderId="20" xfId="0" applyFont="1" applyFill="1" applyBorder="1" applyAlignment="1">
      <alignment horizontal="center" vertical="top"/>
    </xf>
    <xf numFmtId="0" fontId="8" fillId="2" borderId="20" xfId="0" applyFont="1" applyFill="1" applyBorder="1" applyAlignment="1">
      <alignment horizontal="left" vertical="top"/>
    </xf>
    <xf numFmtId="168" fontId="8" fillId="2" borderId="20" xfId="0" applyNumberFormat="1" applyFont="1" applyFill="1" applyBorder="1" applyAlignment="1">
      <alignment horizontal="left" vertical="center" wrapText="1"/>
    </xf>
    <xf numFmtId="165" fontId="3" fillId="2" borderId="20" xfId="0" applyNumberFormat="1" applyFont="1" applyFill="1" applyBorder="1" applyAlignment="1">
      <alignment horizontal="left" vertical="center" wrapText="1"/>
    </xf>
    <xf numFmtId="180" fontId="3" fillId="2" borderId="20" xfId="0" applyNumberFormat="1" applyFont="1" applyFill="1" applyBorder="1" applyAlignment="1">
      <alignment horizontal="left" vertical="center" wrapText="1"/>
    </xf>
    <xf numFmtId="0" fontId="4" fillId="2" borderId="13" xfId="0" applyFont="1" applyFill="1" applyBorder="1"/>
    <xf numFmtId="9" fontId="3" fillId="2" borderId="20" xfId="0" applyNumberFormat="1" applyFont="1" applyFill="1" applyBorder="1" applyAlignment="1">
      <alignment vertical="top" wrapText="1"/>
    </xf>
    <xf numFmtId="166" fontId="3" fillId="2" borderId="20" xfId="0" applyNumberFormat="1" applyFont="1" applyFill="1" applyBorder="1" applyAlignment="1">
      <alignment horizontal="left" vertical="center" wrapText="1"/>
    </xf>
    <xf numFmtId="169" fontId="3" fillId="2" borderId="20" xfId="0" applyNumberFormat="1" applyFont="1" applyFill="1" applyBorder="1" applyAlignment="1">
      <alignment vertical="top"/>
    </xf>
    <xf numFmtId="0" fontId="3" fillId="2" borderId="20" xfId="0" applyFont="1" applyFill="1" applyBorder="1" applyAlignment="1">
      <alignment horizontal="left" vertical="center"/>
    </xf>
    <xf numFmtId="0" fontId="3" fillId="2" borderId="13" xfId="0" applyFont="1" applyFill="1" applyBorder="1" applyAlignment="1">
      <alignment horizontal="left" vertical="center"/>
    </xf>
    <xf numFmtId="6" fontId="3" fillId="2" borderId="20" xfId="0" applyNumberFormat="1" applyFont="1" applyFill="1" applyBorder="1" applyAlignment="1">
      <alignment vertical="top" wrapText="1"/>
    </xf>
    <xf numFmtId="9" fontId="3" fillId="10" borderId="20" xfId="0" applyNumberFormat="1" applyFont="1" applyFill="1" applyBorder="1" applyAlignment="1">
      <alignment horizontal="left" vertical="top" wrapText="1"/>
    </xf>
    <xf numFmtId="168" fontId="3" fillId="10" borderId="20" xfId="0" applyNumberFormat="1" applyFont="1" applyFill="1" applyBorder="1" applyAlignment="1">
      <alignment horizontal="left" vertical="top" wrapText="1"/>
    </xf>
    <xf numFmtId="8" fontId="3" fillId="2" borderId="20" xfId="0" applyNumberFormat="1" applyFont="1" applyFill="1" applyBorder="1" applyAlignment="1">
      <alignment horizontal="left" vertical="top" wrapText="1"/>
    </xf>
    <xf numFmtId="166" fontId="3" fillId="10" borderId="20" xfId="0" applyNumberFormat="1" applyFont="1" applyFill="1" applyBorder="1" applyAlignment="1">
      <alignment horizontal="left" vertical="top" wrapText="1"/>
    </xf>
    <xf numFmtId="0" fontId="8" fillId="2" borderId="20" xfId="0" applyFont="1" applyFill="1" applyBorder="1" applyAlignment="1">
      <alignment vertical="top"/>
    </xf>
    <xf numFmtId="0" fontId="8" fillId="2" borderId="20" xfId="0" applyFont="1" applyFill="1" applyBorder="1" applyAlignment="1">
      <alignment vertical="top" wrapText="1"/>
    </xf>
    <xf numFmtId="168" fontId="3" fillId="2" borderId="20" xfId="0" applyNumberFormat="1" applyFont="1" applyFill="1" applyBorder="1" applyAlignment="1">
      <alignment horizontal="right" vertical="top" wrapText="1"/>
    </xf>
    <xf numFmtId="10" fontId="3" fillId="2" borderId="20" xfId="0" applyNumberFormat="1" applyFont="1" applyFill="1" applyBorder="1" applyAlignment="1">
      <alignment horizontal="left" vertical="top"/>
    </xf>
    <xf numFmtId="0" fontId="3" fillId="2" borderId="13" xfId="0" applyFont="1" applyFill="1" applyBorder="1" applyAlignment="1">
      <alignment horizontal="center" vertical="center" wrapText="1"/>
    </xf>
    <xf numFmtId="0" fontId="3" fillId="2" borderId="13" xfId="0" applyFont="1" applyFill="1" applyBorder="1" applyAlignment="1">
      <alignment horizontal="left" vertical="center" wrapText="1"/>
    </xf>
    <xf numFmtId="0" fontId="3" fillId="0" borderId="0" xfId="0" applyFont="1" applyAlignment="1">
      <alignment horizontal="left" vertical="center" wrapText="1"/>
    </xf>
    <xf numFmtId="0" fontId="3" fillId="2" borderId="4"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21" xfId="0" applyFont="1" applyFill="1" applyBorder="1" applyAlignment="1">
      <alignment horizontal="left" vertical="center"/>
    </xf>
    <xf numFmtId="0" fontId="1" fillId="2" borderId="22" xfId="0" applyFont="1" applyFill="1" applyBorder="1" applyAlignment="1">
      <alignment horizontal="left" vertical="center"/>
    </xf>
    <xf numFmtId="0" fontId="1" fillId="0" borderId="18" xfId="0" applyFont="1" applyBorder="1" applyAlignment="1">
      <alignment horizontal="left" vertical="center"/>
    </xf>
    <xf numFmtId="0" fontId="3" fillId="2" borderId="22" xfId="0" applyFont="1" applyFill="1" applyBorder="1" applyAlignment="1">
      <alignment horizontal="center" vertical="center" wrapText="1"/>
    </xf>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3" xfId="0" applyFont="1" applyBorder="1" applyAlignment="1">
      <alignment horizontal="center" vertical="center" wrapText="1"/>
    </xf>
    <xf numFmtId="0" fontId="5" fillId="0" borderId="1" xfId="0" applyFont="1" applyBorder="1"/>
    <xf numFmtId="0" fontId="5" fillId="0" borderId="0" xfId="0" applyFont="1" applyAlignment="1">
      <alignment wrapText="1"/>
    </xf>
    <xf numFmtId="0" fontId="3" fillId="0" borderId="20" xfId="0" applyFont="1" applyBorder="1" applyAlignment="1">
      <alignment horizontal="left" vertical="top" wrapText="1"/>
    </xf>
    <xf numFmtId="165" fontId="3" fillId="0" borderId="20" xfId="0" applyNumberFormat="1" applyFont="1" applyBorder="1" applyAlignment="1">
      <alignment horizontal="left" vertical="top" wrapText="1"/>
    </xf>
    <xf numFmtId="3" fontId="3" fillId="0" borderId="20" xfId="0" applyNumberFormat="1" applyFont="1" applyBorder="1" applyAlignment="1">
      <alignment horizontal="left" vertical="top" wrapText="1"/>
    </xf>
    <xf numFmtId="0" fontId="3" fillId="0" borderId="20" xfId="0" applyFont="1" applyBorder="1" applyAlignment="1">
      <alignment horizontal="center" vertical="top" wrapText="1"/>
    </xf>
    <xf numFmtId="166" fontId="3" fillId="0" borderId="20" xfId="0" applyNumberFormat="1" applyFont="1" applyBorder="1" applyAlignment="1">
      <alignment horizontal="center" vertical="top" wrapText="1"/>
    </xf>
    <xf numFmtId="166" fontId="3" fillId="0" borderId="20" xfId="0" applyNumberFormat="1" applyFont="1" applyBorder="1" applyAlignment="1">
      <alignment horizontal="left" vertical="top" wrapText="1"/>
    </xf>
    <xf numFmtId="0" fontId="3" fillId="0" borderId="20" xfId="0" applyFont="1" applyBorder="1" applyAlignment="1">
      <alignment horizontal="left" vertical="top"/>
    </xf>
    <xf numFmtId="0" fontId="3" fillId="0" borderId="0" xfId="0" applyFont="1" applyAlignment="1">
      <alignment horizontal="left" vertical="top"/>
    </xf>
    <xf numFmtId="1" fontId="3" fillId="0" borderId="20" xfId="0" applyNumberFormat="1" applyFont="1" applyBorder="1" applyAlignment="1">
      <alignment horizontal="left" vertical="top" wrapText="1"/>
    </xf>
    <xf numFmtId="9" fontId="3" fillId="0" borderId="20" xfId="0" applyNumberFormat="1" applyFont="1" applyBorder="1" applyAlignment="1">
      <alignment horizontal="center" vertical="top" wrapText="1"/>
    </xf>
    <xf numFmtId="9" fontId="3" fillId="0" borderId="20" xfId="0" applyNumberFormat="1" applyFont="1" applyBorder="1" applyAlignment="1">
      <alignment horizontal="left" vertical="top" wrapText="1"/>
    </xf>
    <xf numFmtId="0" fontId="4" fillId="0" borderId="0" xfId="0" applyFont="1" applyAlignment="1">
      <alignment wrapText="1"/>
    </xf>
    <xf numFmtId="0" fontId="4" fillId="0" borderId="23" xfId="0" applyFont="1" applyBorder="1"/>
    <xf numFmtId="0" fontId="12" fillId="0" borderId="24" xfId="0" applyFont="1" applyBorder="1"/>
    <xf numFmtId="0" fontId="4" fillId="11" borderId="23" xfId="0" applyFont="1" applyFill="1" applyBorder="1"/>
    <xf numFmtId="0" fontId="12" fillId="11" borderId="23" xfId="0" applyFont="1" applyFill="1" applyBorder="1"/>
    <xf numFmtId="0" fontId="4" fillId="11" borderId="0" xfId="0" applyFont="1" applyFill="1"/>
    <xf numFmtId="0" fontId="4" fillId="11" borderId="25" xfId="0" applyFont="1" applyFill="1" applyBorder="1"/>
    <xf numFmtId="0" fontId="4" fillId="0" borderId="25" xfId="0" applyFont="1" applyBorder="1"/>
    <xf numFmtId="0" fontId="4" fillId="5" borderId="23" xfId="0" applyFont="1" applyFill="1" applyBorder="1"/>
    <xf numFmtId="0" fontId="13" fillId="3" borderId="27" xfId="0" applyFont="1" applyFill="1" applyBorder="1" applyAlignment="1">
      <alignment horizontal="center" wrapText="1"/>
    </xf>
    <xf numFmtId="0" fontId="13" fillId="3" borderId="28" xfId="0" applyFont="1" applyFill="1" applyBorder="1" applyAlignment="1">
      <alignment horizontal="center" wrapText="1"/>
    </xf>
    <xf numFmtId="0" fontId="13" fillId="4" borderId="28" xfId="0" applyFont="1" applyFill="1" applyBorder="1" applyAlignment="1">
      <alignment horizontal="center" wrapText="1"/>
    </xf>
    <xf numFmtId="0" fontId="13" fillId="6" borderId="28" xfId="0" applyFont="1" applyFill="1" applyBorder="1" applyAlignment="1">
      <alignment horizontal="center" wrapText="1"/>
    </xf>
    <xf numFmtId="0" fontId="13" fillId="3" borderId="25" xfId="0" applyFont="1" applyFill="1" applyBorder="1" applyAlignment="1">
      <alignment horizontal="center" wrapText="1"/>
    </xf>
    <xf numFmtId="0" fontId="13" fillId="4" borderId="25" xfId="0" applyFont="1" applyFill="1" applyBorder="1" applyAlignment="1">
      <alignment horizontal="center" wrapText="1"/>
    </xf>
    <xf numFmtId="0" fontId="14" fillId="0" borderId="18" xfId="0" applyFont="1" applyBorder="1" applyAlignment="1">
      <alignment vertical="top" wrapText="1"/>
    </xf>
    <xf numFmtId="0" fontId="14" fillId="0" borderId="25" xfId="0" applyFont="1" applyBorder="1" applyAlignment="1">
      <alignment vertical="top" wrapText="1"/>
    </xf>
    <xf numFmtId="165" fontId="14" fillId="0" borderId="25" xfId="0" applyNumberFormat="1" applyFont="1" applyBorder="1" applyAlignment="1">
      <alignment vertical="top" wrapText="1"/>
    </xf>
    <xf numFmtId="3" fontId="14" fillId="0" borderId="25" xfId="0" applyNumberFormat="1" applyFont="1" applyBorder="1" applyAlignment="1">
      <alignment vertical="top" wrapText="1"/>
    </xf>
    <xf numFmtId="0" fontId="14" fillId="0" borderId="25" xfId="0" applyFont="1" applyBorder="1" applyAlignment="1">
      <alignment horizontal="center" vertical="top" wrapText="1"/>
    </xf>
    <xf numFmtId="166" fontId="14" fillId="0" borderId="25" xfId="0" applyNumberFormat="1" applyFont="1" applyBorder="1" applyAlignment="1">
      <alignment horizontal="center" vertical="top" wrapText="1"/>
    </xf>
    <xf numFmtId="166" fontId="14" fillId="0" borderId="25" xfId="0" applyNumberFormat="1" applyFont="1" applyBorder="1" applyAlignment="1">
      <alignment vertical="top" wrapText="1"/>
    </xf>
    <xf numFmtId="0" fontId="15" fillId="7" borderId="25" xfId="0" applyFont="1" applyFill="1" applyBorder="1" applyAlignment="1">
      <alignment vertical="top" wrapText="1"/>
    </xf>
    <xf numFmtId="0" fontId="5" fillId="0" borderId="25" xfId="0" applyFont="1" applyBorder="1" applyAlignment="1">
      <alignment vertical="top"/>
    </xf>
    <xf numFmtId="0" fontId="5" fillId="0" borderId="25" xfId="0" applyFont="1" applyBorder="1" applyAlignment="1">
      <alignment vertical="top" wrapText="1"/>
    </xf>
    <xf numFmtId="0" fontId="4" fillId="0" borderId="25" xfId="0" applyFont="1" applyBorder="1" applyAlignment="1">
      <alignment vertical="top"/>
    </xf>
    <xf numFmtId="0" fontId="4" fillId="0" borderId="0" xfId="0" applyFont="1" applyAlignment="1">
      <alignment vertical="top"/>
    </xf>
    <xf numFmtId="0" fontId="4" fillId="11" borderId="0" xfId="0" applyFont="1" applyFill="1" applyAlignment="1">
      <alignment vertical="top"/>
    </xf>
    <xf numFmtId="1" fontId="14" fillId="0" borderId="25" xfId="0" applyNumberFormat="1" applyFont="1" applyBorder="1" applyAlignment="1">
      <alignment vertical="top" wrapText="1"/>
    </xf>
    <xf numFmtId="0" fontId="16" fillId="7" borderId="25" xfId="0" applyFont="1" applyFill="1" applyBorder="1" applyAlignment="1">
      <alignment vertical="top" wrapText="1"/>
    </xf>
    <xf numFmtId="9" fontId="14" fillId="0" borderId="25" xfId="0" applyNumberFormat="1" applyFont="1" applyBorder="1" applyAlignment="1">
      <alignment horizontal="center" vertical="top" wrapText="1"/>
    </xf>
    <xf numFmtId="0" fontId="5" fillId="0" borderId="25" xfId="0" applyFont="1" applyBorder="1" applyAlignment="1">
      <alignment horizontal="center" vertical="top"/>
    </xf>
    <xf numFmtId="0" fontId="17" fillId="11" borderId="0" xfId="0" applyFont="1" applyFill="1" applyAlignment="1">
      <alignment horizontal="left"/>
    </xf>
    <xf numFmtId="9" fontId="5" fillId="0" borderId="25" xfId="0" applyNumberFormat="1" applyFont="1" applyBorder="1" applyAlignment="1">
      <alignment vertical="top"/>
    </xf>
    <xf numFmtId="9" fontId="4" fillId="0" borderId="25" xfId="0" applyNumberFormat="1" applyFont="1" applyBorder="1" applyAlignment="1">
      <alignment vertical="top"/>
    </xf>
    <xf numFmtId="166" fontId="3" fillId="0" borderId="16" xfId="0" applyNumberFormat="1" applyFont="1" applyBorder="1" applyAlignment="1">
      <alignment horizontal="left" vertical="top" wrapText="1"/>
    </xf>
    <xf numFmtId="0" fontId="4" fillId="0" borderId="27" xfId="0" applyFont="1" applyBorder="1"/>
    <xf numFmtId="0" fontId="4" fillId="7" borderId="29" xfId="0" applyFont="1" applyFill="1" applyBorder="1" applyAlignment="1">
      <alignment vertical="top" wrapText="1"/>
    </xf>
    <xf numFmtId="0" fontId="3" fillId="0" borderId="29" xfId="0" applyFont="1" applyBorder="1" applyAlignment="1">
      <alignment horizontal="left" vertical="top" wrapText="1"/>
    </xf>
    <xf numFmtId="0" fontId="10" fillId="11" borderId="29" xfId="0" applyFont="1" applyFill="1" applyBorder="1" applyAlignment="1">
      <alignment horizontal="center" vertical="center" wrapText="1"/>
    </xf>
    <xf numFmtId="0" fontId="10" fillId="11" borderId="29" xfId="0" applyFont="1" applyFill="1" applyBorder="1" applyAlignment="1">
      <alignment horizontal="left"/>
    </xf>
    <xf numFmtId="0" fontId="3" fillId="0" borderId="29" xfId="0" applyFont="1" applyBorder="1" applyAlignment="1">
      <alignment horizontal="center" vertical="top" wrapText="1"/>
    </xf>
    <xf numFmtId="0" fontId="3" fillId="7" borderId="29" xfId="0" applyFont="1" applyFill="1" applyBorder="1" applyAlignment="1">
      <alignment horizontal="left" vertical="top" wrapText="1"/>
    </xf>
    <xf numFmtId="0" fontId="11" fillId="7" borderId="29" xfId="0" applyFont="1" applyFill="1" applyBorder="1" applyAlignment="1">
      <alignment vertical="top" wrapText="1"/>
    </xf>
    <xf numFmtId="9" fontId="3" fillId="0" borderId="29" xfId="0" applyNumberFormat="1" applyFont="1" applyBorder="1" applyAlignment="1">
      <alignment horizontal="center" vertical="top" wrapText="1"/>
    </xf>
    <xf numFmtId="0" fontId="3" fillId="0" borderId="17" xfId="0" applyFont="1" applyBorder="1" applyAlignment="1">
      <alignment horizontal="left" vertical="top" wrapText="1"/>
    </xf>
    <xf numFmtId="0" fontId="3" fillId="0" borderId="31" xfId="0" applyFont="1" applyBorder="1" applyAlignment="1">
      <alignment horizontal="left" vertical="top" wrapText="1"/>
    </xf>
    <xf numFmtId="9" fontId="3" fillId="0" borderId="32" xfId="0" applyNumberFormat="1" applyFont="1" applyBorder="1" applyAlignment="1">
      <alignment horizontal="left" vertical="top" wrapText="1"/>
    </xf>
    <xf numFmtId="0" fontId="10" fillId="11" borderId="29" xfId="0" applyFont="1" applyFill="1" applyBorder="1" applyAlignment="1">
      <alignment horizontal="left" vertical="center" wrapText="1"/>
    </xf>
    <xf numFmtId="0" fontId="10" fillId="11" borderId="30" xfId="0" applyFont="1" applyFill="1" applyBorder="1" applyAlignment="1">
      <alignment horizontal="left" vertical="center" wrapText="1"/>
    </xf>
    <xf numFmtId="0" fontId="9" fillId="11" borderId="7" xfId="0" applyFont="1" applyFill="1" applyBorder="1" applyAlignment="1">
      <alignment horizontal="left" vertical="center" wrapText="1"/>
    </xf>
    <xf numFmtId="0" fontId="2" fillId="0" borderId="8" xfId="0" applyFont="1" applyBorder="1"/>
    <xf numFmtId="0" fontId="2" fillId="0" borderId="9" xfId="0" applyFont="1" applyBorder="1"/>
    <xf numFmtId="0" fontId="1" fillId="0" borderId="1" xfId="0" applyFont="1" applyBorder="1" applyAlignment="1">
      <alignment horizontal="left" vertical="top" wrapText="1"/>
    </xf>
    <xf numFmtId="0" fontId="2" fillId="0" borderId="1" xfId="0" applyFont="1" applyBorder="1"/>
    <xf numFmtId="0" fontId="1" fillId="0" borderId="2" xfId="0" applyFont="1" applyBorder="1" applyAlignment="1">
      <alignment horizontal="left" vertical="center"/>
    </xf>
    <xf numFmtId="0" fontId="1" fillId="0" borderId="5" xfId="0" applyFont="1" applyBorder="1" applyAlignment="1">
      <alignment horizontal="left" vertical="center"/>
    </xf>
    <xf numFmtId="0" fontId="2" fillId="0" borderId="6" xfId="0" applyFont="1" applyBorder="1"/>
    <xf numFmtId="0" fontId="6" fillId="3" borderId="7" xfId="0" applyFont="1" applyFill="1" applyBorder="1" applyAlignment="1">
      <alignment horizontal="center" vertical="center"/>
    </xf>
    <xf numFmtId="0" fontId="7" fillId="4" borderId="10" xfId="0" applyFont="1" applyFill="1" applyBorder="1" applyAlignment="1">
      <alignment horizontal="center" vertical="center" wrapText="1"/>
    </xf>
    <xf numFmtId="0" fontId="2" fillId="0" borderId="11" xfId="0" applyFont="1" applyBorder="1"/>
    <xf numFmtId="0" fontId="2" fillId="0" borderId="12" xfId="0" applyFont="1" applyBorder="1"/>
    <xf numFmtId="0" fontId="7" fillId="3" borderId="16" xfId="0" applyFont="1" applyFill="1" applyBorder="1" applyAlignment="1">
      <alignment horizontal="center" vertical="center" wrapText="1"/>
    </xf>
    <xf numFmtId="0" fontId="2" fillId="0" borderId="17" xfId="0" applyFont="1" applyBorder="1"/>
    <xf numFmtId="0" fontId="8" fillId="11" borderId="7" xfId="0" applyFont="1" applyFill="1" applyBorder="1" applyAlignment="1">
      <alignment horizontal="left" vertical="center" wrapText="1"/>
    </xf>
    <xf numFmtId="0" fontId="9" fillId="0" borderId="0" xfId="0" applyFont="1" applyAlignment="1">
      <alignment horizontal="left" vertical="center" wrapText="1"/>
    </xf>
    <xf numFmtId="0" fontId="0" fillId="0" borderId="0" xfId="0"/>
    <xf numFmtId="0" fontId="13" fillId="3" borderId="28" xfId="0" applyFont="1" applyFill="1" applyBorder="1" applyAlignment="1">
      <alignment horizontal="center" wrapText="1"/>
    </xf>
    <xf numFmtId="0" fontId="2" fillId="0" borderId="25" xfId="0" applyFont="1" applyBorder="1"/>
    <xf numFmtId="0" fontId="13" fillId="4" borderId="28" xfId="0" applyFont="1" applyFill="1" applyBorder="1" applyAlignment="1">
      <alignment horizontal="center" wrapText="1"/>
    </xf>
    <xf numFmtId="0" fontId="4" fillId="0" borderId="0" xfId="0" applyFont="1"/>
    <xf numFmtId="0" fontId="4" fillId="11" borderId="0" xfId="0" applyFont="1" applyFill="1"/>
    <xf numFmtId="0" fontId="13" fillId="6" borderId="28" xfId="0" applyFont="1" applyFill="1" applyBorder="1" applyAlignment="1">
      <alignment horizontal="center" wrapText="1"/>
    </xf>
    <xf numFmtId="0" fontId="12" fillId="0" borderId="1" xfId="0" applyFont="1" applyBorder="1" applyAlignment="1">
      <alignment vertical="top" wrapText="1"/>
    </xf>
    <xf numFmtId="0" fontId="12" fillId="0" borderId="24" xfId="0" applyFont="1" applyBorder="1"/>
    <xf numFmtId="0" fontId="2" fillId="0" borderId="23" xfId="0" applyFont="1" applyBorder="1"/>
    <xf numFmtId="0" fontId="12" fillId="0" borderId="26" xfId="0" applyFont="1" applyBorder="1"/>
    <xf numFmtId="0" fontId="6" fillId="3" borderId="23" xfId="0" applyFont="1" applyFill="1" applyBorder="1" applyAlignment="1">
      <alignment horizontal="center"/>
    </xf>
    <xf numFmtId="0" fontId="13" fillId="4" borderId="23" xfId="0" applyFont="1" applyFill="1" applyBorder="1" applyAlignment="1">
      <alignment horizontal="center" wrapText="1"/>
    </xf>
    <xf numFmtId="0" fontId="13" fillId="3" borderId="27" xfId="0" applyFont="1" applyFill="1" applyBorder="1" applyAlignment="1">
      <alignment horizontal="center" wrapText="1"/>
    </xf>
    <xf numFmtId="0" fontId="2" fillId="0" borderId="18" xfId="0" applyFont="1" applyBorder="1"/>
    <xf numFmtId="0" fontId="13" fillId="3" borderId="23"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V988"/>
  <sheetViews>
    <sheetView topLeftCell="Q1" workbookViewId="0">
      <selection activeCell="U88" sqref="U88"/>
    </sheetView>
  </sheetViews>
  <sheetFormatPr baseColWidth="10" defaultColWidth="14.42578125" defaultRowHeight="15" customHeight="1"/>
  <cols>
    <col min="1" max="1" width="38.28515625" customWidth="1"/>
    <col min="2" max="2" width="45.7109375" customWidth="1"/>
    <col min="3" max="4" width="61.85546875" customWidth="1"/>
    <col min="5" max="5" width="81" customWidth="1"/>
    <col min="6" max="6" width="83.28515625" customWidth="1"/>
    <col min="7" max="7" width="30.7109375" hidden="1" customWidth="1"/>
    <col min="8" max="8" width="11.5703125" hidden="1" customWidth="1"/>
    <col min="9" max="10" width="13.140625" hidden="1" customWidth="1"/>
    <col min="11" max="11" width="21.5703125" hidden="1" customWidth="1"/>
    <col min="12" max="12" width="13.140625" hidden="1" customWidth="1"/>
    <col min="13" max="16" width="18.140625" hidden="1" customWidth="1"/>
    <col min="17" max="21" width="18.140625" customWidth="1"/>
    <col min="22" max="23" width="17.28515625" customWidth="1"/>
    <col min="24" max="24" width="22.85546875" customWidth="1"/>
    <col min="25" max="25" width="26.140625" customWidth="1"/>
    <col min="26" max="26" width="20.5703125" customWidth="1"/>
    <col min="27" max="27" width="25.7109375" customWidth="1"/>
    <col min="28" max="45" width="13.140625" customWidth="1"/>
    <col min="46" max="48" width="16.5703125" customWidth="1"/>
  </cols>
  <sheetData>
    <row r="1" spans="1:48" ht="24.75" customHeight="1">
      <c r="A1" s="185" t="s">
        <v>0</v>
      </c>
      <c r="B1" s="186"/>
      <c r="C1" s="1"/>
      <c r="D1" s="1"/>
      <c r="E1" s="1"/>
      <c r="F1" s="1"/>
      <c r="G1" s="1"/>
      <c r="H1" s="1"/>
      <c r="I1" s="2"/>
      <c r="J1" s="2"/>
      <c r="K1" s="2"/>
      <c r="L1" s="2"/>
      <c r="M1" s="1"/>
      <c r="N1" s="1"/>
      <c r="O1" s="1"/>
      <c r="P1" s="1"/>
      <c r="Q1" s="1"/>
      <c r="R1" s="1"/>
      <c r="S1" s="1"/>
      <c r="T1" s="1"/>
      <c r="U1" s="1"/>
      <c r="V1" s="1"/>
      <c r="W1" s="1"/>
      <c r="X1" s="1"/>
      <c r="Y1" s="3"/>
      <c r="Z1" s="3"/>
      <c r="AA1" s="3"/>
      <c r="AB1" s="3"/>
      <c r="AC1" s="3"/>
      <c r="AD1" s="3"/>
      <c r="AE1" s="3"/>
      <c r="AF1" s="3"/>
      <c r="AG1" s="3"/>
      <c r="AH1" s="3"/>
      <c r="AI1" s="3"/>
      <c r="AJ1" s="3"/>
      <c r="AK1" s="3"/>
      <c r="AL1" s="3"/>
      <c r="AM1" s="3"/>
      <c r="AN1" s="3"/>
      <c r="AO1" s="3"/>
      <c r="AP1" s="3"/>
      <c r="AQ1" s="3"/>
      <c r="AR1" s="3"/>
      <c r="AS1" s="3"/>
      <c r="AT1" s="3"/>
      <c r="AU1" s="3"/>
      <c r="AV1" s="3"/>
    </row>
    <row r="2" spans="1:48" ht="24.75" customHeight="1">
      <c r="A2" s="187" t="s">
        <v>1</v>
      </c>
      <c r="B2" s="186"/>
      <c r="C2" s="186"/>
      <c r="D2" s="186"/>
      <c r="E2" s="186"/>
      <c r="F2" s="186"/>
      <c r="G2" s="186"/>
      <c r="H2" s="186"/>
      <c r="I2" s="186"/>
      <c r="J2" s="186"/>
      <c r="K2" s="186"/>
      <c r="L2" s="186"/>
      <c r="M2" s="186"/>
      <c r="N2" s="186"/>
      <c r="O2" s="186"/>
      <c r="P2" s="186"/>
      <c r="Q2" s="186"/>
      <c r="R2" s="186"/>
      <c r="S2" s="186"/>
      <c r="T2" s="186"/>
      <c r="U2" s="186"/>
      <c r="V2" s="186"/>
      <c r="W2" s="186"/>
      <c r="X2" s="186"/>
      <c r="Y2" s="186"/>
      <c r="Z2" s="3"/>
      <c r="AA2" s="3"/>
      <c r="AB2" s="3"/>
      <c r="AC2" s="3"/>
      <c r="AD2" s="3"/>
      <c r="AE2" s="3"/>
      <c r="AF2" s="3"/>
      <c r="AG2" s="3"/>
      <c r="AH2" s="3"/>
      <c r="AI2" s="3"/>
      <c r="AJ2" s="3"/>
      <c r="AK2" s="3"/>
      <c r="AL2" s="3"/>
      <c r="AM2" s="3"/>
      <c r="AN2" s="3"/>
      <c r="AO2" s="3"/>
      <c r="AP2" s="3"/>
      <c r="AQ2" s="3"/>
      <c r="AR2" s="3"/>
      <c r="AS2" s="3"/>
      <c r="AT2" s="3"/>
      <c r="AU2" s="3"/>
      <c r="AV2" s="3"/>
    </row>
    <row r="3" spans="1:48" ht="24.75" customHeight="1">
      <c r="A3" s="4" t="s">
        <v>2</v>
      </c>
      <c r="B3" s="5"/>
      <c r="C3" s="6" t="s">
        <v>3</v>
      </c>
      <c r="D3" s="6"/>
      <c r="E3" s="5"/>
      <c r="F3" s="5"/>
      <c r="G3" s="5"/>
      <c r="H3" s="5"/>
      <c r="I3" s="7"/>
      <c r="J3" s="7"/>
      <c r="K3" s="8"/>
      <c r="L3" s="8"/>
      <c r="M3" s="9"/>
      <c r="N3" s="9"/>
      <c r="O3" s="9"/>
      <c r="P3" s="9"/>
      <c r="Q3" s="9"/>
      <c r="R3" s="9"/>
      <c r="S3" s="9"/>
      <c r="T3" s="9"/>
      <c r="U3" s="9"/>
      <c r="V3" s="9"/>
      <c r="W3" s="9"/>
      <c r="X3" s="9"/>
      <c r="Y3" s="3"/>
      <c r="Z3" s="3"/>
      <c r="AA3" s="3"/>
      <c r="AB3" s="3"/>
      <c r="AC3" s="3"/>
      <c r="AD3" s="3"/>
      <c r="AE3" s="3"/>
      <c r="AF3" s="3"/>
      <c r="AG3" s="3"/>
      <c r="AH3" s="3"/>
      <c r="AI3" s="3"/>
      <c r="AJ3" s="3"/>
      <c r="AK3" s="3"/>
      <c r="AL3" s="3"/>
      <c r="AM3" s="3"/>
      <c r="AN3" s="3"/>
      <c r="AO3" s="3"/>
      <c r="AP3" s="3"/>
      <c r="AQ3" s="3"/>
      <c r="AR3" s="3"/>
      <c r="AS3" s="3"/>
      <c r="AT3" s="3"/>
      <c r="AU3" s="3"/>
      <c r="AV3" s="3"/>
    </row>
    <row r="4" spans="1:48" ht="12.75" customHeight="1">
      <c r="A4" s="188" t="s">
        <v>4</v>
      </c>
      <c r="B4" s="189"/>
      <c r="C4" s="189"/>
      <c r="D4" s="189"/>
      <c r="E4" s="189"/>
      <c r="F4" s="189"/>
      <c r="G4" s="189"/>
      <c r="H4" s="189"/>
      <c r="I4" s="189"/>
      <c r="J4" s="189"/>
      <c r="K4" s="189"/>
      <c r="L4" s="189"/>
      <c r="M4" s="189"/>
      <c r="N4" s="189"/>
      <c r="O4" s="189"/>
      <c r="P4" s="189"/>
      <c r="Q4" s="189"/>
      <c r="R4" s="189"/>
      <c r="S4" s="189"/>
      <c r="T4" s="189"/>
      <c r="U4" s="189"/>
      <c r="V4" s="189"/>
      <c r="W4" s="189"/>
      <c r="X4" s="189"/>
      <c r="Y4" s="189"/>
      <c r="Z4" s="1"/>
      <c r="AA4" s="1"/>
      <c r="AB4" s="1"/>
      <c r="AC4" s="1"/>
      <c r="AD4" s="1"/>
      <c r="AE4" s="1"/>
      <c r="AF4" s="1"/>
      <c r="AG4" s="1"/>
      <c r="AH4" s="1"/>
      <c r="AI4" s="1"/>
      <c r="AJ4" s="1"/>
      <c r="AK4" s="1"/>
      <c r="AL4" s="1"/>
      <c r="AM4" s="1"/>
      <c r="AN4" s="1"/>
      <c r="AO4" s="1"/>
      <c r="AP4" s="1"/>
      <c r="AQ4" s="1"/>
      <c r="AR4" s="1"/>
      <c r="AS4" s="1"/>
      <c r="AT4" s="3"/>
      <c r="AU4" s="3"/>
      <c r="AV4" s="3"/>
    </row>
    <row r="5" spans="1:48" ht="12.75" customHeight="1">
      <c r="A5" s="10"/>
      <c r="B5" s="11"/>
      <c r="C5" s="11"/>
      <c r="D5" s="11"/>
      <c r="E5" s="11"/>
      <c r="F5" s="11"/>
      <c r="G5" s="11"/>
      <c r="H5" s="11"/>
      <c r="I5" s="11"/>
      <c r="J5" s="11"/>
      <c r="K5" s="11"/>
      <c r="L5" s="11"/>
      <c r="M5" s="11"/>
      <c r="N5" s="11"/>
      <c r="O5" s="11"/>
      <c r="P5" s="11"/>
      <c r="Q5" s="11"/>
      <c r="R5" s="11"/>
      <c r="S5" s="11"/>
      <c r="T5" s="11"/>
      <c r="U5" s="11"/>
      <c r="V5" s="11"/>
      <c r="W5" s="11"/>
      <c r="X5" s="11"/>
      <c r="Y5" s="11"/>
      <c r="Z5" s="1"/>
      <c r="AA5" s="1"/>
      <c r="AB5" s="1"/>
      <c r="AC5" s="1"/>
      <c r="AD5" s="1"/>
      <c r="AE5" s="1"/>
      <c r="AF5" s="1"/>
      <c r="AG5" s="1"/>
      <c r="AH5" s="1"/>
      <c r="AI5" s="1"/>
      <c r="AJ5" s="1"/>
      <c r="AK5" s="1"/>
      <c r="AL5" s="1"/>
      <c r="AM5" s="1"/>
      <c r="AN5" s="1"/>
      <c r="AO5" s="1"/>
      <c r="AP5" s="1"/>
      <c r="AQ5" s="1"/>
      <c r="AR5" s="1"/>
      <c r="AS5" s="1"/>
      <c r="AT5" s="3"/>
      <c r="AU5" s="3"/>
      <c r="AV5" s="3"/>
    </row>
    <row r="6" spans="1:48" ht="29.25" customHeight="1">
      <c r="A6" s="190" t="s">
        <v>5</v>
      </c>
      <c r="B6" s="183"/>
      <c r="C6" s="183"/>
      <c r="D6" s="183"/>
      <c r="E6" s="183"/>
      <c r="F6" s="183"/>
      <c r="G6" s="183"/>
      <c r="H6" s="183"/>
      <c r="I6" s="183"/>
      <c r="J6" s="183"/>
      <c r="K6" s="183"/>
      <c r="L6" s="183"/>
      <c r="M6" s="183"/>
      <c r="N6" s="183"/>
      <c r="O6" s="183"/>
      <c r="P6" s="183"/>
      <c r="Q6" s="183"/>
      <c r="R6" s="184"/>
      <c r="S6" s="191" t="s">
        <v>6</v>
      </c>
      <c r="T6" s="192"/>
      <c r="U6" s="192"/>
      <c r="V6" s="192"/>
      <c r="W6" s="192"/>
      <c r="X6" s="192"/>
      <c r="Y6" s="192"/>
      <c r="Z6" s="192"/>
      <c r="AA6" s="192"/>
      <c r="AB6" s="193"/>
      <c r="AC6" s="12"/>
      <c r="AD6" s="1"/>
      <c r="AE6" s="1"/>
      <c r="AF6" s="1"/>
      <c r="AG6" s="1"/>
      <c r="AH6" s="1"/>
      <c r="AI6" s="1"/>
      <c r="AJ6" s="1"/>
      <c r="AK6" s="1"/>
      <c r="AL6" s="1"/>
      <c r="AM6" s="1"/>
      <c r="AN6" s="1"/>
      <c r="AO6" s="1"/>
      <c r="AP6" s="1"/>
      <c r="AQ6" s="1"/>
      <c r="AR6" s="1"/>
      <c r="AS6" s="1"/>
      <c r="AT6" s="3"/>
      <c r="AU6" s="3"/>
      <c r="AV6" s="3"/>
    </row>
    <row r="7" spans="1:48" ht="74.25" customHeight="1">
      <c r="A7" s="13" t="s">
        <v>7</v>
      </c>
      <c r="B7" s="13" t="s">
        <v>8</v>
      </c>
      <c r="C7" s="14" t="s">
        <v>9</v>
      </c>
      <c r="D7" s="14" t="s">
        <v>10</v>
      </c>
      <c r="E7" s="15" t="s">
        <v>11</v>
      </c>
      <c r="F7" s="13" t="s">
        <v>12</v>
      </c>
      <c r="G7" s="13" t="s">
        <v>13</v>
      </c>
      <c r="H7" s="13" t="s">
        <v>14</v>
      </c>
      <c r="I7" s="13" t="s">
        <v>15</v>
      </c>
      <c r="J7" s="15" t="s">
        <v>16</v>
      </c>
      <c r="K7" s="13" t="s">
        <v>17</v>
      </c>
      <c r="L7" s="16" t="s">
        <v>18</v>
      </c>
      <c r="M7" s="13" t="s">
        <v>19</v>
      </c>
      <c r="N7" s="194" t="s">
        <v>20</v>
      </c>
      <c r="O7" s="186"/>
      <c r="P7" s="195"/>
      <c r="Q7" s="194" t="s">
        <v>21</v>
      </c>
      <c r="R7" s="195"/>
      <c r="S7" s="17" t="s">
        <v>22</v>
      </c>
      <c r="T7" s="17" t="s">
        <v>23</v>
      </c>
      <c r="U7" s="16" t="s">
        <v>24</v>
      </c>
      <c r="V7" s="17" t="s">
        <v>25</v>
      </c>
      <c r="W7" s="17" t="s">
        <v>26</v>
      </c>
      <c r="X7" s="17" t="s">
        <v>27</v>
      </c>
      <c r="Y7" s="17" t="s">
        <v>28</v>
      </c>
      <c r="Z7" s="17" t="s">
        <v>29</v>
      </c>
      <c r="AA7" s="17" t="s">
        <v>30</v>
      </c>
      <c r="AB7" s="17" t="s">
        <v>31</v>
      </c>
      <c r="AC7" s="16" t="s">
        <v>32</v>
      </c>
      <c r="AD7" s="1"/>
      <c r="AE7" s="1"/>
      <c r="AF7" s="1"/>
      <c r="AG7" s="1"/>
      <c r="AH7" s="1"/>
      <c r="AI7" s="1"/>
      <c r="AJ7" s="1"/>
      <c r="AK7" s="1"/>
      <c r="AL7" s="1"/>
      <c r="AM7" s="1"/>
      <c r="AN7" s="1"/>
      <c r="AO7" s="1"/>
      <c r="AP7" s="1"/>
      <c r="AQ7" s="1"/>
      <c r="AR7" s="1"/>
      <c r="AS7" s="1"/>
      <c r="AT7" s="3"/>
      <c r="AU7" s="3"/>
      <c r="AV7" s="3"/>
    </row>
    <row r="8" spans="1:48" ht="53.25" hidden="1" customHeight="1">
      <c r="A8" s="18"/>
      <c r="B8" s="18"/>
      <c r="C8" s="19"/>
      <c r="D8" s="19"/>
      <c r="E8" s="19"/>
      <c r="F8" s="18"/>
      <c r="G8" s="18"/>
      <c r="H8" s="18"/>
      <c r="I8" s="18"/>
      <c r="J8" s="19"/>
      <c r="K8" s="18"/>
      <c r="L8" s="18"/>
      <c r="M8" s="18"/>
      <c r="N8" s="20" t="s">
        <v>33</v>
      </c>
      <c r="O8" s="21" t="s">
        <v>34</v>
      </c>
      <c r="P8" s="21" t="s">
        <v>35</v>
      </c>
      <c r="Q8" s="21" t="s">
        <v>36</v>
      </c>
      <c r="R8" s="20" t="s">
        <v>37</v>
      </c>
      <c r="S8" s="18"/>
      <c r="T8" s="18"/>
      <c r="U8" s="18"/>
      <c r="V8" s="18"/>
      <c r="W8" s="18"/>
      <c r="X8" s="18"/>
      <c r="Y8" s="18"/>
      <c r="Z8" s="18"/>
      <c r="AA8" s="18"/>
      <c r="AB8" s="18"/>
      <c r="AC8" s="18"/>
      <c r="AD8" s="1"/>
      <c r="AE8" s="1"/>
      <c r="AF8" s="1"/>
      <c r="AG8" s="1"/>
      <c r="AH8" s="1"/>
      <c r="AI8" s="1"/>
      <c r="AJ8" s="1"/>
      <c r="AK8" s="1"/>
      <c r="AL8" s="1"/>
      <c r="AM8" s="1"/>
      <c r="AN8" s="1"/>
      <c r="AO8" s="1"/>
      <c r="AP8" s="1"/>
      <c r="AQ8" s="1"/>
      <c r="AR8" s="1"/>
      <c r="AS8" s="1"/>
      <c r="AT8" s="3"/>
      <c r="AU8" s="3"/>
      <c r="AV8" s="3"/>
    </row>
    <row r="9" spans="1:48" ht="141.75" hidden="1" customHeight="1">
      <c r="A9" s="22" t="s">
        <v>38</v>
      </c>
      <c r="B9" s="22" t="s">
        <v>39</v>
      </c>
      <c r="C9" s="22" t="s">
        <v>40</v>
      </c>
      <c r="D9" s="23">
        <v>7.9204495500573194E-2</v>
      </c>
      <c r="E9" s="22" t="s">
        <v>41</v>
      </c>
      <c r="F9" s="24" t="s">
        <v>42</v>
      </c>
      <c r="G9" s="22" t="s">
        <v>43</v>
      </c>
      <c r="H9" s="22" t="s">
        <v>44</v>
      </c>
      <c r="I9" s="25">
        <v>44470</v>
      </c>
      <c r="J9" s="25">
        <v>44926</v>
      </c>
      <c r="K9" s="26">
        <v>1</v>
      </c>
      <c r="L9" s="26">
        <v>7.7651466177032502E-2</v>
      </c>
      <c r="M9" s="23" t="s">
        <v>45</v>
      </c>
      <c r="N9" s="27">
        <v>131</v>
      </c>
      <c r="O9" s="28">
        <v>10</v>
      </c>
      <c r="P9" s="22">
        <v>10.113999</v>
      </c>
      <c r="Q9" s="23"/>
      <c r="R9" s="23"/>
      <c r="S9" s="23"/>
      <c r="T9" s="23"/>
      <c r="U9" s="23"/>
      <c r="V9" s="26"/>
      <c r="W9" s="26"/>
      <c r="X9" s="26"/>
      <c r="Y9" s="22" t="s">
        <v>46</v>
      </c>
      <c r="Z9" s="22" t="s">
        <v>47</v>
      </c>
      <c r="AA9" s="22"/>
      <c r="AB9" s="22"/>
      <c r="AC9" s="29"/>
      <c r="AD9" s="30"/>
      <c r="AE9" s="30"/>
      <c r="AF9" s="30"/>
      <c r="AG9" s="30"/>
      <c r="AH9" s="30"/>
      <c r="AI9" s="30"/>
      <c r="AJ9" s="30"/>
      <c r="AK9" s="30"/>
      <c r="AL9" s="30"/>
      <c r="AM9" s="30"/>
      <c r="AN9" s="30"/>
      <c r="AO9" s="30"/>
      <c r="AP9" s="30"/>
      <c r="AQ9" s="30"/>
      <c r="AR9" s="30"/>
      <c r="AS9" s="30"/>
      <c r="AT9" s="3"/>
      <c r="AU9" s="3"/>
      <c r="AV9" s="3"/>
    </row>
    <row r="10" spans="1:48" ht="66" hidden="1" customHeight="1">
      <c r="A10" s="31" t="s">
        <v>38</v>
      </c>
      <c r="B10" s="31" t="s">
        <v>39</v>
      </c>
      <c r="C10" s="31" t="s">
        <v>48</v>
      </c>
      <c r="D10" s="32">
        <v>0.9</v>
      </c>
      <c r="E10" s="31" t="s">
        <v>49</v>
      </c>
      <c r="F10" s="24" t="s">
        <v>50</v>
      </c>
      <c r="G10" s="31" t="s">
        <v>43</v>
      </c>
      <c r="H10" s="31" t="s">
        <v>51</v>
      </c>
      <c r="I10" s="25">
        <v>44470</v>
      </c>
      <c r="J10" s="25">
        <v>44926</v>
      </c>
      <c r="K10" s="31">
        <v>3</v>
      </c>
      <c r="L10" s="31">
        <v>0.9</v>
      </c>
      <c r="M10" s="23" t="s">
        <v>45</v>
      </c>
      <c r="N10" s="27">
        <v>10176.452708363822</v>
      </c>
      <c r="O10" s="28">
        <v>819.66453100000001</v>
      </c>
      <c r="P10" s="33">
        <v>819.66453100000001</v>
      </c>
      <c r="Q10" s="23"/>
      <c r="R10" s="23"/>
      <c r="S10" s="23"/>
      <c r="T10" s="23"/>
      <c r="U10" s="23"/>
      <c r="V10" s="31"/>
      <c r="W10" s="31"/>
      <c r="X10" s="31"/>
      <c r="Y10" s="31" t="s">
        <v>46</v>
      </c>
      <c r="Z10" s="31" t="s">
        <v>47</v>
      </c>
      <c r="AA10" s="31"/>
      <c r="AB10" s="31"/>
      <c r="AC10" s="34"/>
      <c r="AD10" s="35"/>
      <c r="AE10" s="35"/>
      <c r="AF10" s="35"/>
      <c r="AG10" s="35"/>
      <c r="AH10" s="35"/>
      <c r="AI10" s="35"/>
      <c r="AJ10" s="35"/>
      <c r="AK10" s="35"/>
      <c r="AL10" s="35"/>
      <c r="AM10" s="35"/>
      <c r="AN10" s="35"/>
      <c r="AO10" s="35"/>
      <c r="AP10" s="35"/>
      <c r="AQ10" s="35"/>
      <c r="AR10" s="35"/>
      <c r="AS10" s="35"/>
      <c r="AT10" s="3"/>
      <c r="AU10" s="3"/>
      <c r="AV10" s="3"/>
    </row>
    <row r="11" spans="1:48" ht="70.5" hidden="1" customHeight="1">
      <c r="A11" s="31" t="s">
        <v>38</v>
      </c>
      <c r="B11" s="31" t="s">
        <v>39</v>
      </c>
      <c r="C11" s="31" t="s">
        <v>52</v>
      </c>
      <c r="D11" s="32">
        <v>8</v>
      </c>
      <c r="E11" s="31" t="s">
        <v>53</v>
      </c>
      <c r="F11" s="31" t="s">
        <v>54</v>
      </c>
      <c r="G11" s="31" t="s">
        <v>55</v>
      </c>
      <c r="H11" s="31" t="s">
        <v>44</v>
      </c>
      <c r="I11" s="25">
        <v>44470</v>
      </c>
      <c r="J11" s="25">
        <v>48213</v>
      </c>
      <c r="K11" s="31">
        <v>93</v>
      </c>
      <c r="L11" s="31">
        <v>8</v>
      </c>
      <c r="M11" s="32" t="s">
        <v>56</v>
      </c>
      <c r="N11" s="27">
        <v>50.129432227778977</v>
      </c>
      <c r="O11" s="28">
        <v>3.8464320000000001</v>
      </c>
      <c r="P11" s="28">
        <v>3.8464320000000001</v>
      </c>
      <c r="Q11" s="32"/>
      <c r="R11" s="32"/>
      <c r="S11" s="32"/>
      <c r="T11" s="32"/>
      <c r="U11" s="32"/>
      <c r="V11" s="36"/>
      <c r="W11" s="37"/>
      <c r="X11" s="36"/>
      <c r="Y11" s="31" t="s">
        <v>46</v>
      </c>
      <c r="Z11" s="31" t="s">
        <v>47</v>
      </c>
      <c r="AA11" s="31"/>
      <c r="AB11" s="31"/>
      <c r="AC11" s="34"/>
      <c r="AD11" s="35"/>
      <c r="AE11" s="35"/>
      <c r="AF11" s="35"/>
      <c r="AG11" s="35"/>
      <c r="AH11" s="35"/>
      <c r="AI11" s="35"/>
      <c r="AJ11" s="35"/>
      <c r="AK11" s="35"/>
      <c r="AL11" s="35"/>
      <c r="AM11" s="35"/>
      <c r="AN11" s="35"/>
      <c r="AO11" s="35"/>
      <c r="AP11" s="35"/>
      <c r="AQ11" s="35"/>
      <c r="AR11" s="35"/>
      <c r="AS11" s="35"/>
      <c r="AT11" s="3"/>
      <c r="AU11" s="3"/>
      <c r="AV11" s="3"/>
    </row>
    <row r="12" spans="1:48" ht="70.5" hidden="1" customHeight="1">
      <c r="A12" s="31" t="s">
        <v>38</v>
      </c>
      <c r="B12" s="31" t="s">
        <v>39</v>
      </c>
      <c r="C12" s="31" t="s">
        <v>57</v>
      </c>
      <c r="D12" s="32">
        <v>3</v>
      </c>
      <c r="E12" s="31" t="s">
        <v>58</v>
      </c>
      <c r="F12" s="31" t="s">
        <v>59</v>
      </c>
      <c r="G12" s="31" t="s">
        <v>60</v>
      </c>
      <c r="H12" s="31" t="s">
        <v>44</v>
      </c>
      <c r="I12" s="25">
        <v>44562</v>
      </c>
      <c r="J12" s="25">
        <v>48579</v>
      </c>
      <c r="K12" s="38">
        <v>33</v>
      </c>
      <c r="L12" s="38">
        <v>3</v>
      </c>
      <c r="M12" s="39" t="s">
        <v>61</v>
      </c>
      <c r="N12" s="27">
        <v>195</v>
      </c>
      <c r="O12" s="28">
        <v>16</v>
      </c>
      <c r="P12" s="28">
        <v>16</v>
      </c>
      <c r="Q12" s="39"/>
      <c r="R12" s="39"/>
      <c r="S12" s="39"/>
      <c r="T12" s="39"/>
      <c r="U12" s="39"/>
      <c r="V12" s="38"/>
      <c r="W12" s="38"/>
      <c r="X12" s="38"/>
      <c r="Y12" s="31" t="s">
        <v>46</v>
      </c>
      <c r="Z12" s="31" t="s">
        <v>47</v>
      </c>
      <c r="AA12" s="31" t="s">
        <v>62</v>
      </c>
      <c r="AB12" s="31" t="s">
        <v>62</v>
      </c>
      <c r="AC12" s="34"/>
      <c r="AD12" s="35"/>
      <c r="AE12" s="35"/>
      <c r="AF12" s="35"/>
      <c r="AG12" s="35"/>
      <c r="AH12" s="35"/>
      <c r="AI12" s="35"/>
      <c r="AJ12" s="35"/>
      <c r="AK12" s="35"/>
      <c r="AL12" s="35"/>
      <c r="AM12" s="35"/>
      <c r="AN12" s="35"/>
      <c r="AO12" s="35"/>
      <c r="AP12" s="35"/>
      <c r="AQ12" s="35"/>
      <c r="AR12" s="35"/>
      <c r="AS12" s="35"/>
      <c r="AT12" s="3"/>
      <c r="AU12" s="3"/>
      <c r="AV12" s="3"/>
    </row>
    <row r="13" spans="1:48" ht="78" hidden="1" customHeight="1">
      <c r="A13" s="31" t="s">
        <v>38</v>
      </c>
      <c r="B13" s="31" t="s">
        <v>39</v>
      </c>
      <c r="C13" s="31" t="s">
        <v>63</v>
      </c>
      <c r="D13" s="32">
        <v>1</v>
      </c>
      <c r="E13" s="31" t="s">
        <v>64</v>
      </c>
      <c r="F13" s="31" t="s">
        <v>65</v>
      </c>
      <c r="G13" s="31" t="s">
        <v>60</v>
      </c>
      <c r="H13" s="31" t="s">
        <v>44</v>
      </c>
      <c r="I13" s="25">
        <v>44470</v>
      </c>
      <c r="J13" s="25">
        <v>48365</v>
      </c>
      <c r="K13" s="31">
        <v>12</v>
      </c>
      <c r="L13" s="38">
        <v>1</v>
      </c>
      <c r="M13" s="40" t="s">
        <v>66</v>
      </c>
      <c r="N13" s="41">
        <v>275</v>
      </c>
      <c r="O13" s="28">
        <v>23</v>
      </c>
      <c r="P13" s="33">
        <v>23</v>
      </c>
      <c r="Q13" s="40"/>
      <c r="R13" s="40"/>
      <c r="S13" s="40"/>
      <c r="T13" s="40"/>
      <c r="U13" s="40"/>
      <c r="V13" s="36"/>
      <c r="W13" s="37"/>
      <c r="X13" s="40"/>
      <c r="Y13" s="31" t="s">
        <v>46</v>
      </c>
      <c r="Z13" s="31" t="s">
        <v>47</v>
      </c>
      <c r="AA13" s="31" t="s">
        <v>62</v>
      </c>
      <c r="AB13" s="31" t="s">
        <v>62</v>
      </c>
      <c r="AC13" s="34"/>
      <c r="AD13" s="35"/>
      <c r="AE13" s="35"/>
      <c r="AF13" s="35"/>
      <c r="AG13" s="35"/>
      <c r="AH13" s="35"/>
      <c r="AI13" s="35"/>
      <c r="AJ13" s="35"/>
      <c r="AK13" s="35"/>
      <c r="AL13" s="35"/>
      <c r="AM13" s="35"/>
      <c r="AN13" s="35"/>
      <c r="AO13" s="35"/>
      <c r="AP13" s="35"/>
      <c r="AQ13" s="35"/>
      <c r="AR13" s="35"/>
      <c r="AS13" s="35"/>
      <c r="AT13" s="3"/>
      <c r="AU13" s="3"/>
      <c r="AV13" s="3"/>
    </row>
    <row r="14" spans="1:48" ht="68.25" hidden="1" customHeight="1">
      <c r="A14" s="31" t="s">
        <v>38</v>
      </c>
      <c r="B14" s="31" t="s">
        <v>39</v>
      </c>
      <c r="C14" s="31" t="s">
        <v>67</v>
      </c>
      <c r="D14" s="32">
        <v>1</v>
      </c>
      <c r="E14" s="31" t="s">
        <v>68</v>
      </c>
      <c r="F14" s="31" t="s">
        <v>69</v>
      </c>
      <c r="G14" s="31" t="s">
        <v>60</v>
      </c>
      <c r="H14" s="31" t="s">
        <v>44</v>
      </c>
      <c r="I14" s="25">
        <v>44562</v>
      </c>
      <c r="J14" s="25">
        <v>48579</v>
      </c>
      <c r="K14" s="38">
        <v>11</v>
      </c>
      <c r="L14" s="38">
        <v>1</v>
      </c>
      <c r="M14" s="40" t="s">
        <v>66</v>
      </c>
      <c r="N14" s="41">
        <v>98</v>
      </c>
      <c r="O14" s="28">
        <v>8</v>
      </c>
      <c r="P14" s="28">
        <v>49.862300000000005</v>
      </c>
      <c r="Q14" s="40"/>
      <c r="R14" s="40"/>
      <c r="S14" s="40"/>
      <c r="T14" s="40"/>
      <c r="U14" s="40"/>
      <c r="V14" s="36"/>
      <c r="W14" s="37"/>
      <c r="X14" s="31"/>
      <c r="Y14" s="31" t="s">
        <v>46</v>
      </c>
      <c r="Z14" s="31" t="s">
        <v>47</v>
      </c>
      <c r="AA14" s="31" t="s">
        <v>62</v>
      </c>
      <c r="AB14" s="31" t="s">
        <v>62</v>
      </c>
      <c r="AC14" s="34"/>
      <c r="AD14" s="35"/>
      <c r="AE14" s="35"/>
      <c r="AF14" s="35"/>
      <c r="AG14" s="35"/>
      <c r="AH14" s="35"/>
      <c r="AI14" s="35"/>
      <c r="AJ14" s="35"/>
      <c r="AK14" s="35"/>
      <c r="AL14" s="35"/>
      <c r="AM14" s="35"/>
      <c r="AN14" s="35"/>
      <c r="AO14" s="35"/>
      <c r="AP14" s="35"/>
      <c r="AQ14" s="35"/>
      <c r="AR14" s="35"/>
      <c r="AS14" s="35"/>
      <c r="AT14" s="3"/>
      <c r="AU14" s="3"/>
      <c r="AV14" s="3"/>
    </row>
    <row r="15" spans="1:48" ht="78.75" hidden="1" customHeight="1">
      <c r="A15" s="31" t="s">
        <v>38</v>
      </c>
      <c r="B15" s="31" t="s">
        <v>39</v>
      </c>
      <c r="C15" s="31" t="s">
        <v>70</v>
      </c>
      <c r="D15" s="32">
        <v>4</v>
      </c>
      <c r="E15" s="31" t="s">
        <v>71</v>
      </c>
      <c r="F15" s="31" t="s">
        <v>72</v>
      </c>
      <c r="G15" s="31" t="s">
        <v>73</v>
      </c>
      <c r="H15" s="31" t="s">
        <v>44</v>
      </c>
      <c r="I15" s="25">
        <v>44562</v>
      </c>
      <c r="J15" s="25">
        <v>48579</v>
      </c>
      <c r="K15" s="31">
        <v>44</v>
      </c>
      <c r="L15" s="42">
        <v>4</v>
      </c>
      <c r="M15" s="43" t="s">
        <v>45</v>
      </c>
      <c r="N15" s="27">
        <v>49.5</v>
      </c>
      <c r="O15" s="28">
        <v>4.0999999999999996</v>
      </c>
      <c r="P15" s="44">
        <v>4.0999999999999996</v>
      </c>
      <c r="Q15" s="43"/>
      <c r="R15" s="43"/>
      <c r="S15" s="43"/>
      <c r="T15" s="43"/>
      <c r="U15" s="43"/>
      <c r="V15" s="42"/>
      <c r="W15" s="42"/>
      <c r="X15" s="42"/>
      <c r="Y15" s="31" t="s">
        <v>46</v>
      </c>
      <c r="Z15" s="31" t="s">
        <v>47</v>
      </c>
      <c r="AA15" s="31"/>
      <c r="AB15" s="31"/>
      <c r="AC15" s="34"/>
      <c r="AD15" s="35"/>
      <c r="AE15" s="35"/>
      <c r="AF15" s="35"/>
      <c r="AG15" s="35"/>
      <c r="AH15" s="35"/>
      <c r="AI15" s="35"/>
      <c r="AJ15" s="35"/>
      <c r="AK15" s="35"/>
      <c r="AL15" s="35"/>
      <c r="AM15" s="35"/>
      <c r="AN15" s="35"/>
      <c r="AO15" s="35"/>
      <c r="AP15" s="35"/>
      <c r="AQ15" s="35"/>
      <c r="AR15" s="35"/>
      <c r="AS15" s="35"/>
      <c r="AT15" s="3"/>
      <c r="AU15" s="3"/>
      <c r="AV15" s="3"/>
    </row>
    <row r="16" spans="1:48" ht="80.25" hidden="1" customHeight="1">
      <c r="A16" s="31" t="s">
        <v>38</v>
      </c>
      <c r="B16" s="31" t="s">
        <v>39</v>
      </c>
      <c r="C16" s="31" t="s">
        <v>74</v>
      </c>
      <c r="D16" s="23">
        <v>0.08</v>
      </c>
      <c r="E16" s="31" t="s">
        <v>75</v>
      </c>
      <c r="F16" s="31" t="s">
        <v>76</v>
      </c>
      <c r="G16" s="31" t="s">
        <v>77</v>
      </c>
      <c r="H16" s="31" t="s">
        <v>44</v>
      </c>
      <c r="I16" s="25">
        <v>44470</v>
      </c>
      <c r="J16" s="25">
        <v>48579</v>
      </c>
      <c r="K16" s="26">
        <v>1</v>
      </c>
      <c r="L16" s="26">
        <v>8.3000000000000004E-2</v>
      </c>
      <c r="M16" s="40" t="s">
        <v>66</v>
      </c>
      <c r="N16" s="41">
        <v>10212</v>
      </c>
      <c r="O16" s="28">
        <v>792</v>
      </c>
      <c r="P16" s="33"/>
      <c r="Q16" s="40"/>
      <c r="R16" s="40"/>
      <c r="S16" s="40"/>
      <c r="T16" s="40"/>
      <c r="U16" s="40"/>
      <c r="V16" s="45"/>
      <c r="W16" s="46"/>
      <c r="X16" s="24"/>
      <c r="Y16" s="36" t="s">
        <v>78</v>
      </c>
      <c r="Z16" s="31" t="s">
        <v>79</v>
      </c>
      <c r="AA16" s="31"/>
      <c r="AB16" s="31"/>
      <c r="AC16" s="34"/>
      <c r="AD16" s="35"/>
      <c r="AE16" s="35"/>
      <c r="AF16" s="35"/>
      <c r="AG16" s="35"/>
      <c r="AH16" s="35"/>
      <c r="AI16" s="35"/>
      <c r="AJ16" s="35"/>
      <c r="AK16" s="35"/>
      <c r="AL16" s="35"/>
      <c r="AM16" s="35"/>
      <c r="AN16" s="35"/>
      <c r="AO16" s="35"/>
      <c r="AP16" s="35"/>
      <c r="AQ16" s="35"/>
      <c r="AR16" s="35"/>
      <c r="AS16" s="35"/>
      <c r="AT16" s="3"/>
      <c r="AU16" s="3"/>
      <c r="AV16" s="3"/>
    </row>
    <row r="17" spans="1:48" ht="55.5" hidden="1" customHeight="1">
      <c r="A17" s="31" t="s">
        <v>38</v>
      </c>
      <c r="B17" s="31" t="s">
        <v>39</v>
      </c>
      <c r="C17" s="31" t="s">
        <v>80</v>
      </c>
      <c r="D17" s="23">
        <v>0.05</v>
      </c>
      <c r="E17" s="31" t="s">
        <v>81</v>
      </c>
      <c r="F17" s="31" t="s">
        <v>82</v>
      </c>
      <c r="G17" s="31" t="s">
        <v>83</v>
      </c>
      <c r="H17" s="31" t="s">
        <v>44</v>
      </c>
      <c r="I17" s="25">
        <v>44470</v>
      </c>
      <c r="J17" s="25">
        <v>48579</v>
      </c>
      <c r="K17" s="26">
        <v>1</v>
      </c>
      <c r="L17" s="26">
        <v>0.1</v>
      </c>
      <c r="M17" s="40" t="s">
        <v>66</v>
      </c>
      <c r="N17" s="41">
        <v>245</v>
      </c>
      <c r="O17" s="28">
        <v>3</v>
      </c>
      <c r="P17" s="33">
        <v>3</v>
      </c>
      <c r="Q17" s="40"/>
      <c r="R17" s="40"/>
      <c r="S17" s="40"/>
      <c r="T17" s="40"/>
      <c r="U17" s="40"/>
      <c r="V17" s="36"/>
      <c r="W17" s="37"/>
      <c r="X17" s="31"/>
      <c r="Y17" s="36" t="s">
        <v>78</v>
      </c>
      <c r="Z17" s="31" t="s">
        <v>79</v>
      </c>
      <c r="AA17" s="31"/>
      <c r="AB17" s="31"/>
      <c r="AC17" s="34"/>
      <c r="AD17" s="35"/>
      <c r="AE17" s="35"/>
      <c r="AF17" s="35"/>
      <c r="AG17" s="35"/>
      <c r="AH17" s="35"/>
      <c r="AI17" s="35"/>
      <c r="AJ17" s="35"/>
      <c r="AK17" s="35"/>
      <c r="AL17" s="35"/>
      <c r="AM17" s="35"/>
      <c r="AN17" s="35"/>
      <c r="AO17" s="35"/>
      <c r="AP17" s="35"/>
      <c r="AQ17" s="35"/>
      <c r="AR17" s="35"/>
      <c r="AS17" s="35"/>
      <c r="AT17" s="3"/>
      <c r="AU17" s="3"/>
      <c r="AV17" s="3"/>
    </row>
    <row r="18" spans="1:48" ht="51" hidden="1" customHeight="1">
      <c r="A18" s="31" t="s">
        <v>38</v>
      </c>
      <c r="B18" s="31" t="s">
        <v>39</v>
      </c>
      <c r="C18" s="31" t="s">
        <v>84</v>
      </c>
      <c r="D18" s="23">
        <v>0.65</v>
      </c>
      <c r="E18" s="31" t="s">
        <v>85</v>
      </c>
      <c r="F18" s="31" t="s">
        <v>86</v>
      </c>
      <c r="G18" s="31" t="s">
        <v>87</v>
      </c>
      <c r="H18" s="31" t="s">
        <v>51</v>
      </c>
      <c r="I18" s="25">
        <v>44470</v>
      </c>
      <c r="J18" s="25">
        <v>46752</v>
      </c>
      <c r="K18" s="26">
        <v>1</v>
      </c>
      <c r="L18" s="26">
        <v>0.42</v>
      </c>
      <c r="M18" s="40" t="s">
        <v>66</v>
      </c>
      <c r="N18" s="41">
        <v>47.199999999999996</v>
      </c>
      <c r="O18" s="28">
        <v>7.8</v>
      </c>
      <c r="P18" s="28"/>
      <c r="Q18" s="40"/>
      <c r="R18" s="40"/>
      <c r="S18" s="40"/>
      <c r="T18" s="40"/>
      <c r="U18" s="40"/>
      <c r="V18" s="31"/>
      <c r="W18" s="37"/>
      <c r="X18" s="31"/>
      <c r="Y18" s="36" t="s">
        <v>78</v>
      </c>
      <c r="Z18" s="31" t="s">
        <v>88</v>
      </c>
      <c r="AA18" s="31"/>
      <c r="AB18" s="31" t="s">
        <v>89</v>
      </c>
      <c r="AC18" s="34"/>
      <c r="AD18" s="47"/>
      <c r="AE18" s="47"/>
      <c r="AF18" s="47"/>
      <c r="AG18" s="47"/>
      <c r="AH18" s="47"/>
      <c r="AI18" s="47"/>
      <c r="AJ18" s="47"/>
      <c r="AK18" s="47"/>
      <c r="AL18" s="47"/>
      <c r="AM18" s="47"/>
      <c r="AN18" s="47"/>
      <c r="AO18" s="47"/>
      <c r="AP18" s="47"/>
      <c r="AQ18" s="47"/>
      <c r="AR18" s="47"/>
      <c r="AS18" s="47"/>
      <c r="AT18" s="48"/>
      <c r="AU18" s="48"/>
      <c r="AV18" s="48"/>
    </row>
    <row r="19" spans="1:48" ht="60" hidden="1" customHeight="1">
      <c r="A19" s="31" t="s">
        <v>38</v>
      </c>
      <c r="B19" s="31" t="s">
        <v>39</v>
      </c>
      <c r="C19" s="31" t="s">
        <v>90</v>
      </c>
      <c r="D19" s="32">
        <v>130</v>
      </c>
      <c r="E19" s="31" t="s">
        <v>91</v>
      </c>
      <c r="F19" s="31" t="s">
        <v>92</v>
      </c>
      <c r="G19" s="31" t="s">
        <v>87</v>
      </c>
      <c r="H19" s="31" t="s">
        <v>44</v>
      </c>
      <c r="I19" s="25">
        <v>44562</v>
      </c>
      <c r="J19" s="49">
        <v>47118</v>
      </c>
      <c r="K19" s="38">
        <v>850</v>
      </c>
      <c r="L19" s="31">
        <v>130</v>
      </c>
      <c r="M19" s="40" t="s">
        <v>66</v>
      </c>
      <c r="N19" s="41">
        <v>75</v>
      </c>
      <c r="O19" s="28">
        <v>10</v>
      </c>
      <c r="P19" s="28"/>
      <c r="Q19" s="40"/>
      <c r="R19" s="40"/>
      <c r="S19" s="40"/>
      <c r="T19" s="40"/>
      <c r="U19" s="40"/>
      <c r="V19" s="31"/>
      <c r="W19" s="37"/>
      <c r="X19" s="31"/>
      <c r="Y19" s="36" t="s">
        <v>78</v>
      </c>
      <c r="Z19" s="31" t="s">
        <v>88</v>
      </c>
      <c r="AA19" s="31"/>
      <c r="AB19" s="31" t="s">
        <v>89</v>
      </c>
      <c r="AC19" s="34"/>
      <c r="AD19" s="47"/>
      <c r="AE19" s="47"/>
      <c r="AF19" s="47"/>
      <c r="AG19" s="47"/>
      <c r="AH19" s="47"/>
      <c r="AI19" s="47"/>
      <c r="AJ19" s="47"/>
      <c r="AK19" s="47"/>
      <c r="AL19" s="47"/>
      <c r="AM19" s="47"/>
      <c r="AN19" s="47"/>
      <c r="AO19" s="47"/>
      <c r="AP19" s="47"/>
      <c r="AQ19" s="47"/>
      <c r="AR19" s="47"/>
      <c r="AS19" s="47"/>
      <c r="AT19" s="48"/>
      <c r="AU19" s="48"/>
      <c r="AV19" s="48"/>
    </row>
    <row r="20" spans="1:48" ht="61.5" hidden="1" customHeight="1">
      <c r="A20" s="31" t="s">
        <v>38</v>
      </c>
      <c r="B20" s="31" t="s">
        <v>39</v>
      </c>
      <c r="C20" s="31" t="s">
        <v>93</v>
      </c>
      <c r="D20" s="23">
        <v>0.1</v>
      </c>
      <c r="E20" s="31" t="s">
        <v>94</v>
      </c>
      <c r="F20" s="50" t="s">
        <v>95</v>
      </c>
      <c r="G20" s="31" t="s">
        <v>96</v>
      </c>
      <c r="H20" s="31" t="s">
        <v>44</v>
      </c>
      <c r="I20" s="25">
        <v>44470</v>
      </c>
      <c r="J20" s="25">
        <v>48579</v>
      </c>
      <c r="K20" s="26">
        <v>1</v>
      </c>
      <c r="L20" s="26">
        <v>0.1</v>
      </c>
      <c r="M20" s="40" t="s">
        <v>97</v>
      </c>
      <c r="N20" s="41">
        <v>28.448663599999996</v>
      </c>
      <c r="O20" s="28">
        <f>(((K20*3)/100)+K20)</f>
        <v>1.03</v>
      </c>
      <c r="P20" s="28">
        <v>7.2</v>
      </c>
      <c r="Q20" s="40"/>
      <c r="R20" s="40"/>
      <c r="S20" s="40"/>
      <c r="T20" s="40"/>
      <c r="U20" s="40"/>
      <c r="V20" s="36"/>
      <c r="W20" s="51"/>
      <c r="X20" s="51"/>
      <c r="Y20" s="51" t="s">
        <v>98</v>
      </c>
      <c r="Z20" s="31" t="s">
        <v>99</v>
      </c>
      <c r="AA20" s="31" t="s">
        <v>100</v>
      </c>
      <c r="AB20" s="31" t="s">
        <v>101</v>
      </c>
      <c r="AC20" s="34"/>
      <c r="AD20" s="35"/>
      <c r="AE20" s="35"/>
      <c r="AF20" s="35"/>
      <c r="AG20" s="35"/>
      <c r="AH20" s="35"/>
      <c r="AI20" s="35"/>
      <c r="AJ20" s="35"/>
      <c r="AK20" s="35"/>
      <c r="AL20" s="35"/>
      <c r="AM20" s="35"/>
      <c r="AN20" s="35"/>
      <c r="AO20" s="35"/>
      <c r="AP20" s="35"/>
      <c r="AQ20" s="35"/>
      <c r="AR20" s="35"/>
      <c r="AS20" s="35"/>
      <c r="AT20" s="3"/>
      <c r="AU20" s="3"/>
      <c r="AV20" s="3"/>
    </row>
    <row r="21" spans="1:48" ht="49.5" hidden="1" customHeight="1">
      <c r="A21" s="31" t="s">
        <v>38</v>
      </c>
      <c r="B21" s="31" t="s">
        <v>39</v>
      </c>
      <c r="C21" s="31" t="s">
        <v>102</v>
      </c>
      <c r="D21" s="32">
        <v>500</v>
      </c>
      <c r="E21" s="31" t="s">
        <v>103</v>
      </c>
      <c r="F21" s="31" t="s">
        <v>104</v>
      </c>
      <c r="G21" s="31" t="s">
        <v>105</v>
      </c>
      <c r="H21" s="31" t="s">
        <v>44</v>
      </c>
      <c r="I21" s="25">
        <v>44562</v>
      </c>
      <c r="J21" s="25">
        <v>48579</v>
      </c>
      <c r="K21" s="31">
        <v>5250</v>
      </c>
      <c r="L21" s="52">
        <v>500</v>
      </c>
      <c r="M21" s="32" t="s">
        <v>66</v>
      </c>
      <c r="N21" s="27">
        <v>781</v>
      </c>
      <c r="O21" s="28">
        <v>50</v>
      </c>
      <c r="P21" s="28">
        <v>50</v>
      </c>
      <c r="Q21" s="32"/>
      <c r="R21" s="32"/>
      <c r="S21" s="32"/>
      <c r="T21" s="32"/>
      <c r="U21" s="32"/>
      <c r="V21" s="31"/>
      <c r="W21" s="31"/>
      <c r="X21" s="31"/>
      <c r="Y21" s="31" t="s">
        <v>3</v>
      </c>
      <c r="Z21" s="31" t="s">
        <v>89</v>
      </c>
      <c r="AA21" s="31"/>
      <c r="AB21" s="31"/>
      <c r="AC21" s="34"/>
      <c r="AD21" s="35"/>
      <c r="AE21" s="35"/>
      <c r="AF21" s="35"/>
      <c r="AG21" s="35"/>
      <c r="AH21" s="35"/>
      <c r="AI21" s="35"/>
      <c r="AJ21" s="35"/>
      <c r="AK21" s="35"/>
      <c r="AL21" s="35"/>
      <c r="AM21" s="35"/>
      <c r="AN21" s="35"/>
      <c r="AO21" s="35"/>
      <c r="AP21" s="35"/>
      <c r="AQ21" s="35"/>
      <c r="AR21" s="35"/>
      <c r="AS21" s="35"/>
      <c r="AT21" s="3"/>
      <c r="AU21" s="3"/>
      <c r="AV21" s="3"/>
    </row>
    <row r="22" spans="1:48" ht="48" hidden="1" customHeight="1">
      <c r="A22" s="31" t="s">
        <v>38</v>
      </c>
      <c r="B22" s="31" t="s">
        <v>106</v>
      </c>
      <c r="C22" s="31" t="s">
        <v>107</v>
      </c>
      <c r="D22" s="32"/>
      <c r="E22" s="31" t="s">
        <v>108</v>
      </c>
      <c r="F22" s="31" t="s">
        <v>109</v>
      </c>
      <c r="G22" s="31" t="s">
        <v>73</v>
      </c>
      <c r="H22" s="31" t="s">
        <v>44</v>
      </c>
      <c r="I22" s="25">
        <v>44470</v>
      </c>
      <c r="J22" s="25">
        <v>48213</v>
      </c>
      <c r="K22" s="31">
        <v>7</v>
      </c>
      <c r="L22" s="31"/>
      <c r="M22" s="32" t="s">
        <v>45</v>
      </c>
      <c r="N22" s="27">
        <v>22714.524520161438</v>
      </c>
      <c r="O22" s="28">
        <v>326.67528800000002</v>
      </c>
      <c r="P22" s="28">
        <v>326.67528800000002</v>
      </c>
      <c r="Q22" s="32"/>
      <c r="R22" s="32"/>
      <c r="S22" s="32"/>
      <c r="T22" s="32"/>
      <c r="U22" s="32"/>
      <c r="V22" s="31"/>
      <c r="W22" s="31"/>
      <c r="X22" s="31"/>
      <c r="Y22" s="31" t="s">
        <v>46</v>
      </c>
      <c r="Z22" s="31" t="s">
        <v>47</v>
      </c>
      <c r="AA22" s="31" t="s">
        <v>110</v>
      </c>
      <c r="AB22" s="31" t="s">
        <v>111</v>
      </c>
      <c r="AC22" s="34"/>
      <c r="AD22" s="35"/>
      <c r="AE22" s="35"/>
      <c r="AF22" s="35"/>
      <c r="AG22" s="35"/>
      <c r="AH22" s="35"/>
      <c r="AI22" s="35"/>
      <c r="AJ22" s="35"/>
      <c r="AK22" s="35"/>
      <c r="AL22" s="35"/>
      <c r="AM22" s="35"/>
      <c r="AN22" s="35"/>
      <c r="AO22" s="35"/>
      <c r="AP22" s="35"/>
      <c r="AQ22" s="35"/>
      <c r="AR22" s="35"/>
      <c r="AS22" s="35"/>
      <c r="AT22" s="3"/>
      <c r="AU22" s="3"/>
      <c r="AV22" s="3"/>
    </row>
    <row r="23" spans="1:48" ht="49.5" hidden="1" customHeight="1">
      <c r="A23" s="31" t="s">
        <v>38</v>
      </c>
      <c r="B23" s="31" t="s">
        <v>106</v>
      </c>
      <c r="C23" s="31" t="s">
        <v>112</v>
      </c>
      <c r="D23" s="23">
        <v>7.0000000000000007E-2</v>
      </c>
      <c r="E23" s="31" t="s">
        <v>113</v>
      </c>
      <c r="F23" s="31" t="s">
        <v>114</v>
      </c>
      <c r="G23" s="31" t="s">
        <v>73</v>
      </c>
      <c r="H23" s="31" t="s">
        <v>44</v>
      </c>
      <c r="I23" s="25">
        <v>44470</v>
      </c>
      <c r="J23" s="25">
        <v>48579</v>
      </c>
      <c r="K23" s="26">
        <v>1</v>
      </c>
      <c r="L23" s="26">
        <v>0.06</v>
      </c>
      <c r="M23" s="23" t="s">
        <v>45</v>
      </c>
      <c r="N23" s="27">
        <v>1350.9818299999999</v>
      </c>
      <c r="O23" s="28">
        <v>87.730187999999998</v>
      </c>
      <c r="P23" s="28">
        <v>87.730187999999998</v>
      </c>
      <c r="Q23" s="23"/>
      <c r="R23" s="23"/>
      <c r="S23" s="23"/>
      <c r="T23" s="23"/>
      <c r="U23" s="23"/>
      <c r="V23" s="26"/>
      <c r="W23" s="26"/>
      <c r="X23" s="26"/>
      <c r="Y23" s="31" t="s">
        <v>46</v>
      </c>
      <c r="Z23" s="31" t="s">
        <v>47</v>
      </c>
      <c r="AA23" s="31" t="s">
        <v>110</v>
      </c>
      <c r="AB23" s="31" t="s">
        <v>110</v>
      </c>
      <c r="AC23" s="34"/>
      <c r="AD23" s="35"/>
      <c r="AE23" s="35"/>
      <c r="AF23" s="35"/>
      <c r="AG23" s="35"/>
      <c r="AH23" s="35"/>
      <c r="AI23" s="35"/>
      <c r="AJ23" s="35"/>
      <c r="AK23" s="35"/>
      <c r="AL23" s="35"/>
      <c r="AM23" s="35"/>
      <c r="AN23" s="35"/>
      <c r="AO23" s="35"/>
      <c r="AP23" s="35"/>
      <c r="AQ23" s="35"/>
      <c r="AR23" s="35"/>
      <c r="AS23" s="35"/>
      <c r="AT23" s="3"/>
      <c r="AU23" s="3"/>
      <c r="AV23" s="3"/>
    </row>
    <row r="24" spans="1:48" ht="49.5" hidden="1" customHeight="1">
      <c r="A24" s="31" t="s">
        <v>38</v>
      </c>
      <c r="B24" s="31" t="s">
        <v>106</v>
      </c>
      <c r="C24" s="31" t="s">
        <v>115</v>
      </c>
      <c r="D24" s="32">
        <v>4092</v>
      </c>
      <c r="E24" s="31" t="s">
        <v>116</v>
      </c>
      <c r="F24" s="31" t="s">
        <v>117</v>
      </c>
      <c r="G24" s="31" t="s">
        <v>43</v>
      </c>
      <c r="H24" s="31" t="s">
        <v>44</v>
      </c>
      <c r="I24" s="25">
        <v>44470</v>
      </c>
      <c r="J24" s="25">
        <v>48488</v>
      </c>
      <c r="K24" s="31">
        <v>824</v>
      </c>
      <c r="L24" s="53">
        <v>3892</v>
      </c>
      <c r="M24" s="32" t="s">
        <v>118</v>
      </c>
      <c r="N24" s="27">
        <v>762.92379600000004</v>
      </c>
      <c r="O24" s="28">
        <v>62.697093000000002</v>
      </c>
      <c r="P24" s="28">
        <v>62.697093000000002</v>
      </c>
      <c r="Q24" s="32"/>
      <c r="R24" s="32"/>
      <c r="S24" s="32"/>
      <c r="T24" s="32"/>
      <c r="U24" s="32"/>
      <c r="V24" s="31"/>
      <c r="W24" s="37"/>
      <c r="X24" s="40"/>
      <c r="Y24" s="31" t="s">
        <v>46</v>
      </c>
      <c r="Z24" s="31" t="s">
        <v>47</v>
      </c>
      <c r="AA24" s="31" t="s">
        <v>62</v>
      </c>
      <c r="AB24" s="31" t="s">
        <v>62</v>
      </c>
      <c r="AC24" s="34"/>
      <c r="AD24" s="35"/>
      <c r="AE24" s="35"/>
      <c r="AF24" s="35"/>
      <c r="AG24" s="35"/>
      <c r="AH24" s="35"/>
      <c r="AI24" s="35"/>
      <c r="AJ24" s="35"/>
      <c r="AK24" s="35"/>
      <c r="AL24" s="35"/>
      <c r="AM24" s="35"/>
      <c r="AN24" s="35"/>
      <c r="AO24" s="35"/>
      <c r="AP24" s="35"/>
      <c r="AQ24" s="35"/>
      <c r="AR24" s="35"/>
      <c r="AS24" s="35"/>
      <c r="AT24" s="3"/>
      <c r="AU24" s="3"/>
      <c r="AV24" s="3"/>
    </row>
    <row r="25" spans="1:48" ht="76.5" hidden="1" customHeight="1">
      <c r="A25" s="31" t="s">
        <v>38</v>
      </c>
      <c r="B25" s="31" t="s">
        <v>106</v>
      </c>
      <c r="C25" s="31" t="s">
        <v>119</v>
      </c>
      <c r="D25" s="23">
        <v>1</v>
      </c>
      <c r="E25" s="31" t="s">
        <v>120</v>
      </c>
      <c r="F25" s="31" t="s">
        <v>121</v>
      </c>
      <c r="G25" s="31" t="s">
        <v>122</v>
      </c>
      <c r="H25" s="31" t="s">
        <v>123</v>
      </c>
      <c r="I25" s="25">
        <v>44470</v>
      </c>
      <c r="J25" s="25">
        <v>48579</v>
      </c>
      <c r="K25" s="26">
        <v>1</v>
      </c>
      <c r="L25" s="26">
        <v>1</v>
      </c>
      <c r="M25" s="23" t="s">
        <v>66</v>
      </c>
      <c r="N25" s="27">
        <v>29180.206638080988</v>
      </c>
      <c r="O25" s="28">
        <v>3059.3890000000001</v>
      </c>
      <c r="P25" s="33">
        <v>3059.3890000000001</v>
      </c>
      <c r="Q25" s="23"/>
      <c r="R25" s="23"/>
      <c r="S25" s="23"/>
      <c r="T25" s="23"/>
      <c r="U25" s="23"/>
      <c r="V25" s="26"/>
      <c r="W25" s="26"/>
      <c r="X25" s="26"/>
      <c r="Y25" s="31" t="s">
        <v>46</v>
      </c>
      <c r="Z25" s="31" t="s">
        <v>47</v>
      </c>
      <c r="AA25" s="31" t="s">
        <v>124</v>
      </c>
      <c r="AB25" s="31" t="s">
        <v>47</v>
      </c>
      <c r="AC25" s="34"/>
      <c r="AD25" s="35"/>
      <c r="AE25" s="35"/>
      <c r="AF25" s="35"/>
      <c r="AG25" s="35"/>
      <c r="AH25" s="35"/>
      <c r="AI25" s="35"/>
      <c r="AJ25" s="35"/>
      <c r="AK25" s="35"/>
      <c r="AL25" s="35"/>
      <c r="AM25" s="35"/>
      <c r="AN25" s="35"/>
      <c r="AO25" s="35"/>
      <c r="AP25" s="35"/>
      <c r="AQ25" s="35"/>
      <c r="AR25" s="35"/>
      <c r="AS25" s="35"/>
      <c r="AT25" s="3"/>
      <c r="AU25" s="3"/>
      <c r="AV25" s="3"/>
    </row>
    <row r="26" spans="1:48" ht="78.75" hidden="1" customHeight="1">
      <c r="A26" s="31" t="s">
        <v>38</v>
      </c>
      <c r="B26" s="31" t="s">
        <v>106</v>
      </c>
      <c r="C26" s="31" t="s">
        <v>125</v>
      </c>
      <c r="D26" s="23">
        <v>1</v>
      </c>
      <c r="E26" s="31" t="s">
        <v>126</v>
      </c>
      <c r="F26" s="31" t="s">
        <v>127</v>
      </c>
      <c r="G26" s="31" t="s">
        <v>128</v>
      </c>
      <c r="H26" s="31" t="s">
        <v>123</v>
      </c>
      <c r="I26" s="25">
        <v>44470</v>
      </c>
      <c r="J26" s="25">
        <v>48579</v>
      </c>
      <c r="K26" s="26">
        <v>1</v>
      </c>
      <c r="L26" s="26">
        <v>1</v>
      </c>
      <c r="M26" s="23" t="s">
        <v>45</v>
      </c>
      <c r="N26" s="27">
        <v>676.95980400000008</v>
      </c>
      <c r="O26" s="54">
        <v>50.604930000000003</v>
      </c>
      <c r="P26" s="55">
        <v>50.604930000000003</v>
      </c>
      <c r="Q26" s="23"/>
      <c r="R26" s="23"/>
      <c r="S26" s="23"/>
      <c r="T26" s="23"/>
      <c r="U26" s="23"/>
      <c r="V26" s="26"/>
      <c r="W26" s="26"/>
      <c r="X26" s="26"/>
      <c r="Y26" s="31" t="s">
        <v>46</v>
      </c>
      <c r="Z26" s="31" t="s">
        <v>47</v>
      </c>
      <c r="AA26" s="31" t="s">
        <v>62</v>
      </c>
      <c r="AB26" s="31" t="s">
        <v>62</v>
      </c>
      <c r="AC26" s="34"/>
      <c r="AD26" s="35"/>
      <c r="AE26" s="35"/>
      <c r="AF26" s="35"/>
      <c r="AG26" s="35"/>
      <c r="AH26" s="35"/>
      <c r="AI26" s="35"/>
      <c r="AJ26" s="35"/>
      <c r="AK26" s="35"/>
      <c r="AL26" s="35"/>
      <c r="AM26" s="35"/>
      <c r="AN26" s="35"/>
      <c r="AO26" s="35"/>
      <c r="AP26" s="35"/>
      <c r="AQ26" s="35"/>
      <c r="AR26" s="35"/>
      <c r="AS26" s="35"/>
      <c r="AT26" s="3"/>
      <c r="AU26" s="3"/>
      <c r="AV26" s="3"/>
    </row>
    <row r="27" spans="1:48" ht="88.5" hidden="1" customHeight="1">
      <c r="A27" s="31" t="s">
        <v>38</v>
      </c>
      <c r="B27" s="31" t="s">
        <v>106</v>
      </c>
      <c r="C27" s="31" t="s">
        <v>129</v>
      </c>
      <c r="D27" s="23">
        <v>1</v>
      </c>
      <c r="E27" s="31" t="s">
        <v>130</v>
      </c>
      <c r="F27" s="31" t="s">
        <v>131</v>
      </c>
      <c r="G27" s="31" t="s">
        <v>132</v>
      </c>
      <c r="H27" s="31" t="s">
        <v>123</v>
      </c>
      <c r="I27" s="25">
        <v>44470</v>
      </c>
      <c r="J27" s="25">
        <v>48579</v>
      </c>
      <c r="K27" s="26">
        <v>1</v>
      </c>
      <c r="L27" s="26">
        <v>1</v>
      </c>
      <c r="M27" s="23" t="s">
        <v>66</v>
      </c>
      <c r="N27" s="27">
        <v>33009.177942216906</v>
      </c>
      <c r="O27" s="56">
        <v>4104.5320000000002</v>
      </c>
      <c r="P27" s="57">
        <v>4104.5320000000002</v>
      </c>
      <c r="Q27" s="23"/>
      <c r="R27" s="23"/>
      <c r="S27" s="23"/>
      <c r="T27" s="23"/>
      <c r="U27" s="23"/>
      <c r="V27" s="26"/>
      <c r="W27" s="26"/>
      <c r="X27" s="26"/>
      <c r="Y27" s="31" t="s">
        <v>46</v>
      </c>
      <c r="Z27" s="31" t="s">
        <v>47</v>
      </c>
      <c r="AA27" s="31" t="s">
        <v>133</v>
      </c>
      <c r="AB27" s="31" t="s">
        <v>134</v>
      </c>
      <c r="AC27" s="34"/>
      <c r="AD27" s="35"/>
      <c r="AE27" s="35"/>
      <c r="AF27" s="35"/>
      <c r="AG27" s="35"/>
      <c r="AH27" s="35"/>
      <c r="AI27" s="35"/>
      <c r="AJ27" s="35"/>
      <c r="AK27" s="35"/>
      <c r="AL27" s="35"/>
      <c r="AM27" s="35"/>
      <c r="AN27" s="35"/>
      <c r="AO27" s="35"/>
      <c r="AP27" s="35"/>
      <c r="AQ27" s="35"/>
      <c r="AR27" s="35"/>
      <c r="AS27" s="35"/>
      <c r="AT27" s="3"/>
      <c r="AU27" s="3"/>
      <c r="AV27" s="3"/>
    </row>
    <row r="28" spans="1:48" ht="49.5" hidden="1" customHeight="1">
      <c r="A28" s="31" t="s">
        <v>38</v>
      </c>
      <c r="B28" s="31" t="s">
        <v>106</v>
      </c>
      <c r="C28" s="31" t="s">
        <v>135</v>
      </c>
      <c r="D28" s="39">
        <v>31</v>
      </c>
      <c r="E28" s="31" t="s">
        <v>136</v>
      </c>
      <c r="F28" s="31" t="s">
        <v>137</v>
      </c>
      <c r="G28" s="31" t="s">
        <v>60</v>
      </c>
      <c r="H28" s="31" t="s">
        <v>44</v>
      </c>
      <c r="I28" s="25">
        <v>44562</v>
      </c>
      <c r="J28" s="25">
        <v>48579</v>
      </c>
      <c r="K28" s="38">
        <v>505</v>
      </c>
      <c r="L28" s="38">
        <v>26</v>
      </c>
      <c r="M28" s="23" t="s">
        <v>66</v>
      </c>
      <c r="N28" s="27">
        <v>220</v>
      </c>
      <c r="O28" s="28">
        <v>10</v>
      </c>
      <c r="P28" s="33">
        <f>+O28</f>
        <v>10</v>
      </c>
      <c r="Q28" s="23"/>
      <c r="R28" s="23"/>
      <c r="S28" s="23"/>
      <c r="T28" s="23"/>
      <c r="U28" s="23"/>
      <c r="V28" s="26"/>
      <c r="W28" s="26"/>
      <c r="X28" s="26"/>
      <c r="Y28" s="31" t="s">
        <v>46</v>
      </c>
      <c r="Z28" s="31" t="s">
        <v>138</v>
      </c>
      <c r="AA28" s="31" t="s">
        <v>124</v>
      </c>
      <c r="AB28" s="31" t="s">
        <v>138</v>
      </c>
      <c r="AC28" s="58"/>
      <c r="AD28" s="59"/>
      <c r="AE28" s="59"/>
      <c r="AF28" s="59"/>
      <c r="AG28" s="59"/>
      <c r="AH28" s="59"/>
      <c r="AI28" s="59"/>
      <c r="AJ28" s="59"/>
      <c r="AK28" s="59"/>
      <c r="AL28" s="59"/>
      <c r="AM28" s="59"/>
      <c r="AN28" s="59"/>
      <c r="AO28" s="59"/>
      <c r="AP28" s="59"/>
      <c r="AQ28" s="59"/>
      <c r="AR28" s="59"/>
      <c r="AS28" s="59"/>
      <c r="AT28" s="3"/>
      <c r="AU28" s="3"/>
      <c r="AV28" s="3"/>
    </row>
    <row r="29" spans="1:48" ht="57.75" hidden="1" customHeight="1">
      <c r="A29" s="31" t="s">
        <v>38</v>
      </c>
      <c r="B29" s="31" t="s">
        <v>106</v>
      </c>
      <c r="C29" s="31" t="s">
        <v>139</v>
      </c>
      <c r="D29" s="23">
        <v>1</v>
      </c>
      <c r="E29" s="31" t="s">
        <v>140</v>
      </c>
      <c r="F29" s="31" t="s">
        <v>141</v>
      </c>
      <c r="G29" s="31" t="s">
        <v>142</v>
      </c>
      <c r="H29" s="31" t="s">
        <v>123</v>
      </c>
      <c r="I29" s="25">
        <v>44470</v>
      </c>
      <c r="J29" s="25">
        <v>48579</v>
      </c>
      <c r="K29" s="26">
        <v>1</v>
      </c>
      <c r="L29" s="26">
        <v>1</v>
      </c>
      <c r="M29" s="40" t="s">
        <v>45</v>
      </c>
      <c r="N29" s="41">
        <v>283</v>
      </c>
      <c r="O29" s="28">
        <v>19</v>
      </c>
      <c r="P29" s="28">
        <v>19</v>
      </c>
      <c r="Q29" s="40"/>
      <c r="R29" s="40"/>
      <c r="S29" s="40"/>
      <c r="T29" s="40"/>
      <c r="U29" s="40"/>
      <c r="V29" s="36"/>
      <c r="W29" s="37"/>
      <c r="X29" s="40"/>
      <c r="Y29" s="31" t="s">
        <v>46</v>
      </c>
      <c r="Z29" s="31" t="s">
        <v>47</v>
      </c>
      <c r="AA29" s="31" t="s">
        <v>62</v>
      </c>
      <c r="AB29" s="31" t="s">
        <v>62</v>
      </c>
      <c r="AC29" s="34"/>
      <c r="AD29" s="35"/>
      <c r="AE29" s="35"/>
      <c r="AF29" s="35"/>
      <c r="AG29" s="35"/>
      <c r="AH29" s="35"/>
      <c r="AI29" s="35"/>
      <c r="AJ29" s="35"/>
      <c r="AK29" s="35"/>
      <c r="AL29" s="35"/>
      <c r="AM29" s="35"/>
      <c r="AN29" s="35"/>
      <c r="AO29" s="35"/>
      <c r="AP29" s="35"/>
      <c r="AQ29" s="35"/>
      <c r="AR29" s="35"/>
      <c r="AS29" s="35"/>
      <c r="AT29" s="3"/>
      <c r="AU29" s="3"/>
      <c r="AV29" s="3"/>
    </row>
    <row r="30" spans="1:48" ht="72.75" hidden="1" customHeight="1">
      <c r="A30" s="31" t="s">
        <v>38</v>
      </c>
      <c r="B30" s="31" t="s">
        <v>106</v>
      </c>
      <c r="C30" s="31" t="s">
        <v>143</v>
      </c>
      <c r="D30" s="60">
        <v>6.5000000000000002E-2</v>
      </c>
      <c r="E30" s="31" t="s">
        <v>144</v>
      </c>
      <c r="F30" s="31" t="s">
        <v>145</v>
      </c>
      <c r="G30" s="31" t="s">
        <v>60</v>
      </c>
      <c r="H30" s="31" t="s">
        <v>44</v>
      </c>
      <c r="I30" s="25">
        <v>44562</v>
      </c>
      <c r="J30" s="25">
        <v>48579</v>
      </c>
      <c r="K30" s="26">
        <v>1</v>
      </c>
      <c r="L30" s="61">
        <v>6.5000000000000002E-2</v>
      </c>
      <c r="M30" s="23" t="s">
        <v>66</v>
      </c>
      <c r="N30" s="27">
        <v>6623.8225764604631</v>
      </c>
      <c r="O30" s="28">
        <f>43*1.03*12</f>
        <v>531.48</v>
      </c>
      <c r="P30" s="33">
        <f>+O30</f>
        <v>531.48</v>
      </c>
      <c r="Q30" s="23"/>
      <c r="R30" s="23"/>
      <c r="S30" s="23"/>
      <c r="T30" s="23"/>
      <c r="U30" s="23"/>
      <c r="V30" s="26"/>
      <c r="W30" s="26"/>
      <c r="X30" s="26"/>
      <c r="Y30" s="31" t="s">
        <v>46</v>
      </c>
      <c r="Z30" s="31" t="s">
        <v>138</v>
      </c>
      <c r="AA30" s="31" t="s">
        <v>124</v>
      </c>
      <c r="AB30" s="31" t="s">
        <v>138</v>
      </c>
      <c r="AC30" s="34"/>
      <c r="AD30" s="35"/>
      <c r="AE30" s="35"/>
      <c r="AF30" s="35"/>
      <c r="AG30" s="35"/>
      <c r="AH30" s="35"/>
      <c r="AI30" s="35"/>
      <c r="AJ30" s="35"/>
      <c r="AK30" s="35"/>
      <c r="AL30" s="35"/>
      <c r="AM30" s="35"/>
      <c r="AN30" s="35"/>
      <c r="AO30" s="35"/>
      <c r="AP30" s="35"/>
      <c r="AQ30" s="35"/>
      <c r="AR30" s="35"/>
      <c r="AS30" s="35"/>
      <c r="AT30" s="3"/>
      <c r="AU30" s="3"/>
      <c r="AV30" s="3"/>
    </row>
    <row r="31" spans="1:48" ht="49.5" hidden="1" customHeight="1">
      <c r="A31" s="31" t="s">
        <v>38</v>
      </c>
      <c r="B31" s="31" t="s">
        <v>106</v>
      </c>
      <c r="C31" s="31" t="s">
        <v>146</v>
      </c>
      <c r="D31" s="23">
        <v>1</v>
      </c>
      <c r="E31" s="31" t="s">
        <v>147</v>
      </c>
      <c r="F31" s="31" t="s">
        <v>148</v>
      </c>
      <c r="G31" s="31" t="s">
        <v>60</v>
      </c>
      <c r="H31" s="31" t="s">
        <v>123</v>
      </c>
      <c r="I31" s="25">
        <v>44562</v>
      </c>
      <c r="J31" s="25">
        <v>48579</v>
      </c>
      <c r="K31" s="26">
        <v>1</v>
      </c>
      <c r="L31" s="26">
        <v>1</v>
      </c>
      <c r="M31" s="23" t="s">
        <v>45</v>
      </c>
      <c r="N31" s="27">
        <v>264.38</v>
      </c>
      <c r="O31" s="28">
        <v>20.83</v>
      </c>
      <c r="P31" s="62">
        <v>20.83</v>
      </c>
      <c r="Q31" s="23"/>
      <c r="R31" s="23"/>
      <c r="S31" s="23"/>
      <c r="T31" s="23"/>
      <c r="U31" s="23"/>
      <c r="V31" s="26"/>
      <c r="W31" s="26"/>
      <c r="X31" s="26"/>
      <c r="Y31" s="31" t="s">
        <v>46</v>
      </c>
      <c r="Z31" s="31" t="s">
        <v>47</v>
      </c>
      <c r="AA31" s="31" t="s">
        <v>62</v>
      </c>
      <c r="AB31" s="31" t="s">
        <v>62</v>
      </c>
      <c r="AC31" s="34"/>
      <c r="AD31" s="35"/>
      <c r="AE31" s="35"/>
      <c r="AF31" s="35"/>
      <c r="AG31" s="35"/>
      <c r="AH31" s="35"/>
      <c r="AI31" s="35"/>
      <c r="AJ31" s="35"/>
      <c r="AK31" s="35"/>
      <c r="AL31" s="35"/>
      <c r="AM31" s="35"/>
      <c r="AN31" s="35"/>
      <c r="AO31" s="35"/>
      <c r="AP31" s="35"/>
      <c r="AQ31" s="35"/>
      <c r="AR31" s="35"/>
      <c r="AS31" s="35"/>
      <c r="AT31" s="3"/>
      <c r="AU31" s="3"/>
      <c r="AV31" s="3"/>
    </row>
    <row r="32" spans="1:48" ht="68.25" hidden="1" customHeight="1">
      <c r="A32" s="31" t="s">
        <v>38</v>
      </c>
      <c r="B32" s="31" t="s">
        <v>106</v>
      </c>
      <c r="C32" s="31" t="s">
        <v>149</v>
      </c>
      <c r="D32" s="32">
        <v>140</v>
      </c>
      <c r="E32" s="31" t="s">
        <v>150</v>
      </c>
      <c r="F32" s="31" t="s">
        <v>151</v>
      </c>
      <c r="G32" s="31" t="s">
        <v>152</v>
      </c>
      <c r="H32" s="31" t="s">
        <v>44</v>
      </c>
      <c r="I32" s="25">
        <v>44470</v>
      </c>
      <c r="J32" s="25">
        <v>48579</v>
      </c>
      <c r="K32" s="38">
        <v>2020</v>
      </c>
      <c r="L32" s="31">
        <v>140</v>
      </c>
      <c r="M32" s="32" t="s">
        <v>45</v>
      </c>
      <c r="N32" s="27">
        <v>2334.2939999999994</v>
      </c>
      <c r="O32" s="28">
        <v>174.87100000000001</v>
      </c>
      <c r="P32" s="33">
        <v>174.87100000000001</v>
      </c>
      <c r="Q32" s="32"/>
      <c r="R32" s="32"/>
      <c r="S32" s="32"/>
      <c r="T32" s="32"/>
      <c r="U32" s="32"/>
      <c r="V32" s="31"/>
      <c r="W32" s="31"/>
      <c r="X32" s="31"/>
      <c r="Y32" s="31" t="s">
        <v>46</v>
      </c>
      <c r="Z32" s="31" t="s">
        <v>47</v>
      </c>
      <c r="AA32" s="31"/>
      <c r="AB32" s="31"/>
      <c r="AC32" s="34"/>
      <c r="AD32" s="35"/>
      <c r="AE32" s="35"/>
      <c r="AF32" s="35"/>
      <c r="AG32" s="35"/>
      <c r="AH32" s="35"/>
      <c r="AI32" s="35"/>
      <c r="AJ32" s="35"/>
      <c r="AK32" s="35"/>
      <c r="AL32" s="35"/>
      <c r="AM32" s="35"/>
      <c r="AN32" s="35"/>
      <c r="AO32" s="35"/>
      <c r="AP32" s="35"/>
      <c r="AQ32" s="35"/>
      <c r="AR32" s="35"/>
      <c r="AS32" s="35"/>
      <c r="AT32" s="3"/>
      <c r="AU32" s="3"/>
      <c r="AV32" s="3"/>
    </row>
    <row r="33" spans="1:48" ht="67.5" hidden="1" customHeight="1">
      <c r="A33" s="31" t="s">
        <v>38</v>
      </c>
      <c r="B33" s="31" t="s">
        <v>106</v>
      </c>
      <c r="C33" s="31" t="s">
        <v>153</v>
      </c>
      <c r="D33" s="39">
        <v>92</v>
      </c>
      <c r="E33" s="31" t="s">
        <v>154</v>
      </c>
      <c r="F33" s="31" t="s">
        <v>155</v>
      </c>
      <c r="G33" s="31" t="s">
        <v>152</v>
      </c>
      <c r="H33" s="31" t="s">
        <v>44</v>
      </c>
      <c r="I33" s="25">
        <v>44470</v>
      </c>
      <c r="J33" s="25">
        <v>48579</v>
      </c>
      <c r="K33" s="38">
        <v>2967</v>
      </c>
      <c r="L33" s="38">
        <v>321</v>
      </c>
      <c r="M33" s="39" t="s">
        <v>45</v>
      </c>
      <c r="N33" s="27">
        <v>2339.2559999999994</v>
      </c>
      <c r="O33" s="28">
        <v>174.87100000000001</v>
      </c>
      <c r="P33" s="28">
        <v>174.87100000000001</v>
      </c>
      <c r="Q33" s="39"/>
      <c r="R33" s="39"/>
      <c r="S33" s="39"/>
      <c r="T33" s="39"/>
      <c r="U33" s="39"/>
      <c r="V33" s="38"/>
      <c r="W33" s="38"/>
      <c r="X33" s="38"/>
      <c r="Y33" s="31" t="s">
        <v>46</v>
      </c>
      <c r="Z33" s="31" t="s">
        <v>47</v>
      </c>
      <c r="AA33" s="31"/>
      <c r="AB33" s="31"/>
      <c r="AC33" s="34"/>
      <c r="AD33" s="35"/>
      <c r="AE33" s="35"/>
      <c r="AF33" s="35"/>
      <c r="AG33" s="35"/>
      <c r="AH33" s="35"/>
      <c r="AI33" s="35"/>
      <c r="AJ33" s="35"/>
      <c r="AK33" s="35"/>
      <c r="AL33" s="35"/>
      <c r="AM33" s="35"/>
      <c r="AN33" s="35"/>
      <c r="AO33" s="35"/>
      <c r="AP33" s="35"/>
      <c r="AQ33" s="35"/>
      <c r="AR33" s="35"/>
      <c r="AS33" s="35"/>
      <c r="AT33" s="3"/>
      <c r="AU33" s="3"/>
      <c r="AV33" s="3"/>
    </row>
    <row r="34" spans="1:48" ht="49.5" hidden="1" customHeight="1">
      <c r="A34" s="31" t="s">
        <v>38</v>
      </c>
      <c r="B34" s="31" t="s">
        <v>106</v>
      </c>
      <c r="C34" s="31" t="s">
        <v>156</v>
      </c>
      <c r="D34" s="23">
        <v>1</v>
      </c>
      <c r="E34" s="31" t="s">
        <v>157</v>
      </c>
      <c r="F34" s="31" t="s">
        <v>158</v>
      </c>
      <c r="G34" s="31" t="s">
        <v>73</v>
      </c>
      <c r="H34" s="31" t="s">
        <v>123</v>
      </c>
      <c r="I34" s="25">
        <v>44470</v>
      </c>
      <c r="J34" s="25">
        <v>48579</v>
      </c>
      <c r="K34" s="26">
        <v>1</v>
      </c>
      <c r="L34" s="26">
        <v>1</v>
      </c>
      <c r="M34" s="32" t="s">
        <v>118</v>
      </c>
      <c r="N34" s="27">
        <v>1351.960642693</v>
      </c>
      <c r="O34" s="28">
        <f>K34+(K34*3%)</f>
        <v>1.03</v>
      </c>
      <c r="P34" s="33">
        <f>O34</f>
        <v>1.03</v>
      </c>
      <c r="Q34" s="32"/>
      <c r="R34" s="32"/>
      <c r="S34" s="32"/>
      <c r="T34" s="32"/>
      <c r="U34" s="32"/>
      <c r="V34" s="36"/>
      <c r="W34" s="37"/>
      <c r="X34" s="32"/>
      <c r="Y34" s="31" t="s">
        <v>46</v>
      </c>
      <c r="Z34" s="31" t="s">
        <v>47</v>
      </c>
      <c r="AA34" s="31" t="s">
        <v>62</v>
      </c>
      <c r="AB34" s="31" t="s">
        <v>62</v>
      </c>
      <c r="AC34" s="34"/>
      <c r="AD34" s="35"/>
      <c r="AE34" s="35"/>
      <c r="AF34" s="35"/>
      <c r="AG34" s="35"/>
      <c r="AH34" s="35"/>
      <c r="AI34" s="35"/>
      <c r="AJ34" s="35"/>
      <c r="AK34" s="35"/>
      <c r="AL34" s="35"/>
      <c r="AM34" s="35"/>
      <c r="AN34" s="35"/>
      <c r="AO34" s="35"/>
      <c r="AP34" s="35"/>
      <c r="AQ34" s="35"/>
      <c r="AR34" s="35"/>
      <c r="AS34" s="35"/>
      <c r="AT34" s="3"/>
      <c r="AU34" s="3"/>
      <c r="AV34" s="3"/>
    </row>
    <row r="35" spans="1:48" ht="83.25" hidden="1" customHeight="1">
      <c r="A35" s="31" t="s">
        <v>38</v>
      </c>
      <c r="B35" s="31" t="s">
        <v>106</v>
      </c>
      <c r="C35" s="31" t="s">
        <v>159</v>
      </c>
      <c r="D35" s="32">
        <v>1</v>
      </c>
      <c r="E35" s="31" t="s">
        <v>160</v>
      </c>
      <c r="F35" s="31" t="s">
        <v>161</v>
      </c>
      <c r="G35" s="31" t="s">
        <v>162</v>
      </c>
      <c r="H35" s="31" t="s">
        <v>163</v>
      </c>
      <c r="I35" s="25">
        <v>44470</v>
      </c>
      <c r="J35" s="31" t="s">
        <v>164</v>
      </c>
      <c r="K35" s="31">
        <v>4</v>
      </c>
      <c r="L35" s="31">
        <v>1</v>
      </c>
      <c r="M35" s="32" t="s">
        <v>66</v>
      </c>
      <c r="N35" s="27">
        <v>192</v>
      </c>
      <c r="O35" s="28">
        <v>48</v>
      </c>
      <c r="P35" s="28">
        <v>48</v>
      </c>
      <c r="Q35" s="32"/>
      <c r="R35" s="32"/>
      <c r="S35" s="32"/>
      <c r="T35" s="32"/>
      <c r="U35" s="32"/>
      <c r="V35" s="31"/>
      <c r="W35" s="31"/>
      <c r="X35" s="31"/>
      <c r="Y35" s="31" t="s">
        <v>165</v>
      </c>
      <c r="Z35" s="31" t="s">
        <v>166</v>
      </c>
      <c r="AA35" s="31" t="s">
        <v>3</v>
      </c>
      <c r="AB35" s="31" t="s">
        <v>167</v>
      </c>
      <c r="AC35" s="34"/>
      <c r="AD35" s="35"/>
      <c r="AE35" s="35"/>
      <c r="AF35" s="35"/>
      <c r="AG35" s="35"/>
      <c r="AH35" s="35"/>
      <c r="AI35" s="35"/>
      <c r="AJ35" s="35"/>
      <c r="AK35" s="35"/>
      <c r="AL35" s="35"/>
      <c r="AM35" s="35"/>
      <c r="AN35" s="35"/>
      <c r="AO35" s="35"/>
      <c r="AP35" s="35"/>
      <c r="AQ35" s="35"/>
      <c r="AR35" s="35"/>
      <c r="AS35" s="35"/>
      <c r="AT35" s="3"/>
      <c r="AU35" s="3"/>
      <c r="AV35" s="3"/>
    </row>
    <row r="36" spans="1:48" ht="78.75" hidden="1" customHeight="1">
      <c r="A36" s="31" t="s">
        <v>38</v>
      </c>
      <c r="B36" s="31" t="s">
        <v>106</v>
      </c>
      <c r="C36" s="31" t="s">
        <v>168</v>
      </c>
      <c r="D36" s="23">
        <v>1</v>
      </c>
      <c r="E36" s="31" t="s">
        <v>169</v>
      </c>
      <c r="F36" s="31" t="s">
        <v>170</v>
      </c>
      <c r="G36" s="31" t="s">
        <v>142</v>
      </c>
      <c r="H36" s="31" t="s">
        <v>123</v>
      </c>
      <c r="I36" s="25">
        <v>44470</v>
      </c>
      <c r="J36" s="25">
        <v>48365</v>
      </c>
      <c r="K36" s="26">
        <v>1</v>
      </c>
      <c r="L36" s="26">
        <v>1</v>
      </c>
      <c r="M36" s="40" t="s">
        <v>45</v>
      </c>
      <c r="N36" s="41">
        <v>1041</v>
      </c>
      <c r="O36" s="28">
        <v>87</v>
      </c>
      <c r="P36" s="33">
        <v>87</v>
      </c>
      <c r="Q36" s="40"/>
      <c r="R36" s="40"/>
      <c r="S36" s="40"/>
      <c r="T36" s="40"/>
      <c r="U36" s="40"/>
      <c r="V36" s="36"/>
      <c r="W36" s="37"/>
      <c r="X36" s="32"/>
      <c r="Y36" s="31" t="s">
        <v>46</v>
      </c>
      <c r="Z36" s="31" t="s">
        <v>47</v>
      </c>
      <c r="AA36" s="31" t="s">
        <v>62</v>
      </c>
      <c r="AB36" s="31" t="s">
        <v>62</v>
      </c>
      <c r="AC36" s="34"/>
      <c r="AD36" s="35"/>
      <c r="AE36" s="35"/>
      <c r="AF36" s="35"/>
      <c r="AG36" s="35"/>
      <c r="AH36" s="35"/>
      <c r="AI36" s="35"/>
      <c r="AJ36" s="35"/>
      <c r="AK36" s="35"/>
      <c r="AL36" s="35"/>
      <c r="AM36" s="35"/>
      <c r="AN36" s="35"/>
      <c r="AO36" s="35"/>
      <c r="AP36" s="35"/>
      <c r="AQ36" s="35"/>
      <c r="AR36" s="35"/>
      <c r="AS36" s="35"/>
      <c r="AT36" s="3"/>
      <c r="AU36" s="3"/>
      <c r="AV36" s="3"/>
    </row>
    <row r="37" spans="1:48" ht="49.5" hidden="1" customHeight="1">
      <c r="A37" s="31" t="s">
        <v>38</v>
      </c>
      <c r="B37" s="31" t="s">
        <v>106</v>
      </c>
      <c r="C37" s="31" t="s">
        <v>171</v>
      </c>
      <c r="D37" s="23">
        <v>1</v>
      </c>
      <c r="E37" s="31" t="s">
        <v>172</v>
      </c>
      <c r="F37" s="31" t="s">
        <v>173</v>
      </c>
      <c r="G37" s="31" t="s">
        <v>73</v>
      </c>
      <c r="H37" s="31" t="s">
        <v>123</v>
      </c>
      <c r="I37" s="25">
        <v>44470</v>
      </c>
      <c r="J37" s="25">
        <v>48579</v>
      </c>
      <c r="K37" s="26">
        <v>1</v>
      </c>
      <c r="L37" s="26">
        <v>1</v>
      </c>
      <c r="M37" s="32" t="s">
        <v>118</v>
      </c>
      <c r="N37" s="27">
        <v>9466</v>
      </c>
      <c r="O37" s="28">
        <v>714</v>
      </c>
      <c r="P37" s="33">
        <v>714</v>
      </c>
      <c r="Q37" s="32"/>
      <c r="R37" s="32"/>
      <c r="S37" s="32"/>
      <c r="T37" s="32"/>
      <c r="U37" s="32"/>
      <c r="V37" s="36"/>
      <c r="W37" s="37"/>
      <c r="X37" s="36"/>
      <c r="Y37" s="31" t="s">
        <v>46</v>
      </c>
      <c r="Z37" s="31" t="s">
        <v>47</v>
      </c>
      <c r="AA37" s="31" t="s">
        <v>62</v>
      </c>
      <c r="AB37" s="31" t="s">
        <v>62</v>
      </c>
      <c r="AC37" s="34"/>
      <c r="AD37" s="35"/>
      <c r="AE37" s="35"/>
      <c r="AF37" s="35"/>
      <c r="AG37" s="35"/>
      <c r="AH37" s="35"/>
      <c r="AI37" s="35"/>
      <c r="AJ37" s="35"/>
      <c r="AK37" s="35"/>
      <c r="AL37" s="35"/>
      <c r="AM37" s="35"/>
      <c r="AN37" s="35"/>
      <c r="AO37" s="35"/>
      <c r="AP37" s="35"/>
      <c r="AQ37" s="35"/>
      <c r="AR37" s="35"/>
      <c r="AS37" s="35"/>
      <c r="AT37" s="3"/>
      <c r="AU37" s="3"/>
      <c r="AV37" s="3"/>
    </row>
    <row r="38" spans="1:48" ht="58.5" hidden="1" customHeight="1">
      <c r="A38" s="31" t="s">
        <v>38</v>
      </c>
      <c r="B38" s="31" t="s">
        <v>106</v>
      </c>
      <c r="C38" s="31" t="s">
        <v>174</v>
      </c>
      <c r="D38" s="32">
        <v>3568</v>
      </c>
      <c r="E38" s="31" t="s">
        <v>175</v>
      </c>
      <c r="F38" s="31" t="s">
        <v>176</v>
      </c>
      <c r="G38" s="31" t="s">
        <v>73</v>
      </c>
      <c r="H38" s="31" t="s">
        <v>44</v>
      </c>
      <c r="I38" s="25">
        <v>44470</v>
      </c>
      <c r="J38" s="25">
        <v>48579</v>
      </c>
      <c r="K38" s="31">
        <v>44565</v>
      </c>
      <c r="L38" s="31">
        <v>3918</v>
      </c>
      <c r="M38" s="40" t="s">
        <v>45</v>
      </c>
      <c r="N38" s="41">
        <v>28950.710641605023</v>
      </c>
      <c r="O38" s="28">
        <v>2042.1323359999999</v>
      </c>
      <c r="P38" s="33">
        <v>2042.1323359999999</v>
      </c>
      <c r="Q38" s="40"/>
      <c r="R38" s="40"/>
      <c r="S38" s="40"/>
      <c r="T38" s="40"/>
      <c r="U38" s="40"/>
      <c r="V38" s="51"/>
      <c r="W38" s="37"/>
      <c r="X38" s="40"/>
      <c r="Y38" s="31" t="s">
        <v>46</v>
      </c>
      <c r="Z38" s="31" t="s">
        <v>47</v>
      </c>
      <c r="AA38" s="31" t="s">
        <v>62</v>
      </c>
      <c r="AB38" s="31" t="s">
        <v>62</v>
      </c>
      <c r="AC38" s="34"/>
      <c r="AD38" s="35"/>
      <c r="AE38" s="35"/>
      <c r="AF38" s="35"/>
      <c r="AG38" s="35"/>
      <c r="AH38" s="35"/>
      <c r="AI38" s="35"/>
      <c r="AJ38" s="35"/>
      <c r="AK38" s="35"/>
      <c r="AL38" s="35"/>
      <c r="AM38" s="35"/>
      <c r="AN38" s="35"/>
      <c r="AO38" s="35"/>
      <c r="AP38" s="35"/>
      <c r="AQ38" s="35"/>
      <c r="AR38" s="35"/>
      <c r="AS38" s="35"/>
      <c r="AT38" s="3"/>
      <c r="AU38" s="3"/>
      <c r="AV38" s="3"/>
    </row>
    <row r="39" spans="1:48" ht="66" hidden="1" customHeight="1">
      <c r="A39" s="31" t="s">
        <v>38</v>
      </c>
      <c r="B39" s="31" t="s">
        <v>177</v>
      </c>
      <c r="C39" s="31" t="s">
        <v>178</v>
      </c>
      <c r="D39" s="32">
        <v>2</v>
      </c>
      <c r="E39" s="50" t="s">
        <v>179</v>
      </c>
      <c r="F39" s="31" t="s">
        <v>180</v>
      </c>
      <c r="G39" s="31" t="s">
        <v>181</v>
      </c>
      <c r="H39" s="31" t="s">
        <v>44</v>
      </c>
      <c r="I39" s="25">
        <v>44470</v>
      </c>
      <c r="J39" s="25">
        <v>45323</v>
      </c>
      <c r="K39" s="31">
        <v>124</v>
      </c>
      <c r="L39" s="31">
        <v>10</v>
      </c>
      <c r="M39" s="40" t="s">
        <v>66</v>
      </c>
      <c r="N39" s="41">
        <v>612</v>
      </c>
      <c r="O39" s="28">
        <v>49</v>
      </c>
      <c r="P39" s="28"/>
      <c r="Q39" s="40"/>
      <c r="R39" s="40"/>
      <c r="S39" s="40"/>
      <c r="T39" s="40"/>
      <c r="U39" s="40"/>
      <c r="V39" s="63"/>
      <c r="W39" s="37"/>
      <c r="X39" s="64"/>
      <c r="Y39" s="31" t="s">
        <v>182</v>
      </c>
      <c r="Z39" s="31" t="s">
        <v>183</v>
      </c>
      <c r="AA39" s="31" t="s">
        <v>3</v>
      </c>
      <c r="AB39" s="31" t="s">
        <v>184</v>
      </c>
      <c r="AC39" s="34"/>
      <c r="AD39" s="35"/>
      <c r="AE39" s="35"/>
      <c r="AF39" s="35"/>
      <c r="AG39" s="35"/>
      <c r="AH39" s="35"/>
      <c r="AI39" s="35"/>
      <c r="AJ39" s="35"/>
      <c r="AK39" s="35"/>
      <c r="AL39" s="35"/>
      <c r="AM39" s="35"/>
      <c r="AN39" s="35"/>
      <c r="AO39" s="35"/>
      <c r="AP39" s="35"/>
      <c r="AQ39" s="35"/>
      <c r="AR39" s="35"/>
      <c r="AS39" s="35"/>
      <c r="AT39" s="3"/>
      <c r="AU39" s="3"/>
      <c r="AV39" s="3"/>
    </row>
    <row r="40" spans="1:48" ht="73.5" hidden="1" customHeight="1">
      <c r="A40" s="31" t="s">
        <v>38</v>
      </c>
      <c r="B40" s="31" t="s">
        <v>177</v>
      </c>
      <c r="C40" s="31" t="s">
        <v>185</v>
      </c>
      <c r="D40" s="32"/>
      <c r="E40" s="31" t="s">
        <v>186</v>
      </c>
      <c r="F40" s="31" t="s">
        <v>187</v>
      </c>
      <c r="G40" s="31" t="s">
        <v>188</v>
      </c>
      <c r="H40" s="31" t="s">
        <v>44</v>
      </c>
      <c r="I40" s="25">
        <v>44470</v>
      </c>
      <c r="J40" s="25">
        <v>48213</v>
      </c>
      <c r="K40" s="31">
        <v>9</v>
      </c>
      <c r="L40" s="31">
        <v>2</v>
      </c>
      <c r="M40" s="40" t="s">
        <v>66</v>
      </c>
      <c r="N40" s="41">
        <v>240</v>
      </c>
      <c r="O40" s="28">
        <v>100</v>
      </c>
      <c r="P40" s="28"/>
      <c r="Q40" s="40"/>
      <c r="R40" s="40"/>
      <c r="S40" s="40"/>
      <c r="T40" s="40"/>
      <c r="U40" s="40"/>
      <c r="V40" s="65"/>
      <c r="W40" s="37"/>
      <c r="X40" s="65"/>
      <c r="Y40" s="31" t="s">
        <v>182</v>
      </c>
      <c r="Z40" s="31" t="s">
        <v>189</v>
      </c>
      <c r="AA40" s="31"/>
      <c r="AB40" s="31"/>
      <c r="AC40" s="34"/>
      <c r="AD40" s="35"/>
      <c r="AE40" s="35"/>
      <c r="AF40" s="35"/>
      <c r="AG40" s="35"/>
      <c r="AH40" s="35"/>
      <c r="AI40" s="35"/>
      <c r="AJ40" s="35"/>
      <c r="AK40" s="35"/>
      <c r="AL40" s="35"/>
      <c r="AM40" s="35"/>
      <c r="AN40" s="35"/>
      <c r="AO40" s="35"/>
      <c r="AP40" s="35"/>
      <c r="AQ40" s="35"/>
      <c r="AR40" s="35"/>
      <c r="AS40" s="35"/>
      <c r="AT40" s="3"/>
      <c r="AU40" s="3"/>
      <c r="AV40" s="3"/>
    </row>
    <row r="41" spans="1:48" ht="48.75" hidden="1" customHeight="1">
      <c r="A41" s="31" t="s">
        <v>38</v>
      </c>
      <c r="B41" s="31" t="s">
        <v>177</v>
      </c>
      <c r="C41" s="31" t="s">
        <v>190</v>
      </c>
      <c r="D41" s="32"/>
      <c r="E41" s="31" t="s">
        <v>191</v>
      </c>
      <c r="F41" s="31" t="s">
        <v>192</v>
      </c>
      <c r="G41" s="31" t="s">
        <v>188</v>
      </c>
      <c r="H41" s="31" t="s">
        <v>44</v>
      </c>
      <c r="I41" s="25">
        <v>44562</v>
      </c>
      <c r="J41" s="25">
        <v>48213</v>
      </c>
      <c r="K41" s="31">
        <v>1</v>
      </c>
      <c r="L41" s="31"/>
      <c r="M41" s="32" t="s">
        <v>66</v>
      </c>
      <c r="N41" s="27">
        <v>270</v>
      </c>
      <c r="O41" s="28">
        <v>0</v>
      </c>
      <c r="P41" s="28">
        <v>0</v>
      </c>
      <c r="Q41" s="32"/>
      <c r="R41" s="32"/>
      <c r="S41" s="32"/>
      <c r="T41" s="32"/>
      <c r="U41" s="32"/>
      <c r="V41" s="31"/>
      <c r="W41" s="31"/>
      <c r="X41" s="31"/>
      <c r="Y41" s="31" t="s">
        <v>182</v>
      </c>
      <c r="Z41" s="31" t="s">
        <v>189</v>
      </c>
      <c r="AA41" s="31"/>
      <c r="AB41" s="31"/>
      <c r="AC41" s="34"/>
      <c r="AD41" s="35"/>
      <c r="AE41" s="35"/>
      <c r="AF41" s="35"/>
      <c r="AG41" s="35"/>
      <c r="AH41" s="35"/>
      <c r="AI41" s="35"/>
      <c r="AJ41" s="35"/>
      <c r="AK41" s="35"/>
      <c r="AL41" s="35"/>
      <c r="AM41" s="35"/>
      <c r="AN41" s="35"/>
      <c r="AO41" s="35"/>
      <c r="AP41" s="35"/>
      <c r="AQ41" s="35"/>
      <c r="AR41" s="35"/>
      <c r="AS41" s="35"/>
      <c r="AT41" s="3"/>
      <c r="AU41" s="3"/>
      <c r="AV41" s="3"/>
    </row>
    <row r="42" spans="1:48" ht="80.25" hidden="1" customHeight="1">
      <c r="A42" s="31" t="s">
        <v>38</v>
      </c>
      <c r="B42" s="31" t="s">
        <v>177</v>
      </c>
      <c r="C42" s="31" t="s">
        <v>193</v>
      </c>
      <c r="D42" s="32">
        <v>1</v>
      </c>
      <c r="E42" s="31" t="s">
        <v>194</v>
      </c>
      <c r="F42" s="31" t="s">
        <v>195</v>
      </c>
      <c r="G42" s="31" t="s">
        <v>188</v>
      </c>
      <c r="H42" s="31" t="s">
        <v>44</v>
      </c>
      <c r="I42" s="25">
        <v>44470</v>
      </c>
      <c r="J42" s="25">
        <v>48579</v>
      </c>
      <c r="K42" s="31">
        <v>11</v>
      </c>
      <c r="L42" s="31">
        <v>1</v>
      </c>
      <c r="M42" s="32" t="s">
        <v>66</v>
      </c>
      <c r="N42" s="27">
        <v>220</v>
      </c>
      <c r="O42" s="28">
        <v>20</v>
      </c>
      <c r="P42" s="28">
        <v>0</v>
      </c>
      <c r="Q42" s="32"/>
      <c r="R42" s="32"/>
      <c r="S42" s="32"/>
      <c r="T42" s="32"/>
      <c r="U42" s="32"/>
      <c r="V42" s="31"/>
      <c r="W42" s="31"/>
      <c r="X42" s="31"/>
      <c r="Y42" s="31" t="s">
        <v>182</v>
      </c>
      <c r="Z42" s="31" t="s">
        <v>189</v>
      </c>
      <c r="AA42" s="31"/>
      <c r="AB42" s="31"/>
      <c r="AC42" s="34"/>
      <c r="AD42" s="35"/>
      <c r="AE42" s="35"/>
      <c r="AF42" s="35"/>
      <c r="AG42" s="35"/>
      <c r="AH42" s="35"/>
      <c r="AI42" s="35"/>
      <c r="AJ42" s="35"/>
      <c r="AK42" s="35"/>
      <c r="AL42" s="35"/>
      <c r="AM42" s="35"/>
      <c r="AN42" s="35"/>
      <c r="AO42" s="35"/>
      <c r="AP42" s="35"/>
      <c r="AQ42" s="35"/>
      <c r="AR42" s="35"/>
      <c r="AS42" s="35"/>
      <c r="AT42" s="3"/>
      <c r="AU42" s="3"/>
      <c r="AV42" s="3"/>
    </row>
    <row r="43" spans="1:48" ht="49.5" hidden="1" customHeight="1">
      <c r="A43" s="31" t="s">
        <v>38</v>
      </c>
      <c r="B43" s="31" t="s">
        <v>177</v>
      </c>
      <c r="C43" s="31" t="s">
        <v>196</v>
      </c>
      <c r="D43" s="66">
        <v>86</v>
      </c>
      <c r="E43" s="31" t="s">
        <v>197</v>
      </c>
      <c r="F43" s="31" t="s">
        <v>198</v>
      </c>
      <c r="G43" s="31" t="s">
        <v>199</v>
      </c>
      <c r="H43" s="31" t="s">
        <v>44</v>
      </c>
      <c r="I43" s="25">
        <v>44470</v>
      </c>
      <c r="J43" s="25">
        <v>48579</v>
      </c>
      <c r="K43" s="53">
        <f t="shared" ref="K43:K44" si="0">SUM(M43:X43)</f>
        <v>1232</v>
      </c>
      <c r="L43" s="53">
        <v>72</v>
      </c>
      <c r="M43" s="67" t="s">
        <v>45</v>
      </c>
      <c r="N43" s="27">
        <v>1114</v>
      </c>
      <c r="O43" s="28">
        <v>59</v>
      </c>
      <c r="P43" s="28">
        <f t="shared" ref="P43:P44" si="1">+O43</f>
        <v>59</v>
      </c>
      <c r="Q43" s="67"/>
      <c r="R43" s="67"/>
      <c r="S43" s="67"/>
      <c r="T43" s="67"/>
      <c r="U43" s="67"/>
      <c r="V43" s="53"/>
      <c r="W43" s="53"/>
      <c r="X43" s="53"/>
      <c r="Y43" s="31" t="s">
        <v>182</v>
      </c>
      <c r="Z43" s="31" t="s">
        <v>200</v>
      </c>
      <c r="AA43" s="31"/>
      <c r="AB43" s="31" t="s">
        <v>201</v>
      </c>
      <c r="AC43" s="34"/>
      <c r="AD43" s="35"/>
      <c r="AE43" s="35"/>
      <c r="AF43" s="35"/>
      <c r="AG43" s="35"/>
      <c r="AH43" s="35"/>
      <c r="AI43" s="35"/>
      <c r="AJ43" s="35"/>
      <c r="AK43" s="35"/>
      <c r="AL43" s="35"/>
      <c r="AM43" s="35"/>
      <c r="AN43" s="35"/>
      <c r="AO43" s="35"/>
      <c r="AP43" s="35"/>
      <c r="AQ43" s="35"/>
      <c r="AR43" s="35"/>
      <c r="AS43" s="35"/>
      <c r="AT43" s="3"/>
      <c r="AU43" s="3"/>
      <c r="AV43" s="3"/>
    </row>
    <row r="44" spans="1:48" ht="75.75" hidden="1" customHeight="1">
      <c r="A44" s="31" t="s">
        <v>38</v>
      </c>
      <c r="B44" s="31" t="s">
        <v>177</v>
      </c>
      <c r="C44" s="31" t="s">
        <v>202</v>
      </c>
      <c r="D44" s="67">
        <v>173</v>
      </c>
      <c r="E44" s="31" t="s">
        <v>203</v>
      </c>
      <c r="F44" s="31" t="s">
        <v>204</v>
      </c>
      <c r="G44" s="31" t="s">
        <v>199</v>
      </c>
      <c r="H44" s="31" t="s">
        <v>44</v>
      </c>
      <c r="I44" s="25">
        <v>44470</v>
      </c>
      <c r="J44" s="25">
        <v>48579</v>
      </c>
      <c r="K44" s="53">
        <f t="shared" si="0"/>
        <v>751</v>
      </c>
      <c r="L44" s="53">
        <f>+(K44*20%)+K44</f>
        <v>901.2</v>
      </c>
      <c r="M44" s="67" t="s">
        <v>45</v>
      </c>
      <c r="N44" s="27">
        <v>679</v>
      </c>
      <c r="O44" s="28">
        <v>36</v>
      </c>
      <c r="P44" s="28">
        <f t="shared" si="1"/>
        <v>36</v>
      </c>
      <c r="Q44" s="67"/>
      <c r="R44" s="67"/>
      <c r="S44" s="67"/>
      <c r="T44" s="67"/>
      <c r="U44" s="67"/>
      <c r="V44" s="53"/>
      <c r="W44" s="53"/>
      <c r="X44" s="53"/>
      <c r="Y44" s="31" t="s">
        <v>182</v>
      </c>
      <c r="Z44" s="31" t="s">
        <v>200</v>
      </c>
      <c r="AA44" s="31"/>
      <c r="AB44" s="31" t="s">
        <v>201</v>
      </c>
      <c r="AC44" s="34"/>
      <c r="AD44" s="35"/>
      <c r="AE44" s="35"/>
      <c r="AF44" s="35"/>
      <c r="AG44" s="35"/>
      <c r="AH44" s="35"/>
      <c r="AI44" s="35"/>
      <c r="AJ44" s="35"/>
      <c r="AK44" s="35"/>
      <c r="AL44" s="35"/>
      <c r="AM44" s="35"/>
      <c r="AN44" s="35"/>
      <c r="AO44" s="35"/>
      <c r="AP44" s="35"/>
      <c r="AQ44" s="35"/>
      <c r="AR44" s="35"/>
      <c r="AS44" s="35"/>
      <c r="AT44" s="3"/>
      <c r="AU44" s="3"/>
      <c r="AV44" s="3"/>
    </row>
    <row r="45" spans="1:48" ht="71.25" hidden="1" customHeight="1">
      <c r="A45" s="31" t="s">
        <v>38</v>
      </c>
      <c r="B45" s="31" t="s">
        <v>177</v>
      </c>
      <c r="C45" s="31" t="s">
        <v>205</v>
      </c>
      <c r="D45" s="67">
        <v>60</v>
      </c>
      <c r="E45" s="31" t="s">
        <v>206</v>
      </c>
      <c r="F45" s="31" t="s">
        <v>207</v>
      </c>
      <c r="G45" s="31" t="s">
        <v>208</v>
      </c>
      <c r="H45" s="31" t="s">
        <v>44</v>
      </c>
      <c r="I45" s="25">
        <v>44470</v>
      </c>
      <c r="J45" s="25">
        <v>48579</v>
      </c>
      <c r="K45" s="53">
        <f t="shared" ref="K45:K46" si="2">+SUM(M45:X45)</f>
        <v>224</v>
      </c>
      <c r="L45" s="53">
        <v>50</v>
      </c>
      <c r="M45" s="67" t="s">
        <v>45</v>
      </c>
      <c r="N45" s="27">
        <v>204</v>
      </c>
      <c r="O45" s="28">
        <v>10</v>
      </c>
      <c r="P45" s="28">
        <v>10</v>
      </c>
      <c r="Q45" s="67"/>
      <c r="R45" s="67"/>
      <c r="S45" s="67"/>
      <c r="T45" s="67"/>
      <c r="U45" s="67"/>
      <c r="V45" s="53"/>
      <c r="W45" s="53"/>
      <c r="X45" s="53"/>
      <c r="Y45" s="31" t="s">
        <v>182</v>
      </c>
      <c r="Z45" s="31" t="s">
        <v>200</v>
      </c>
      <c r="AA45" s="31"/>
      <c r="AB45" s="31" t="s">
        <v>201</v>
      </c>
      <c r="AC45" s="34"/>
      <c r="AD45" s="35"/>
      <c r="AE45" s="35"/>
      <c r="AF45" s="35"/>
      <c r="AG45" s="35"/>
      <c r="AH45" s="35"/>
      <c r="AI45" s="35"/>
      <c r="AJ45" s="35"/>
      <c r="AK45" s="35"/>
      <c r="AL45" s="35"/>
      <c r="AM45" s="35"/>
      <c r="AN45" s="35"/>
      <c r="AO45" s="35"/>
      <c r="AP45" s="35"/>
      <c r="AQ45" s="35"/>
      <c r="AR45" s="35"/>
      <c r="AS45" s="35"/>
      <c r="AT45" s="3"/>
      <c r="AU45" s="3"/>
      <c r="AV45" s="3"/>
    </row>
    <row r="46" spans="1:48" ht="74.25" hidden="1" customHeight="1">
      <c r="A46" s="31" t="s">
        <v>38</v>
      </c>
      <c r="B46" s="31" t="s">
        <v>177</v>
      </c>
      <c r="C46" s="31" t="s">
        <v>209</v>
      </c>
      <c r="D46" s="67">
        <v>207</v>
      </c>
      <c r="E46" s="31" t="s">
        <v>210</v>
      </c>
      <c r="F46" s="31" t="s">
        <v>211</v>
      </c>
      <c r="G46" s="31" t="s">
        <v>208</v>
      </c>
      <c r="H46" s="31" t="s">
        <v>44</v>
      </c>
      <c r="I46" s="25">
        <v>44470</v>
      </c>
      <c r="J46" s="25">
        <v>48579</v>
      </c>
      <c r="K46" s="53">
        <f t="shared" si="2"/>
        <v>40923</v>
      </c>
      <c r="L46" s="53">
        <v>173</v>
      </c>
      <c r="M46" s="67" t="s">
        <v>45</v>
      </c>
      <c r="N46" s="27">
        <v>1093</v>
      </c>
      <c r="O46" s="28">
        <v>40</v>
      </c>
      <c r="P46" s="28">
        <f>230*173</f>
        <v>39790</v>
      </c>
      <c r="Q46" s="67"/>
      <c r="R46" s="67"/>
      <c r="S46" s="67"/>
      <c r="T46" s="67"/>
      <c r="U46" s="67"/>
      <c r="V46" s="53"/>
      <c r="W46" s="53"/>
      <c r="X46" s="53"/>
      <c r="Y46" s="31" t="s">
        <v>182</v>
      </c>
      <c r="Z46" s="31" t="s">
        <v>200</v>
      </c>
      <c r="AA46" s="31"/>
      <c r="AB46" s="31" t="s">
        <v>201</v>
      </c>
      <c r="AC46" s="34"/>
      <c r="AD46" s="35"/>
      <c r="AE46" s="35"/>
      <c r="AF46" s="35"/>
      <c r="AG46" s="35"/>
      <c r="AH46" s="35"/>
      <c r="AI46" s="35"/>
      <c r="AJ46" s="35"/>
      <c r="AK46" s="35"/>
      <c r="AL46" s="35"/>
      <c r="AM46" s="35"/>
      <c r="AN46" s="35"/>
      <c r="AO46" s="35"/>
      <c r="AP46" s="35"/>
      <c r="AQ46" s="35"/>
      <c r="AR46" s="35"/>
      <c r="AS46" s="35"/>
      <c r="AT46" s="3"/>
      <c r="AU46" s="3"/>
      <c r="AV46" s="3"/>
    </row>
    <row r="47" spans="1:48" ht="78" hidden="1" customHeight="1">
      <c r="A47" s="31" t="s">
        <v>38</v>
      </c>
      <c r="B47" s="31" t="s">
        <v>177</v>
      </c>
      <c r="C47" s="31" t="s">
        <v>212</v>
      </c>
      <c r="D47" s="32">
        <v>2149</v>
      </c>
      <c r="E47" s="31" t="s">
        <v>213</v>
      </c>
      <c r="F47" s="31" t="s">
        <v>214</v>
      </c>
      <c r="G47" s="31" t="s">
        <v>73</v>
      </c>
      <c r="H47" s="31" t="s">
        <v>44</v>
      </c>
      <c r="I47" s="25">
        <v>44470</v>
      </c>
      <c r="J47" s="25">
        <v>48579</v>
      </c>
      <c r="K47" s="53">
        <f>SUM(M47:X47)</f>
        <v>35434.333098212577</v>
      </c>
      <c r="L47" s="31">
        <v>1939</v>
      </c>
      <c r="M47" s="40" t="s">
        <v>45</v>
      </c>
      <c r="N47" s="41">
        <v>32334.331408212576</v>
      </c>
      <c r="O47" s="28">
        <v>1550.000845</v>
      </c>
      <c r="P47" s="33">
        <v>1550.000845</v>
      </c>
      <c r="Q47" s="40"/>
      <c r="R47" s="40"/>
      <c r="S47" s="40"/>
      <c r="T47" s="40"/>
      <c r="U47" s="40"/>
      <c r="V47" s="51"/>
      <c r="W47" s="40"/>
      <c r="X47" s="40"/>
      <c r="Y47" s="31" t="s">
        <v>46</v>
      </c>
      <c r="Z47" s="31" t="s">
        <v>47</v>
      </c>
      <c r="AA47" s="31" t="s">
        <v>62</v>
      </c>
      <c r="AB47" s="31" t="s">
        <v>47</v>
      </c>
      <c r="AC47" s="34"/>
      <c r="AD47" s="35"/>
      <c r="AE47" s="35"/>
      <c r="AF47" s="35"/>
      <c r="AG47" s="35"/>
      <c r="AH47" s="35"/>
      <c r="AI47" s="35"/>
      <c r="AJ47" s="35"/>
      <c r="AK47" s="35"/>
      <c r="AL47" s="35"/>
      <c r="AM47" s="35"/>
      <c r="AN47" s="35"/>
      <c r="AO47" s="35"/>
      <c r="AP47" s="35"/>
      <c r="AQ47" s="35"/>
      <c r="AR47" s="35"/>
      <c r="AS47" s="35"/>
      <c r="AT47" s="3"/>
      <c r="AU47" s="3"/>
      <c r="AV47" s="3"/>
    </row>
    <row r="48" spans="1:48" ht="83.25" hidden="1" customHeight="1">
      <c r="A48" s="31" t="s">
        <v>38</v>
      </c>
      <c r="B48" s="31" t="s">
        <v>177</v>
      </c>
      <c r="C48" s="31" t="s">
        <v>215</v>
      </c>
      <c r="D48" s="39">
        <v>140</v>
      </c>
      <c r="E48" s="31" t="s">
        <v>216</v>
      </c>
      <c r="F48" s="31" t="s">
        <v>217</v>
      </c>
      <c r="G48" s="31" t="s">
        <v>152</v>
      </c>
      <c r="H48" s="31" t="s">
        <v>44</v>
      </c>
      <c r="I48" s="25">
        <v>44470</v>
      </c>
      <c r="J48" s="25">
        <v>48579</v>
      </c>
      <c r="K48" s="38">
        <v>2020</v>
      </c>
      <c r="L48" s="38">
        <v>120</v>
      </c>
      <c r="M48" s="39" t="s">
        <v>45</v>
      </c>
      <c r="N48" s="27">
        <v>2339.4559999999997</v>
      </c>
      <c r="O48" s="28">
        <v>174.87100000000001</v>
      </c>
      <c r="P48" s="28">
        <v>174871</v>
      </c>
      <c r="Q48" s="39"/>
      <c r="R48" s="39"/>
      <c r="S48" s="39"/>
      <c r="T48" s="39"/>
      <c r="U48" s="39"/>
      <c r="V48" s="38"/>
      <c r="W48" s="38"/>
      <c r="X48" s="38"/>
      <c r="Y48" s="31" t="s">
        <v>46</v>
      </c>
      <c r="Z48" s="31" t="s">
        <v>47</v>
      </c>
      <c r="AA48" s="31"/>
      <c r="AB48" s="31"/>
      <c r="AC48" s="34"/>
      <c r="AD48" s="35"/>
      <c r="AE48" s="35"/>
      <c r="AF48" s="35"/>
      <c r="AG48" s="35"/>
      <c r="AH48" s="35"/>
      <c r="AI48" s="35"/>
      <c r="AJ48" s="35"/>
      <c r="AK48" s="35"/>
      <c r="AL48" s="35"/>
      <c r="AM48" s="35"/>
      <c r="AN48" s="35"/>
      <c r="AO48" s="35"/>
      <c r="AP48" s="35"/>
      <c r="AQ48" s="35"/>
      <c r="AR48" s="35"/>
      <c r="AS48" s="35"/>
      <c r="AT48" s="3"/>
      <c r="AU48" s="3"/>
      <c r="AV48" s="3"/>
    </row>
    <row r="49" spans="1:48" ht="49.5" hidden="1" customHeight="1">
      <c r="A49" s="31" t="s">
        <v>38</v>
      </c>
      <c r="B49" s="31" t="s">
        <v>177</v>
      </c>
      <c r="C49" s="31" t="s">
        <v>218</v>
      </c>
      <c r="D49" s="32">
        <v>20</v>
      </c>
      <c r="E49" s="31" t="s">
        <v>219</v>
      </c>
      <c r="F49" s="31" t="s">
        <v>220</v>
      </c>
      <c r="G49" s="31" t="s">
        <v>221</v>
      </c>
      <c r="H49" s="31" t="s">
        <v>44</v>
      </c>
      <c r="I49" s="25">
        <v>44348</v>
      </c>
      <c r="J49" s="25">
        <v>45657</v>
      </c>
      <c r="K49" s="31">
        <v>80</v>
      </c>
      <c r="L49" s="31">
        <v>20</v>
      </c>
      <c r="M49" s="32" t="s">
        <v>66</v>
      </c>
      <c r="N49" s="27">
        <v>43.7</v>
      </c>
      <c r="O49" s="28">
        <v>12.5</v>
      </c>
      <c r="P49" s="28">
        <v>12.5</v>
      </c>
      <c r="Q49" s="32"/>
      <c r="R49" s="32"/>
      <c r="S49" s="32"/>
      <c r="T49" s="32"/>
      <c r="U49" s="32"/>
      <c r="V49" s="31"/>
      <c r="W49" s="31"/>
      <c r="X49" s="31"/>
      <c r="Y49" s="31" t="s">
        <v>222</v>
      </c>
      <c r="Z49" s="31" t="s">
        <v>223</v>
      </c>
      <c r="AA49" s="31"/>
      <c r="AB49" s="31"/>
      <c r="AC49" s="34"/>
      <c r="AD49" s="35"/>
      <c r="AE49" s="35"/>
      <c r="AF49" s="35"/>
      <c r="AG49" s="35"/>
      <c r="AH49" s="35"/>
      <c r="AI49" s="35"/>
      <c r="AJ49" s="35"/>
      <c r="AK49" s="35"/>
      <c r="AL49" s="35"/>
      <c r="AM49" s="35"/>
      <c r="AN49" s="35"/>
      <c r="AO49" s="35"/>
      <c r="AP49" s="35"/>
      <c r="AQ49" s="35"/>
      <c r="AR49" s="35"/>
      <c r="AS49" s="35"/>
      <c r="AT49" s="3"/>
      <c r="AU49" s="3"/>
      <c r="AV49" s="3"/>
    </row>
    <row r="50" spans="1:48" ht="49.5" hidden="1" customHeight="1">
      <c r="A50" s="31" t="s">
        <v>38</v>
      </c>
      <c r="B50" s="31" t="s">
        <v>177</v>
      </c>
      <c r="C50" s="31" t="s">
        <v>224</v>
      </c>
      <c r="D50" s="23">
        <v>1</v>
      </c>
      <c r="E50" s="31" t="s">
        <v>225</v>
      </c>
      <c r="F50" s="31" t="s">
        <v>226</v>
      </c>
      <c r="G50" s="31" t="s">
        <v>221</v>
      </c>
      <c r="H50" s="31" t="s">
        <v>123</v>
      </c>
      <c r="I50" s="25">
        <v>44348</v>
      </c>
      <c r="J50" s="25">
        <v>45657</v>
      </c>
      <c r="K50" s="26">
        <v>1</v>
      </c>
      <c r="L50" s="26">
        <v>1</v>
      </c>
      <c r="M50" s="23" t="s">
        <v>66</v>
      </c>
      <c r="N50" s="27">
        <v>66.7</v>
      </c>
      <c r="O50" s="28">
        <v>19</v>
      </c>
      <c r="P50" s="28">
        <v>19468236</v>
      </c>
      <c r="Q50" s="23"/>
      <c r="R50" s="23"/>
      <c r="S50" s="23"/>
      <c r="T50" s="23"/>
      <c r="U50" s="23"/>
      <c r="V50" s="26"/>
      <c r="W50" s="26"/>
      <c r="X50" s="26"/>
      <c r="Y50" s="31" t="s">
        <v>227</v>
      </c>
      <c r="Z50" s="31" t="s">
        <v>223</v>
      </c>
      <c r="AA50" s="31"/>
      <c r="AB50" s="31"/>
      <c r="AC50" s="34"/>
      <c r="AD50" s="35"/>
      <c r="AE50" s="35"/>
      <c r="AF50" s="35"/>
      <c r="AG50" s="35"/>
      <c r="AH50" s="35"/>
      <c r="AI50" s="35"/>
      <c r="AJ50" s="35"/>
      <c r="AK50" s="35"/>
      <c r="AL50" s="35"/>
      <c r="AM50" s="35"/>
      <c r="AN50" s="35"/>
      <c r="AO50" s="35"/>
      <c r="AP50" s="35"/>
      <c r="AQ50" s="35"/>
      <c r="AR50" s="35"/>
      <c r="AS50" s="35"/>
      <c r="AT50" s="3"/>
      <c r="AU50" s="3"/>
      <c r="AV50" s="3"/>
    </row>
    <row r="51" spans="1:48" ht="49.5" hidden="1" customHeight="1">
      <c r="A51" s="31" t="s">
        <v>38</v>
      </c>
      <c r="B51" s="31" t="s">
        <v>177</v>
      </c>
      <c r="C51" s="31" t="s">
        <v>228</v>
      </c>
      <c r="D51" s="32">
        <v>20</v>
      </c>
      <c r="E51" s="31" t="s">
        <v>229</v>
      </c>
      <c r="F51" s="31" t="s">
        <v>230</v>
      </c>
      <c r="G51" s="31" t="s">
        <v>221</v>
      </c>
      <c r="H51" s="31" t="s">
        <v>44</v>
      </c>
      <c r="I51" s="25">
        <v>44348</v>
      </c>
      <c r="J51" s="25">
        <v>45657</v>
      </c>
      <c r="K51" s="31">
        <v>80</v>
      </c>
      <c r="L51" s="31">
        <v>20</v>
      </c>
      <c r="M51" s="32" t="s">
        <v>66</v>
      </c>
      <c r="N51" s="27">
        <v>43.7</v>
      </c>
      <c r="O51" s="28">
        <v>12.5</v>
      </c>
      <c r="P51" s="28">
        <v>12.5</v>
      </c>
      <c r="Q51" s="32"/>
      <c r="R51" s="32"/>
      <c r="S51" s="32"/>
      <c r="T51" s="32"/>
      <c r="U51" s="32"/>
      <c r="V51" s="31"/>
      <c r="W51" s="31"/>
      <c r="X51" s="31"/>
      <c r="Y51" s="31" t="s">
        <v>227</v>
      </c>
      <c r="Z51" s="31" t="s">
        <v>223</v>
      </c>
      <c r="AA51" s="31"/>
      <c r="AB51" s="31"/>
      <c r="AC51" s="34"/>
      <c r="AD51" s="35"/>
      <c r="AE51" s="35"/>
      <c r="AF51" s="35"/>
      <c r="AG51" s="35"/>
      <c r="AH51" s="35"/>
      <c r="AI51" s="35"/>
      <c r="AJ51" s="35"/>
      <c r="AK51" s="35"/>
      <c r="AL51" s="35"/>
      <c r="AM51" s="35"/>
      <c r="AN51" s="35"/>
      <c r="AO51" s="35"/>
      <c r="AP51" s="35"/>
      <c r="AQ51" s="35"/>
      <c r="AR51" s="35"/>
      <c r="AS51" s="35"/>
      <c r="AT51" s="3"/>
      <c r="AU51" s="3"/>
      <c r="AV51" s="3"/>
    </row>
    <row r="52" spans="1:48" ht="49.5" hidden="1" customHeight="1">
      <c r="A52" s="31" t="s">
        <v>38</v>
      </c>
      <c r="B52" s="31" t="s">
        <v>177</v>
      </c>
      <c r="C52" s="31" t="s">
        <v>231</v>
      </c>
      <c r="D52" s="32">
        <v>1415</v>
      </c>
      <c r="E52" s="31" t="s">
        <v>232</v>
      </c>
      <c r="F52" s="31" t="s">
        <v>233</v>
      </c>
      <c r="G52" s="31" t="s">
        <v>73</v>
      </c>
      <c r="H52" s="31" t="s">
        <v>44</v>
      </c>
      <c r="I52" s="25">
        <v>44470</v>
      </c>
      <c r="J52" s="25">
        <v>48579</v>
      </c>
      <c r="K52" s="31">
        <v>20262</v>
      </c>
      <c r="L52" s="31">
        <v>1331</v>
      </c>
      <c r="M52" s="40" t="s">
        <v>45</v>
      </c>
      <c r="N52" s="41">
        <v>279.85540200000003</v>
      </c>
      <c r="O52" s="28">
        <v>19.240711999999998</v>
      </c>
      <c r="P52" s="28">
        <v>19.240711999999998</v>
      </c>
      <c r="Q52" s="40"/>
      <c r="R52" s="40"/>
      <c r="S52" s="40"/>
      <c r="T52" s="40"/>
      <c r="U52" s="40"/>
      <c r="V52" s="51"/>
      <c r="W52" s="40"/>
      <c r="X52" s="40"/>
      <c r="Y52" s="31" t="s">
        <v>46</v>
      </c>
      <c r="Z52" s="31" t="s">
        <v>47</v>
      </c>
      <c r="AA52" s="31" t="s">
        <v>62</v>
      </c>
      <c r="AB52" s="31" t="s">
        <v>62</v>
      </c>
      <c r="AC52" s="34"/>
      <c r="AD52" s="35"/>
      <c r="AE52" s="35"/>
      <c r="AF52" s="35"/>
      <c r="AG52" s="35"/>
      <c r="AH52" s="35"/>
      <c r="AI52" s="35"/>
      <c r="AJ52" s="35"/>
      <c r="AK52" s="35"/>
      <c r="AL52" s="35"/>
      <c r="AM52" s="35"/>
      <c r="AN52" s="35"/>
      <c r="AO52" s="35"/>
      <c r="AP52" s="35"/>
      <c r="AQ52" s="35"/>
      <c r="AR52" s="35"/>
      <c r="AS52" s="35"/>
      <c r="AT52" s="3"/>
      <c r="AU52" s="3"/>
      <c r="AV52" s="3"/>
    </row>
    <row r="53" spans="1:48" ht="56.25" hidden="1" customHeight="1">
      <c r="A53" s="31" t="s">
        <v>38</v>
      </c>
      <c r="B53" s="31" t="s">
        <v>234</v>
      </c>
      <c r="C53" s="31" t="s">
        <v>235</v>
      </c>
      <c r="D53" s="23">
        <v>0.09</v>
      </c>
      <c r="E53" s="31" t="s">
        <v>236</v>
      </c>
      <c r="F53" s="31" t="s">
        <v>237</v>
      </c>
      <c r="G53" s="31" t="s">
        <v>105</v>
      </c>
      <c r="H53" s="31" t="s">
        <v>51</v>
      </c>
      <c r="I53" s="25">
        <v>44470</v>
      </c>
      <c r="J53" s="25">
        <v>48579</v>
      </c>
      <c r="K53" s="26">
        <v>1</v>
      </c>
      <c r="L53" s="26">
        <v>0.09</v>
      </c>
      <c r="M53" s="40" t="s">
        <v>97</v>
      </c>
      <c r="N53" s="41">
        <v>620</v>
      </c>
      <c r="O53" s="28">
        <v>50</v>
      </c>
      <c r="P53" s="68">
        <v>50</v>
      </c>
      <c r="Q53" s="40"/>
      <c r="R53" s="40"/>
      <c r="S53" s="40"/>
      <c r="T53" s="40"/>
      <c r="U53" s="40"/>
      <c r="V53" s="36"/>
      <c r="W53" s="37"/>
      <c r="X53" s="51"/>
      <c r="Y53" s="31" t="s">
        <v>3</v>
      </c>
      <c r="Z53" s="31" t="s">
        <v>89</v>
      </c>
      <c r="AA53" s="31"/>
      <c r="AB53" s="31"/>
      <c r="AC53" s="34"/>
      <c r="AD53" s="35"/>
      <c r="AE53" s="35"/>
      <c r="AF53" s="35"/>
      <c r="AG53" s="35"/>
      <c r="AH53" s="35"/>
      <c r="AI53" s="35"/>
      <c r="AJ53" s="35"/>
      <c r="AK53" s="35"/>
      <c r="AL53" s="35"/>
      <c r="AM53" s="35"/>
      <c r="AN53" s="35"/>
      <c r="AO53" s="35"/>
      <c r="AP53" s="35"/>
      <c r="AQ53" s="35"/>
      <c r="AR53" s="35"/>
      <c r="AS53" s="35"/>
      <c r="AT53" s="3"/>
      <c r="AU53" s="3"/>
      <c r="AV53" s="3"/>
    </row>
    <row r="54" spans="1:48" ht="70.5" hidden="1" customHeight="1">
      <c r="A54" s="31" t="s">
        <v>38</v>
      </c>
      <c r="B54" s="31" t="s">
        <v>234</v>
      </c>
      <c r="C54" s="31" t="s">
        <v>238</v>
      </c>
      <c r="D54" s="32">
        <v>170</v>
      </c>
      <c r="E54" s="31" t="s">
        <v>239</v>
      </c>
      <c r="F54" s="31" t="s">
        <v>240</v>
      </c>
      <c r="G54" s="31" t="s">
        <v>241</v>
      </c>
      <c r="H54" s="31" t="s">
        <v>44</v>
      </c>
      <c r="I54" s="25">
        <v>44470</v>
      </c>
      <c r="J54" s="25">
        <v>48579</v>
      </c>
      <c r="K54" s="31">
        <v>2040</v>
      </c>
      <c r="L54" s="31">
        <v>170</v>
      </c>
      <c r="M54" s="40" t="s">
        <v>66</v>
      </c>
      <c r="N54" s="41">
        <v>1233.916199</v>
      </c>
      <c r="O54" s="28">
        <v>93.75</v>
      </c>
      <c r="P54" s="33">
        <v>93.75</v>
      </c>
      <c r="Q54" s="40"/>
      <c r="R54" s="40"/>
      <c r="S54" s="40"/>
      <c r="T54" s="40"/>
      <c r="U54" s="40"/>
      <c r="V54" s="31"/>
      <c r="W54" s="37"/>
      <c r="X54" s="69"/>
      <c r="Y54" s="31" t="s">
        <v>46</v>
      </c>
      <c r="Z54" s="31" t="s">
        <v>47</v>
      </c>
      <c r="AA54" s="31" t="s">
        <v>100</v>
      </c>
      <c r="AB54" s="31" t="s">
        <v>101</v>
      </c>
      <c r="AC54" s="34"/>
      <c r="AD54" s="35"/>
      <c r="AE54" s="35"/>
      <c r="AF54" s="35"/>
      <c r="AG54" s="35"/>
      <c r="AH54" s="35"/>
      <c r="AI54" s="35"/>
      <c r="AJ54" s="35"/>
      <c r="AK54" s="35"/>
      <c r="AL54" s="35"/>
      <c r="AM54" s="35"/>
      <c r="AN54" s="35"/>
      <c r="AO54" s="35"/>
      <c r="AP54" s="35"/>
      <c r="AQ54" s="35"/>
      <c r="AR54" s="35"/>
      <c r="AS54" s="35"/>
      <c r="AT54" s="3"/>
      <c r="AU54" s="3"/>
      <c r="AV54" s="3"/>
    </row>
    <row r="55" spans="1:48" ht="34.5" hidden="1" customHeight="1">
      <c r="A55" s="31" t="s">
        <v>38</v>
      </c>
      <c r="B55" s="31" t="s">
        <v>242</v>
      </c>
      <c r="C55" s="31" t="s">
        <v>243</v>
      </c>
      <c r="D55" s="32">
        <v>0</v>
      </c>
      <c r="E55" s="31" t="s">
        <v>244</v>
      </c>
      <c r="F55" s="31" t="s">
        <v>245</v>
      </c>
      <c r="G55" s="31" t="s">
        <v>246</v>
      </c>
      <c r="H55" s="31" t="s">
        <v>44</v>
      </c>
      <c r="I55" s="25">
        <v>45658</v>
      </c>
      <c r="J55" s="25">
        <v>47118</v>
      </c>
      <c r="K55" s="31">
        <v>4</v>
      </c>
      <c r="L55" s="31">
        <v>0</v>
      </c>
      <c r="M55" s="32" t="s">
        <v>66</v>
      </c>
      <c r="N55" s="27">
        <v>4476</v>
      </c>
      <c r="O55" s="28">
        <v>0</v>
      </c>
      <c r="P55" s="28"/>
      <c r="Q55" s="32"/>
      <c r="R55" s="32"/>
      <c r="S55" s="32"/>
      <c r="T55" s="32"/>
      <c r="U55" s="32"/>
      <c r="V55" s="31"/>
      <c r="W55" s="31"/>
      <c r="X55" s="31"/>
      <c r="Y55" s="31" t="s">
        <v>247</v>
      </c>
      <c r="Z55" s="31" t="s">
        <v>248</v>
      </c>
      <c r="AA55" s="31"/>
      <c r="AB55" s="31"/>
      <c r="AC55" s="34"/>
      <c r="AD55" s="35"/>
      <c r="AE55" s="35"/>
      <c r="AF55" s="35"/>
      <c r="AG55" s="35"/>
      <c r="AH55" s="35"/>
      <c r="AI55" s="35"/>
      <c r="AJ55" s="35"/>
      <c r="AK55" s="35"/>
      <c r="AL55" s="35"/>
      <c r="AM55" s="35"/>
      <c r="AN55" s="35"/>
      <c r="AO55" s="35"/>
      <c r="AP55" s="35"/>
      <c r="AQ55" s="35"/>
      <c r="AR55" s="35"/>
      <c r="AS55" s="35"/>
      <c r="AT55" s="3"/>
      <c r="AU55" s="3"/>
      <c r="AV55" s="3"/>
    </row>
    <row r="56" spans="1:48" ht="41.25" hidden="1" customHeight="1">
      <c r="A56" s="31" t="s">
        <v>38</v>
      </c>
      <c r="B56" s="31" t="s">
        <v>242</v>
      </c>
      <c r="C56" s="31" t="s">
        <v>249</v>
      </c>
      <c r="D56" s="70">
        <v>0.76</v>
      </c>
      <c r="E56" s="31" t="s">
        <v>250</v>
      </c>
      <c r="F56" s="31" t="s">
        <v>251</v>
      </c>
      <c r="G56" s="31" t="s">
        <v>246</v>
      </c>
      <c r="H56" s="31" t="s">
        <v>51</v>
      </c>
      <c r="I56" s="25">
        <v>44562</v>
      </c>
      <c r="J56" s="25">
        <v>48579</v>
      </c>
      <c r="K56" s="71">
        <v>1</v>
      </c>
      <c r="L56" s="71">
        <v>0.74</v>
      </c>
      <c r="M56" s="23" t="s">
        <v>66</v>
      </c>
      <c r="N56" s="27">
        <v>243</v>
      </c>
      <c r="O56" s="56">
        <v>27</v>
      </c>
      <c r="P56" s="56">
        <v>0</v>
      </c>
      <c r="Q56" s="23"/>
      <c r="R56" s="23"/>
      <c r="S56" s="23"/>
      <c r="T56" s="23"/>
      <c r="U56" s="23"/>
      <c r="V56" s="26"/>
      <c r="W56" s="26"/>
      <c r="X56" s="26"/>
      <c r="Y56" s="31" t="s">
        <v>247</v>
      </c>
      <c r="Z56" s="31" t="s">
        <v>248</v>
      </c>
      <c r="AA56" s="31"/>
      <c r="AB56" s="31"/>
      <c r="AC56" s="34"/>
      <c r="AD56" s="35"/>
      <c r="AE56" s="35"/>
      <c r="AF56" s="35"/>
      <c r="AG56" s="35"/>
      <c r="AH56" s="35"/>
      <c r="AI56" s="35"/>
      <c r="AJ56" s="35"/>
      <c r="AK56" s="35"/>
      <c r="AL56" s="35"/>
      <c r="AM56" s="35"/>
      <c r="AN56" s="35"/>
      <c r="AO56" s="35"/>
      <c r="AP56" s="35"/>
      <c r="AQ56" s="35"/>
      <c r="AR56" s="35"/>
      <c r="AS56" s="35"/>
      <c r="AT56" s="3"/>
      <c r="AU56" s="3"/>
      <c r="AV56" s="3"/>
    </row>
    <row r="57" spans="1:48" ht="24" hidden="1" customHeight="1">
      <c r="A57" s="31" t="s">
        <v>38</v>
      </c>
      <c r="B57" s="31" t="s">
        <v>242</v>
      </c>
      <c r="C57" s="31" t="s">
        <v>252</v>
      </c>
      <c r="D57" s="32">
        <v>3000</v>
      </c>
      <c r="E57" s="31" t="s">
        <v>253</v>
      </c>
      <c r="F57" s="31" t="s">
        <v>254</v>
      </c>
      <c r="G57" s="31" t="s">
        <v>246</v>
      </c>
      <c r="H57" s="31" t="s">
        <v>44</v>
      </c>
      <c r="I57" s="25">
        <v>44562</v>
      </c>
      <c r="J57" s="25">
        <v>48579</v>
      </c>
      <c r="K57" s="31">
        <v>35000</v>
      </c>
      <c r="L57" s="31">
        <v>2500</v>
      </c>
      <c r="M57" s="32" t="s">
        <v>66</v>
      </c>
      <c r="N57" s="27">
        <v>6774</v>
      </c>
      <c r="O57" s="56">
        <v>689</v>
      </c>
      <c r="P57" s="56">
        <v>689</v>
      </c>
      <c r="Q57" s="32"/>
      <c r="R57" s="32"/>
      <c r="S57" s="32"/>
      <c r="T57" s="32"/>
      <c r="U57" s="32"/>
      <c r="V57" s="31"/>
      <c r="W57" s="31"/>
      <c r="X57" s="31"/>
      <c r="Y57" s="31" t="s">
        <v>247</v>
      </c>
      <c r="Z57" s="31" t="s">
        <v>248</v>
      </c>
      <c r="AA57" s="31"/>
      <c r="AB57" s="31"/>
      <c r="AC57" s="34"/>
      <c r="AD57" s="35"/>
      <c r="AE57" s="35"/>
      <c r="AF57" s="35"/>
      <c r="AG57" s="35"/>
      <c r="AH57" s="35"/>
      <c r="AI57" s="35"/>
      <c r="AJ57" s="35"/>
      <c r="AK57" s="35"/>
      <c r="AL57" s="35"/>
      <c r="AM57" s="35"/>
      <c r="AN57" s="35"/>
      <c r="AO57" s="35"/>
      <c r="AP57" s="35"/>
      <c r="AQ57" s="35"/>
      <c r="AR57" s="35"/>
      <c r="AS57" s="35"/>
      <c r="AT57" s="3"/>
      <c r="AU57" s="3"/>
      <c r="AV57" s="3"/>
    </row>
    <row r="58" spans="1:48" ht="32.25" hidden="1" customHeight="1">
      <c r="A58" s="31" t="s">
        <v>38</v>
      </c>
      <c r="B58" s="31" t="s">
        <v>242</v>
      </c>
      <c r="C58" s="31" t="s">
        <v>255</v>
      </c>
      <c r="D58" s="23">
        <v>0.45</v>
      </c>
      <c r="E58" s="31" t="s">
        <v>256</v>
      </c>
      <c r="F58" s="31" t="s">
        <v>257</v>
      </c>
      <c r="G58" s="31" t="s">
        <v>258</v>
      </c>
      <c r="H58" s="31" t="s">
        <v>51</v>
      </c>
      <c r="I58" s="25">
        <v>44743</v>
      </c>
      <c r="J58" s="25">
        <v>48579</v>
      </c>
      <c r="K58" s="26">
        <v>1</v>
      </c>
      <c r="L58" s="72">
        <v>0.25</v>
      </c>
      <c r="M58" s="32" t="s">
        <v>66</v>
      </c>
      <c r="N58" s="27">
        <v>3153</v>
      </c>
      <c r="O58" s="73">
        <v>366</v>
      </c>
      <c r="P58" s="73">
        <v>0</v>
      </c>
      <c r="Q58" s="32"/>
      <c r="R58" s="32"/>
      <c r="S58" s="32"/>
      <c r="T58" s="32"/>
      <c r="U58" s="32"/>
      <c r="V58" s="31"/>
      <c r="W58" s="31"/>
      <c r="X58" s="31"/>
      <c r="Y58" s="31" t="s">
        <v>247</v>
      </c>
      <c r="Z58" s="31" t="s">
        <v>248</v>
      </c>
      <c r="AA58" s="31"/>
      <c r="AB58" s="31"/>
      <c r="AC58" s="34"/>
      <c r="AD58" s="35"/>
      <c r="AE58" s="35"/>
      <c r="AF58" s="35"/>
      <c r="AG58" s="35"/>
      <c r="AH58" s="35"/>
      <c r="AI58" s="35"/>
      <c r="AJ58" s="35"/>
      <c r="AK58" s="35"/>
      <c r="AL58" s="35"/>
      <c r="AM58" s="35"/>
      <c r="AN58" s="35"/>
      <c r="AO58" s="35"/>
      <c r="AP58" s="35"/>
      <c r="AQ58" s="35"/>
      <c r="AR58" s="35"/>
      <c r="AS58" s="35"/>
      <c r="AT58" s="3"/>
      <c r="AU58" s="3"/>
      <c r="AV58" s="3"/>
    </row>
    <row r="59" spans="1:48" ht="29.25" hidden="1" customHeight="1">
      <c r="A59" s="31" t="s">
        <v>38</v>
      </c>
      <c r="B59" s="31" t="s">
        <v>242</v>
      </c>
      <c r="C59" s="31" t="s">
        <v>259</v>
      </c>
      <c r="D59" s="70">
        <v>0.3</v>
      </c>
      <c r="E59" s="31" t="s">
        <v>260</v>
      </c>
      <c r="F59" s="31" t="s">
        <v>261</v>
      </c>
      <c r="G59" s="31" t="s">
        <v>258</v>
      </c>
      <c r="H59" s="31" t="s">
        <v>51</v>
      </c>
      <c r="I59" s="25">
        <v>44562</v>
      </c>
      <c r="J59" s="25">
        <v>48579</v>
      </c>
      <c r="K59" s="71">
        <v>1</v>
      </c>
      <c r="L59" s="71">
        <v>0.2</v>
      </c>
      <c r="M59" s="23" t="s">
        <v>66</v>
      </c>
      <c r="N59" s="27">
        <v>200</v>
      </c>
      <c r="O59" s="56">
        <v>20</v>
      </c>
      <c r="P59" s="56">
        <v>20</v>
      </c>
      <c r="Q59" s="23"/>
      <c r="R59" s="23"/>
      <c r="S59" s="23"/>
      <c r="T59" s="23"/>
      <c r="U59" s="23"/>
      <c r="V59" s="26"/>
      <c r="W59" s="26"/>
      <c r="X59" s="26"/>
      <c r="Y59" s="31" t="s">
        <v>247</v>
      </c>
      <c r="Z59" s="31" t="s">
        <v>248</v>
      </c>
      <c r="AA59" s="31"/>
      <c r="AB59" s="31"/>
      <c r="AC59" s="34"/>
      <c r="AD59" s="35"/>
      <c r="AE59" s="35"/>
      <c r="AF59" s="35"/>
      <c r="AG59" s="35"/>
      <c r="AH59" s="35"/>
      <c r="AI59" s="35"/>
      <c r="AJ59" s="35"/>
      <c r="AK59" s="35"/>
      <c r="AL59" s="35"/>
      <c r="AM59" s="35"/>
      <c r="AN59" s="35"/>
      <c r="AO59" s="35"/>
      <c r="AP59" s="35"/>
      <c r="AQ59" s="35"/>
      <c r="AR59" s="35"/>
      <c r="AS59" s="35"/>
      <c r="AT59" s="3"/>
      <c r="AU59" s="3"/>
      <c r="AV59" s="3"/>
    </row>
    <row r="60" spans="1:48" ht="29.25" hidden="1" customHeight="1">
      <c r="A60" s="31" t="s">
        <v>38</v>
      </c>
      <c r="B60" s="31" t="s">
        <v>242</v>
      </c>
      <c r="C60" s="31" t="s">
        <v>262</v>
      </c>
      <c r="D60" s="70">
        <v>0.25</v>
      </c>
      <c r="E60" s="31" t="s">
        <v>263</v>
      </c>
      <c r="F60" s="31" t="s">
        <v>264</v>
      </c>
      <c r="G60" s="31" t="s">
        <v>265</v>
      </c>
      <c r="H60" s="31" t="s">
        <v>44</v>
      </c>
      <c r="I60" s="25">
        <v>44562</v>
      </c>
      <c r="J60" s="25">
        <v>48579</v>
      </c>
      <c r="K60" s="71">
        <v>1</v>
      </c>
      <c r="L60" s="71">
        <v>0.25</v>
      </c>
      <c r="M60" s="23" t="s">
        <v>66</v>
      </c>
      <c r="N60" s="27">
        <v>486</v>
      </c>
      <c r="O60" s="56">
        <v>27</v>
      </c>
      <c r="P60" s="56">
        <v>0</v>
      </c>
      <c r="Q60" s="23"/>
      <c r="R60" s="23"/>
      <c r="S60" s="23"/>
      <c r="T60" s="23"/>
      <c r="U60" s="23"/>
      <c r="V60" s="26"/>
      <c r="W60" s="26"/>
      <c r="X60" s="26"/>
      <c r="Y60" s="31" t="s">
        <v>247</v>
      </c>
      <c r="Z60" s="31" t="s">
        <v>248</v>
      </c>
      <c r="AA60" s="31"/>
      <c r="AB60" s="31"/>
      <c r="AC60" s="34"/>
      <c r="AD60" s="35"/>
      <c r="AE60" s="35"/>
      <c r="AF60" s="35"/>
      <c r="AG60" s="35"/>
      <c r="AH60" s="35"/>
      <c r="AI60" s="35"/>
      <c r="AJ60" s="35"/>
      <c r="AK60" s="35"/>
      <c r="AL60" s="35"/>
      <c r="AM60" s="35"/>
      <c r="AN60" s="35"/>
      <c r="AO60" s="35"/>
      <c r="AP60" s="35"/>
      <c r="AQ60" s="35"/>
      <c r="AR60" s="35"/>
      <c r="AS60" s="35"/>
      <c r="AT60" s="3"/>
      <c r="AU60" s="3"/>
      <c r="AV60" s="3"/>
    </row>
    <row r="61" spans="1:48" ht="27.75" hidden="1" customHeight="1">
      <c r="A61" s="31" t="s">
        <v>38</v>
      </c>
      <c r="B61" s="31" t="s">
        <v>242</v>
      </c>
      <c r="C61" s="31" t="s">
        <v>266</v>
      </c>
      <c r="D61" s="23">
        <v>0.1</v>
      </c>
      <c r="E61" s="31" t="s">
        <v>267</v>
      </c>
      <c r="F61" s="31" t="s">
        <v>268</v>
      </c>
      <c r="G61" s="31" t="s">
        <v>269</v>
      </c>
      <c r="H61" s="31" t="s">
        <v>44</v>
      </c>
      <c r="I61" s="25">
        <v>44562</v>
      </c>
      <c r="J61" s="25">
        <v>48579</v>
      </c>
      <c r="K61" s="26">
        <v>1</v>
      </c>
      <c r="L61" s="26">
        <v>0.1</v>
      </c>
      <c r="M61" s="23" t="s">
        <v>66</v>
      </c>
      <c r="N61" s="27">
        <v>55</v>
      </c>
      <c r="O61" s="28">
        <v>5</v>
      </c>
      <c r="P61" s="28">
        <v>5</v>
      </c>
      <c r="Q61" s="23"/>
      <c r="R61" s="23"/>
      <c r="S61" s="23"/>
      <c r="T61" s="23"/>
      <c r="U61" s="23"/>
      <c r="V61" s="26"/>
      <c r="W61" s="26"/>
      <c r="X61" s="26"/>
      <c r="Y61" s="31" t="s">
        <v>247</v>
      </c>
      <c r="Z61" s="31" t="s">
        <v>248</v>
      </c>
      <c r="AA61" s="31"/>
      <c r="AB61" s="31"/>
      <c r="AC61" s="34"/>
      <c r="AD61" s="35"/>
      <c r="AE61" s="35"/>
      <c r="AF61" s="35"/>
      <c r="AG61" s="35"/>
      <c r="AH61" s="35"/>
      <c r="AI61" s="35"/>
      <c r="AJ61" s="35"/>
      <c r="AK61" s="35"/>
      <c r="AL61" s="35"/>
      <c r="AM61" s="35"/>
      <c r="AN61" s="35"/>
      <c r="AO61" s="35"/>
      <c r="AP61" s="35"/>
      <c r="AQ61" s="35"/>
      <c r="AR61" s="35"/>
      <c r="AS61" s="35"/>
      <c r="AT61" s="3"/>
      <c r="AU61" s="3"/>
      <c r="AV61" s="3"/>
    </row>
    <row r="62" spans="1:48" ht="31.5" hidden="1" customHeight="1">
      <c r="A62" s="31" t="s">
        <v>38</v>
      </c>
      <c r="B62" s="31" t="s">
        <v>242</v>
      </c>
      <c r="C62" s="31" t="s">
        <v>270</v>
      </c>
      <c r="D62" s="23">
        <v>0.3</v>
      </c>
      <c r="E62" s="31" t="s">
        <v>271</v>
      </c>
      <c r="F62" s="31" t="s">
        <v>272</v>
      </c>
      <c r="G62" s="31" t="s">
        <v>265</v>
      </c>
      <c r="H62" s="31" t="s">
        <v>51</v>
      </c>
      <c r="I62" s="25">
        <v>44562</v>
      </c>
      <c r="J62" s="25">
        <v>48579</v>
      </c>
      <c r="K62" s="26">
        <v>1</v>
      </c>
      <c r="L62" s="26">
        <v>0.2</v>
      </c>
      <c r="M62" s="40" t="s">
        <v>66</v>
      </c>
      <c r="N62" s="41">
        <v>1827</v>
      </c>
      <c r="O62" s="28">
        <v>550</v>
      </c>
      <c r="P62" s="28">
        <v>0</v>
      </c>
      <c r="Q62" s="40"/>
      <c r="R62" s="40"/>
      <c r="S62" s="40"/>
      <c r="T62" s="40"/>
      <c r="U62" s="40"/>
      <c r="V62" s="34"/>
      <c r="W62" s="34"/>
      <c r="X62" s="34"/>
      <c r="Y62" s="31" t="s">
        <v>247</v>
      </c>
      <c r="Z62" s="31" t="s">
        <v>248</v>
      </c>
      <c r="AA62" s="31"/>
      <c r="AB62" s="31"/>
      <c r="AC62" s="34"/>
      <c r="AD62" s="35"/>
      <c r="AE62" s="35"/>
      <c r="AF62" s="35"/>
      <c r="AG62" s="35"/>
      <c r="AH62" s="35"/>
      <c r="AI62" s="35"/>
      <c r="AJ62" s="35"/>
      <c r="AK62" s="35"/>
      <c r="AL62" s="35"/>
      <c r="AM62" s="35"/>
      <c r="AN62" s="35"/>
      <c r="AO62" s="35"/>
      <c r="AP62" s="35"/>
      <c r="AQ62" s="35"/>
      <c r="AR62" s="35"/>
      <c r="AS62" s="35"/>
      <c r="AT62" s="3"/>
      <c r="AU62" s="3"/>
      <c r="AV62" s="3"/>
    </row>
    <row r="63" spans="1:48" ht="35.25" hidden="1" customHeight="1">
      <c r="A63" s="31" t="s">
        <v>38</v>
      </c>
      <c r="B63" s="31" t="s">
        <v>273</v>
      </c>
      <c r="C63" s="31" t="s">
        <v>274</v>
      </c>
      <c r="D63" s="32" t="s">
        <v>275</v>
      </c>
      <c r="E63" s="31" t="s">
        <v>276</v>
      </c>
      <c r="F63" s="31" t="s">
        <v>277</v>
      </c>
      <c r="G63" s="31" t="s">
        <v>105</v>
      </c>
      <c r="H63" s="31" t="s">
        <v>51</v>
      </c>
      <c r="I63" s="25">
        <v>44470</v>
      </c>
      <c r="J63" s="25">
        <v>44926</v>
      </c>
      <c r="K63" s="26">
        <v>1</v>
      </c>
      <c r="L63" s="31" t="s">
        <v>275</v>
      </c>
      <c r="M63" s="40" t="s">
        <v>45</v>
      </c>
      <c r="N63" s="41">
        <v>50</v>
      </c>
      <c r="O63" s="28">
        <v>0</v>
      </c>
      <c r="P63" s="28"/>
      <c r="Q63" s="40"/>
      <c r="R63" s="40"/>
      <c r="S63" s="40"/>
      <c r="T63" s="40"/>
      <c r="U63" s="40"/>
      <c r="V63" s="36"/>
      <c r="W63" s="37"/>
      <c r="X63" s="51"/>
      <c r="Y63" s="31" t="s">
        <v>3</v>
      </c>
      <c r="Z63" s="31" t="s">
        <v>89</v>
      </c>
      <c r="AA63" s="31"/>
      <c r="AB63" s="31"/>
      <c r="AC63" s="34"/>
      <c r="AD63" s="35"/>
      <c r="AE63" s="35"/>
      <c r="AF63" s="35"/>
      <c r="AG63" s="35"/>
      <c r="AH63" s="35"/>
      <c r="AI63" s="35"/>
      <c r="AJ63" s="35"/>
      <c r="AK63" s="35"/>
      <c r="AL63" s="35"/>
      <c r="AM63" s="35"/>
      <c r="AN63" s="35"/>
      <c r="AO63" s="35"/>
      <c r="AP63" s="35"/>
      <c r="AQ63" s="35"/>
      <c r="AR63" s="35"/>
      <c r="AS63" s="35"/>
      <c r="AT63" s="3"/>
      <c r="AU63" s="3"/>
      <c r="AV63" s="3"/>
    </row>
    <row r="64" spans="1:48" ht="49.5" hidden="1" customHeight="1">
      <c r="A64" s="31" t="s">
        <v>38</v>
      </c>
      <c r="B64" s="31" t="s">
        <v>273</v>
      </c>
      <c r="C64" s="31" t="s">
        <v>278</v>
      </c>
      <c r="D64" s="23">
        <v>0.11</v>
      </c>
      <c r="E64" s="31" t="s">
        <v>279</v>
      </c>
      <c r="F64" s="31" t="s">
        <v>280</v>
      </c>
      <c r="G64" s="31" t="s">
        <v>105</v>
      </c>
      <c r="H64" s="31" t="s">
        <v>44</v>
      </c>
      <c r="I64" s="25">
        <v>44562</v>
      </c>
      <c r="J64" s="25">
        <v>48579</v>
      </c>
      <c r="K64" s="26">
        <v>1</v>
      </c>
      <c r="L64" s="26">
        <v>0.11</v>
      </c>
      <c r="M64" s="32" t="s">
        <v>45</v>
      </c>
      <c r="N64" s="27">
        <v>370</v>
      </c>
      <c r="O64" s="28">
        <v>26</v>
      </c>
      <c r="P64" s="28">
        <v>26</v>
      </c>
      <c r="Q64" s="32"/>
      <c r="R64" s="32"/>
      <c r="S64" s="32"/>
      <c r="T64" s="32"/>
      <c r="U64" s="32"/>
      <c r="V64" s="31"/>
      <c r="W64" s="31"/>
      <c r="X64" s="31"/>
      <c r="Y64" s="31" t="s">
        <v>3</v>
      </c>
      <c r="Z64" s="31" t="s">
        <v>89</v>
      </c>
      <c r="AA64" s="31"/>
      <c r="AB64" s="31"/>
      <c r="AC64" s="34"/>
      <c r="AD64" s="35"/>
      <c r="AE64" s="35"/>
      <c r="AF64" s="35"/>
      <c r="AG64" s="35"/>
      <c r="AH64" s="35"/>
      <c r="AI64" s="35"/>
      <c r="AJ64" s="35"/>
      <c r="AK64" s="35"/>
      <c r="AL64" s="35"/>
      <c r="AM64" s="35"/>
      <c r="AN64" s="35"/>
      <c r="AO64" s="35"/>
      <c r="AP64" s="35"/>
      <c r="AQ64" s="35"/>
      <c r="AR64" s="35"/>
      <c r="AS64" s="35"/>
      <c r="AT64" s="3"/>
      <c r="AU64" s="3"/>
      <c r="AV64" s="3"/>
    </row>
    <row r="65" spans="1:48" ht="61.5" hidden="1" customHeight="1">
      <c r="A65" s="31" t="s">
        <v>38</v>
      </c>
      <c r="B65" s="31" t="s">
        <v>273</v>
      </c>
      <c r="C65" s="31" t="s">
        <v>281</v>
      </c>
      <c r="D65" s="32">
        <v>1</v>
      </c>
      <c r="E65" s="31" t="s">
        <v>282</v>
      </c>
      <c r="F65" s="31" t="s">
        <v>283</v>
      </c>
      <c r="G65" s="31" t="s">
        <v>105</v>
      </c>
      <c r="H65" s="31" t="s">
        <v>44</v>
      </c>
      <c r="I65" s="25">
        <v>45292</v>
      </c>
      <c r="J65" s="25">
        <v>48579</v>
      </c>
      <c r="K65" s="31">
        <v>10</v>
      </c>
      <c r="L65" s="31" t="s">
        <v>275</v>
      </c>
      <c r="M65" s="32" t="s">
        <v>66</v>
      </c>
      <c r="N65" s="27">
        <v>385</v>
      </c>
      <c r="O65" s="28">
        <v>31</v>
      </c>
      <c r="P65" s="28">
        <v>31000000</v>
      </c>
      <c r="Q65" s="32"/>
      <c r="R65" s="32"/>
      <c r="S65" s="32"/>
      <c r="T65" s="32"/>
      <c r="U65" s="32"/>
      <c r="V65" s="31"/>
      <c r="W65" s="31"/>
      <c r="X65" s="31"/>
      <c r="Y65" s="31" t="s">
        <v>3</v>
      </c>
      <c r="Z65" s="31" t="s">
        <v>89</v>
      </c>
      <c r="AA65" s="31"/>
      <c r="AB65" s="31"/>
      <c r="AC65" s="34"/>
      <c r="AD65" s="35"/>
      <c r="AE65" s="35"/>
      <c r="AF65" s="35"/>
      <c r="AG65" s="35"/>
      <c r="AH65" s="35"/>
      <c r="AI65" s="35"/>
      <c r="AJ65" s="35"/>
      <c r="AK65" s="35"/>
      <c r="AL65" s="35"/>
      <c r="AM65" s="35"/>
      <c r="AN65" s="35"/>
      <c r="AO65" s="35"/>
      <c r="AP65" s="35"/>
      <c r="AQ65" s="35"/>
      <c r="AR65" s="35"/>
      <c r="AS65" s="35"/>
      <c r="AT65" s="3"/>
      <c r="AU65" s="3"/>
      <c r="AV65" s="3"/>
    </row>
    <row r="66" spans="1:48" ht="57" hidden="1" customHeight="1">
      <c r="A66" s="31" t="s">
        <v>38</v>
      </c>
      <c r="B66" s="31" t="s">
        <v>273</v>
      </c>
      <c r="C66" s="31" t="s">
        <v>284</v>
      </c>
      <c r="D66" s="32">
        <v>1</v>
      </c>
      <c r="E66" s="31" t="s">
        <v>285</v>
      </c>
      <c r="F66" s="31" t="s">
        <v>286</v>
      </c>
      <c r="G66" s="31" t="s">
        <v>105</v>
      </c>
      <c r="H66" s="31" t="s">
        <v>44</v>
      </c>
      <c r="I66" s="25">
        <v>44562</v>
      </c>
      <c r="J66" s="25">
        <v>48579</v>
      </c>
      <c r="K66" s="31">
        <v>11</v>
      </c>
      <c r="L66" s="31">
        <v>1</v>
      </c>
      <c r="M66" s="32" t="s">
        <v>66</v>
      </c>
      <c r="N66" s="27">
        <v>385</v>
      </c>
      <c r="O66" s="28">
        <v>31</v>
      </c>
      <c r="P66" s="28">
        <v>31000000</v>
      </c>
      <c r="Q66" s="32"/>
      <c r="R66" s="32"/>
      <c r="S66" s="32"/>
      <c r="T66" s="32"/>
      <c r="U66" s="32"/>
      <c r="V66" s="31"/>
      <c r="W66" s="31"/>
      <c r="X66" s="31"/>
      <c r="Y66" s="31" t="s">
        <v>3</v>
      </c>
      <c r="Z66" s="31" t="s">
        <v>89</v>
      </c>
      <c r="AA66" s="31"/>
      <c r="AB66" s="31"/>
      <c r="AC66" s="34"/>
      <c r="AD66" s="35"/>
      <c r="AE66" s="35"/>
      <c r="AF66" s="35"/>
      <c r="AG66" s="35"/>
      <c r="AH66" s="35"/>
      <c r="AI66" s="35"/>
      <c r="AJ66" s="35"/>
      <c r="AK66" s="35"/>
      <c r="AL66" s="35"/>
      <c r="AM66" s="35"/>
      <c r="AN66" s="35"/>
      <c r="AO66" s="35"/>
      <c r="AP66" s="35"/>
      <c r="AQ66" s="35"/>
      <c r="AR66" s="35"/>
      <c r="AS66" s="35"/>
      <c r="AT66" s="3"/>
      <c r="AU66" s="3"/>
      <c r="AV66" s="3"/>
    </row>
    <row r="67" spans="1:48" ht="87" hidden="1" customHeight="1">
      <c r="A67" s="31" t="s">
        <v>38</v>
      </c>
      <c r="B67" s="31" t="s">
        <v>273</v>
      </c>
      <c r="C67" s="31" t="s">
        <v>287</v>
      </c>
      <c r="D67" s="23">
        <v>1</v>
      </c>
      <c r="E67" s="31" t="s">
        <v>288</v>
      </c>
      <c r="F67" s="31" t="s">
        <v>289</v>
      </c>
      <c r="G67" s="31" t="s">
        <v>265</v>
      </c>
      <c r="H67" s="31" t="s">
        <v>123</v>
      </c>
      <c r="I67" s="25">
        <v>44470</v>
      </c>
      <c r="J67" s="25">
        <v>48579</v>
      </c>
      <c r="K67" s="26">
        <v>1</v>
      </c>
      <c r="L67" s="26">
        <v>1</v>
      </c>
      <c r="M67" s="23" t="s">
        <v>66</v>
      </c>
      <c r="N67" s="27">
        <v>170.3043547384716</v>
      </c>
      <c r="O67" s="28">
        <f>+K67*(1+3%)</f>
        <v>1.03</v>
      </c>
      <c r="P67" s="28"/>
      <c r="Q67" s="23"/>
      <c r="R67" s="23"/>
      <c r="S67" s="23"/>
      <c r="T67" s="23"/>
      <c r="U67" s="23"/>
      <c r="V67" s="26"/>
      <c r="W67" s="26"/>
      <c r="X67" s="26"/>
      <c r="Y67" s="31" t="s">
        <v>290</v>
      </c>
      <c r="Z67" s="31" t="s">
        <v>291</v>
      </c>
      <c r="AA67" s="31" t="s">
        <v>290</v>
      </c>
      <c r="AB67" s="31" t="s">
        <v>291</v>
      </c>
      <c r="AC67" s="34"/>
      <c r="AD67" s="35"/>
      <c r="AE67" s="35"/>
      <c r="AF67" s="35"/>
      <c r="AG67" s="35"/>
      <c r="AH67" s="35"/>
      <c r="AI67" s="35"/>
      <c r="AJ67" s="35"/>
      <c r="AK67" s="35"/>
      <c r="AL67" s="35"/>
      <c r="AM67" s="35"/>
      <c r="AN67" s="35"/>
      <c r="AO67" s="35"/>
      <c r="AP67" s="35"/>
      <c r="AQ67" s="35"/>
      <c r="AR67" s="35"/>
      <c r="AS67" s="35"/>
      <c r="AT67" s="3"/>
      <c r="AU67" s="3"/>
      <c r="AV67" s="3"/>
    </row>
    <row r="68" spans="1:48" ht="40.5" hidden="1" customHeight="1">
      <c r="A68" s="31" t="s">
        <v>38</v>
      </c>
      <c r="B68" s="31" t="s">
        <v>273</v>
      </c>
      <c r="C68" s="31" t="s">
        <v>292</v>
      </c>
      <c r="D68" s="23">
        <v>0.11</v>
      </c>
      <c r="E68" s="31" t="s">
        <v>293</v>
      </c>
      <c r="F68" s="24" t="s">
        <v>294</v>
      </c>
      <c r="G68" s="31" t="s">
        <v>105</v>
      </c>
      <c r="H68" s="31" t="s">
        <v>44</v>
      </c>
      <c r="I68" s="25">
        <v>44743</v>
      </c>
      <c r="J68" s="25">
        <v>48579</v>
      </c>
      <c r="K68" s="26">
        <v>1</v>
      </c>
      <c r="L68" s="26">
        <v>0.11</v>
      </c>
      <c r="M68" s="32" t="s">
        <v>61</v>
      </c>
      <c r="N68" s="27">
        <v>370</v>
      </c>
      <c r="O68" s="28">
        <v>26</v>
      </c>
      <c r="P68" s="28">
        <v>26</v>
      </c>
      <c r="Q68" s="32"/>
      <c r="R68" s="32"/>
      <c r="S68" s="32"/>
      <c r="T68" s="32"/>
      <c r="U68" s="32"/>
      <c r="V68" s="31"/>
      <c r="W68" s="31"/>
      <c r="X68" s="31"/>
      <c r="Y68" s="31" t="s">
        <v>3</v>
      </c>
      <c r="Z68" s="31" t="s">
        <v>89</v>
      </c>
      <c r="AA68" s="31"/>
      <c r="AB68" s="31"/>
      <c r="AC68" s="34"/>
      <c r="AD68" s="35"/>
      <c r="AE68" s="35"/>
      <c r="AF68" s="35"/>
      <c r="AG68" s="35"/>
      <c r="AH68" s="35"/>
      <c r="AI68" s="35"/>
      <c r="AJ68" s="35"/>
      <c r="AK68" s="35"/>
      <c r="AL68" s="35"/>
      <c r="AM68" s="35"/>
      <c r="AN68" s="35"/>
      <c r="AO68" s="35"/>
      <c r="AP68" s="35"/>
      <c r="AQ68" s="35"/>
      <c r="AR68" s="35"/>
      <c r="AS68" s="35"/>
      <c r="AT68" s="3"/>
      <c r="AU68" s="3"/>
      <c r="AV68" s="3"/>
    </row>
    <row r="69" spans="1:48" ht="90.75" hidden="1" customHeight="1">
      <c r="A69" s="31" t="s">
        <v>295</v>
      </c>
      <c r="B69" s="31" t="s">
        <v>296</v>
      </c>
      <c r="C69" s="31" t="s">
        <v>297</v>
      </c>
      <c r="D69" s="74"/>
      <c r="E69" s="31" t="s">
        <v>298</v>
      </c>
      <c r="F69" s="31" t="s">
        <v>299</v>
      </c>
      <c r="G69" s="31" t="s">
        <v>300</v>
      </c>
      <c r="H69" s="31" t="s">
        <v>44</v>
      </c>
      <c r="I69" s="25">
        <v>44927</v>
      </c>
      <c r="J69" s="25">
        <v>48213</v>
      </c>
      <c r="K69" s="38">
        <v>12</v>
      </c>
      <c r="L69" s="38">
        <v>4</v>
      </c>
      <c r="M69" s="74" t="s">
        <v>66</v>
      </c>
      <c r="N69" s="27">
        <v>137</v>
      </c>
      <c r="O69" s="28">
        <v>40</v>
      </c>
      <c r="P69" s="28">
        <v>40</v>
      </c>
      <c r="Q69" s="74"/>
      <c r="R69" s="74"/>
      <c r="S69" s="74"/>
      <c r="T69" s="74"/>
      <c r="U69" s="74"/>
      <c r="V69" s="25"/>
      <c r="W69" s="25"/>
      <c r="X69" s="25"/>
      <c r="Y69" s="31" t="s">
        <v>290</v>
      </c>
      <c r="Z69" s="31" t="s">
        <v>301</v>
      </c>
      <c r="AA69" s="31" t="s">
        <v>302</v>
      </c>
      <c r="AB69" s="31" t="s">
        <v>303</v>
      </c>
      <c r="AC69" s="34"/>
      <c r="AD69" s="35"/>
      <c r="AE69" s="35"/>
      <c r="AF69" s="35"/>
      <c r="AG69" s="35"/>
      <c r="AH69" s="35"/>
      <c r="AI69" s="35"/>
      <c r="AJ69" s="35"/>
      <c r="AK69" s="35"/>
      <c r="AL69" s="35"/>
      <c r="AM69" s="35"/>
      <c r="AN69" s="35"/>
      <c r="AO69" s="35"/>
      <c r="AP69" s="35"/>
      <c r="AQ69" s="35"/>
      <c r="AR69" s="35"/>
      <c r="AS69" s="35"/>
      <c r="AT69" s="3"/>
      <c r="AU69" s="3"/>
      <c r="AV69" s="3"/>
    </row>
    <row r="70" spans="1:48" ht="49.5" hidden="1" customHeight="1">
      <c r="A70" s="31" t="s">
        <v>295</v>
      </c>
      <c r="B70" s="31" t="s">
        <v>296</v>
      </c>
      <c r="C70" s="31" t="s">
        <v>304</v>
      </c>
      <c r="D70" s="39">
        <v>230</v>
      </c>
      <c r="E70" s="31" t="s">
        <v>305</v>
      </c>
      <c r="F70" s="31" t="s">
        <v>306</v>
      </c>
      <c r="G70" s="31" t="s">
        <v>307</v>
      </c>
      <c r="H70" s="31" t="s">
        <v>44</v>
      </c>
      <c r="I70" s="25">
        <v>44197</v>
      </c>
      <c r="J70" s="25">
        <v>48578</v>
      </c>
      <c r="K70" s="38">
        <v>3060</v>
      </c>
      <c r="L70" s="38">
        <v>220</v>
      </c>
      <c r="M70" s="32" t="s">
        <v>66</v>
      </c>
      <c r="N70" s="27">
        <v>198</v>
      </c>
      <c r="O70" s="28">
        <v>15</v>
      </c>
      <c r="P70" s="28">
        <v>15</v>
      </c>
      <c r="Q70" s="32"/>
      <c r="R70" s="32"/>
      <c r="S70" s="32"/>
      <c r="T70" s="32"/>
      <c r="U70" s="32"/>
      <c r="V70" s="36"/>
      <c r="W70" s="75"/>
      <c r="X70" s="36"/>
      <c r="Y70" s="31" t="s">
        <v>290</v>
      </c>
      <c r="Z70" s="31" t="s">
        <v>301</v>
      </c>
      <c r="AA70" s="31"/>
      <c r="AB70" s="31"/>
      <c r="AC70" s="34"/>
      <c r="AD70" s="35"/>
      <c r="AE70" s="35"/>
      <c r="AF70" s="35"/>
      <c r="AG70" s="35"/>
      <c r="AH70" s="35"/>
      <c r="AI70" s="35"/>
      <c r="AJ70" s="35"/>
      <c r="AK70" s="35"/>
      <c r="AL70" s="35"/>
      <c r="AM70" s="35"/>
      <c r="AN70" s="35"/>
      <c r="AO70" s="35"/>
      <c r="AP70" s="35"/>
      <c r="AQ70" s="35"/>
      <c r="AR70" s="35"/>
      <c r="AS70" s="35"/>
      <c r="AT70" s="3"/>
      <c r="AU70" s="3"/>
      <c r="AV70" s="3"/>
    </row>
    <row r="71" spans="1:48" ht="70.5" hidden="1" customHeight="1">
      <c r="A71" s="31" t="s">
        <v>295</v>
      </c>
      <c r="B71" s="31" t="s">
        <v>296</v>
      </c>
      <c r="C71" s="31" t="s">
        <v>308</v>
      </c>
      <c r="D71" s="39">
        <v>150</v>
      </c>
      <c r="E71" s="31" t="s">
        <v>309</v>
      </c>
      <c r="F71" s="31" t="s">
        <v>310</v>
      </c>
      <c r="G71" s="31" t="s">
        <v>307</v>
      </c>
      <c r="H71" s="31" t="s">
        <v>44</v>
      </c>
      <c r="I71" s="25">
        <v>44562</v>
      </c>
      <c r="J71" s="25">
        <v>48578</v>
      </c>
      <c r="K71" s="38">
        <f>SUBTOTAL(9,M71:X71)</f>
        <v>0</v>
      </c>
      <c r="L71" s="38">
        <v>150</v>
      </c>
      <c r="M71" s="39" t="s">
        <v>61</v>
      </c>
      <c r="N71" s="27">
        <v>682</v>
      </c>
      <c r="O71" s="28">
        <v>54</v>
      </c>
      <c r="P71" s="28">
        <v>2226</v>
      </c>
      <c r="Q71" s="39"/>
      <c r="R71" s="39"/>
      <c r="S71" s="39"/>
      <c r="T71" s="39"/>
      <c r="U71" s="39"/>
      <c r="V71" s="38"/>
      <c r="W71" s="38"/>
      <c r="X71" s="38"/>
      <c r="Y71" s="31" t="s">
        <v>290</v>
      </c>
      <c r="Z71" s="31" t="s">
        <v>301</v>
      </c>
      <c r="AA71" s="31"/>
      <c r="AB71" s="31"/>
      <c r="AC71" s="34"/>
      <c r="AD71" s="35"/>
      <c r="AE71" s="35"/>
      <c r="AF71" s="35"/>
      <c r="AG71" s="35"/>
      <c r="AH71" s="35"/>
      <c r="AI71" s="35"/>
      <c r="AJ71" s="35"/>
      <c r="AK71" s="35"/>
      <c r="AL71" s="35"/>
      <c r="AM71" s="35"/>
      <c r="AN71" s="35"/>
      <c r="AO71" s="35"/>
      <c r="AP71" s="35"/>
      <c r="AQ71" s="35"/>
      <c r="AR71" s="35"/>
      <c r="AS71" s="35"/>
      <c r="AT71" s="3"/>
      <c r="AU71" s="3"/>
      <c r="AV71" s="3"/>
    </row>
    <row r="72" spans="1:48" ht="49.5" hidden="1" customHeight="1">
      <c r="A72" s="31" t="s">
        <v>295</v>
      </c>
      <c r="B72" s="31" t="s">
        <v>296</v>
      </c>
      <c r="C72" s="31" t="s">
        <v>311</v>
      </c>
      <c r="D72" s="39">
        <v>65</v>
      </c>
      <c r="E72" s="31" t="s">
        <v>312</v>
      </c>
      <c r="F72" s="31" t="s">
        <v>313</v>
      </c>
      <c r="G72" s="31" t="s">
        <v>300</v>
      </c>
      <c r="H72" s="31" t="s">
        <v>44</v>
      </c>
      <c r="I72" s="25">
        <v>44197</v>
      </c>
      <c r="J72" s="25">
        <v>48579</v>
      </c>
      <c r="K72" s="38">
        <v>30</v>
      </c>
      <c r="L72" s="38">
        <v>5</v>
      </c>
      <c r="M72" s="32" t="s">
        <v>61</v>
      </c>
      <c r="N72" s="27">
        <v>270</v>
      </c>
      <c r="O72" s="28">
        <v>11</v>
      </c>
      <c r="P72" s="28">
        <v>118</v>
      </c>
      <c r="Q72" s="32"/>
      <c r="R72" s="32"/>
      <c r="S72" s="32"/>
      <c r="T72" s="32"/>
      <c r="U72" s="32"/>
      <c r="V72" s="36"/>
      <c r="W72" s="75"/>
      <c r="X72" s="31"/>
      <c r="Y72" s="31" t="s">
        <v>290</v>
      </c>
      <c r="Z72" s="31" t="s">
        <v>301</v>
      </c>
      <c r="AA72" s="31"/>
      <c r="AB72" s="31"/>
      <c r="AC72" s="34"/>
      <c r="AD72" s="35"/>
      <c r="AE72" s="35"/>
      <c r="AF72" s="35"/>
      <c r="AG72" s="35"/>
      <c r="AH72" s="35"/>
      <c r="AI72" s="35"/>
      <c r="AJ72" s="35"/>
      <c r="AK72" s="35"/>
      <c r="AL72" s="35"/>
      <c r="AM72" s="35"/>
      <c r="AN72" s="35"/>
      <c r="AO72" s="35"/>
      <c r="AP72" s="35"/>
      <c r="AQ72" s="35"/>
      <c r="AR72" s="35"/>
      <c r="AS72" s="35"/>
      <c r="AT72" s="3"/>
      <c r="AU72" s="3"/>
      <c r="AV72" s="3"/>
    </row>
    <row r="73" spans="1:48" ht="49.5" hidden="1" customHeight="1">
      <c r="A73" s="31" t="s">
        <v>295</v>
      </c>
      <c r="B73" s="31" t="s">
        <v>296</v>
      </c>
      <c r="C73" s="31" t="s">
        <v>314</v>
      </c>
      <c r="D73" s="39">
        <v>10</v>
      </c>
      <c r="E73" s="31" t="s">
        <v>315</v>
      </c>
      <c r="F73" s="31" t="s">
        <v>316</v>
      </c>
      <c r="G73" s="31" t="s">
        <v>307</v>
      </c>
      <c r="H73" s="31" t="s">
        <v>44</v>
      </c>
      <c r="I73" s="25">
        <v>44197</v>
      </c>
      <c r="J73" s="25">
        <v>48579</v>
      </c>
      <c r="K73" s="38">
        <v>10</v>
      </c>
      <c r="L73" s="38">
        <v>15</v>
      </c>
      <c r="M73" s="32" t="s">
        <v>66</v>
      </c>
      <c r="N73" s="27">
        <v>1150</v>
      </c>
      <c r="O73" s="28">
        <v>75</v>
      </c>
      <c r="P73" s="28">
        <v>75</v>
      </c>
      <c r="Q73" s="32"/>
      <c r="R73" s="32"/>
      <c r="S73" s="32"/>
      <c r="T73" s="32"/>
      <c r="U73" s="32"/>
      <c r="V73" s="36"/>
      <c r="W73" s="75"/>
      <c r="X73" s="36"/>
      <c r="Y73" s="31" t="s">
        <v>290</v>
      </c>
      <c r="Z73" s="31" t="s">
        <v>301</v>
      </c>
      <c r="AA73" s="31"/>
      <c r="AB73" s="31"/>
      <c r="AC73" s="34"/>
      <c r="AD73" s="35"/>
      <c r="AE73" s="35"/>
      <c r="AF73" s="35"/>
      <c r="AG73" s="35"/>
      <c r="AH73" s="35"/>
      <c r="AI73" s="35"/>
      <c r="AJ73" s="35"/>
      <c r="AK73" s="35"/>
      <c r="AL73" s="35"/>
      <c r="AM73" s="35"/>
      <c r="AN73" s="35"/>
      <c r="AO73" s="35"/>
      <c r="AP73" s="35"/>
      <c r="AQ73" s="35"/>
      <c r="AR73" s="35"/>
      <c r="AS73" s="35"/>
      <c r="AT73" s="3"/>
      <c r="AU73" s="3"/>
      <c r="AV73" s="3"/>
    </row>
    <row r="74" spans="1:48" ht="49.5" hidden="1" customHeight="1">
      <c r="A74" s="31" t="s">
        <v>295</v>
      </c>
      <c r="B74" s="31" t="s">
        <v>296</v>
      </c>
      <c r="C74" s="31" t="s">
        <v>317</v>
      </c>
      <c r="D74" s="39">
        <v>8600</v>
      </c>
      <c r="E74" s="34" t="s">
        <v>318</v>
      </c>
      <c r="F74" s="31" t="s">
        <v>319</v>
      </c>
      <c r="G74" s="31" t="s">
        <v>320</v>
      </c>
      <c r="H74" s="31" t="s">
        <v>44</v>
      </c>
      <c r="I74" s="25">
        <v>44197</v>
      </c>
      <c r="J74" s="25">
        <v>48579</v>
      </c>
      <c r="K74" s="38">
        <v>5000</v>
      </c>
      <c r="L74" s="38">
        <v>7400</v>
      </c>
      <c r="M74" s="32" t="s">
        <v>61</v>
      </c>
      <c r="N74" s="27">
        <v>13807</v>
      </c>
      <c r="O74" s="28">
        <v>734</v>
      </c>
      <c r="P74" s="33">
        <v>2500</v>
      </c>
      <c r="Q74" s="32"/>
      <c r="R74" s="32"/>
      <c r="S74" s="32"/>
      <c r="T74" s="32"/>
      <c r="U74" s="32"/>
      <c r="V74" s="36"/>
      <c r="W74" s="75"/>
      <c r="X74" s="36"/>
      <c r="Y74" s="31" t="s">
        <v>290</v>
      </c>
      <c r="Z74" s="31" t="s">
        <v>301</v>
      </c>
      <c r="AA74" s="31"/>
      <c r="AB74" s="31"/>
      <c r="AC74" s="34"/>
      <c r="AD74" s="35"/>
      <c r="AE74" s="35"/>
      <c r="AF74" s="35"/>
      <c r="AG74" s="35"/>
      <c r="AH74" s="35"/>
      <c r="AI74" s="35"/>
      <c r="AJ74" s="35"/>
      <c r="AK74" s="35"/>
      <c r="AL74" s="35"/>
      <c r="AM74" s="35"/>
      <c r="AN74" s="35"/>
      <c r="AO74" s="35"/>
      <c r="AP74" s="35"/>
      <c r="AQ74" s="35"/>
      <c r="AR74" s="35"/>
      <c r="AS74" s="35"/>
      <c r="AT74" s="3"/>
      <c r="AU74" s="3"/>
      <c r="AV74" s="3"/>
    </row>
    <row r="75" spans="1:48" ht="36.75" hidden="1" customHeight="1">
      <c r="A75" s="31" t="s">
        <v>295</v>
      </c>
      <c r="B75" s="31" t="s">
        <v>321</v>
      </c>
      <c r="C75" s="31" t="s">
        <v>322</v>
      </c>
      <c r="D75" s="32">
        <v>4</v>
      </c>
      <c r="E75" s="31" t="s">
        <v>323</v>
      </c>
      <c r="F75" s="31" t="s">
        <v>324</v>
      </c>
      <c r="G75" s="31" t="s">
        <v>325</v>
      </c>
      <c r="H75" s="31" t="s">
        <v>44</v>
      </c>
      <c r="I75" s="25">
        <v>44470</v>
      </c>
      <c r="J75" s="25">
        <v>48579</v>
      </c>
      <c r="K75" s="31">
        <v>44</v>
      </c>
      <c r="L75" s="31">
        <v>4</v>
      </c>
      <c r="M75" s="32" t="s">
        <v>45</v>
      </c>
      <c r="N75" s="27">
        <v>381</v>
      </c>
      <c r="O75" s="68">
        <v>28</v>
      </c>
      <c r="P75" s="68">
        <v>28444500</v>
      </c>
      <c r="Q75" s="32"/>
      <c r="R75" s="32"/>
      <c r="S75" s="32"/>
      <c r="T75" s="32"/>
      <c r="U75" s="32"/>
      <c r="V75" s="31"/>
      <c r="W75" s="31"/>
      <c r="X75" s="31"/>
      <c r="Y75" s="31" t="s">
        <v>326</v>
      </c>
      <c r="Z75" s="31" t="s">
        <v>327</v>
      </c>
      <c r="AA75" s="31" t="s">
        <v>326</v>
      </c>
      <c r="AB75" s="31" t="s">
        <v>328</v>
      </c>
      <c r="AC75" s="34"/>
      <c r="AD75" s="35"/>
      <c r="AE75" s="35"/>
      <c r="AF75" s="35"/>
      <c r="AG75" s="35"/>
      <c r="AH75" s="35"/>
      <c r="AI75" s="35"/>
      <c r="AJ75" s="35"/>
      <c r="AK75" s="35"/>
      <c r="AL75" s="35"/>
      <c r="AM75" s="35"/>
      <c r="AN75" s="35"/>
      <c r="AO75" s="35"/>
      <c r="AP75" s="35"/>
      <c r="AQ75" s="35"/>
      <c r="AR75" s="35"/>
      <c r="AS75" s="35"/>
      <c r="AT75" s="3"/>
      <c r="AU75" s="3"/>
      <c r="AV75" s="3"/>
    </row>
    <row r="76" spans="1:48" ht="49.5" hidden="1" customHeight="1">
      <c r="A76" s="31" t="s">
        <v>295</v>
      </c>
      <c r="B76" s="31" t="s">
        <v>296</v>
      </c>
      <c r="C76" s="31" t="s">
        <v>329</v>
      </c>
      <c r="D76" s="76">
        <v>1</v>
      </c>
      <c r="E76" s="25" t="s">
        <v>330</v>
      </c>
      <c r="F76" s="25" t="s">
        <v>331</v>
      </c>
      <c r="G76" s="31" t="s">
        <v>105</v>
      </c>
      <c r="H76" s="31" t="s">
        <v>44</v>
      </c>
      <c r="I76" s="25">
        <v>44470</v>
      </c>
      <c r="J76" s="25">
        <v>48579</v>
      </c>
      <c r="K76" s="38">
        <v>12</v>
      </c>
      <c r="L76" s="31">
        <v>1</v>
      </c>
      <c r="M76" s="32" t="s">
        <v>66</v>
      </c>
      <c r="N76" s="27">
        <v>84</v>
      </c>
      <c r="O76" s="28">
        <v>7</v>
      </c>
      <c r="P76" s="28">
        <v>7</v>
      </c>
      <c r="Q76" s="32"/>
      <c r="R76" s="32"/>
      <c r="S76" s="32"/>
      <c r="T76" s="32"/>
      <c r="U76" s="32"/>
      <c r="V76" s="31"/>
      <c r="W76" s="31"/>
      <c r="X76" s="31"/>
      <c r="Y76" s="31" t="s">
        <v>3</v>
      </c>
      <c r="Z76" s="31" t="s">
        <v>89</v>
      </c>
      <c r="AA76" s="31" t="s">
        <v>3</v>
      </c>
      <c r="AB76" s="31" t="s">
        <v>89</v>
      </c>
      <c r="AC76" s="34"/>
      <c r="AD76" s="35"/>
      <c r="AE76" s="35"/>
      <c r="AF76" s="35"/>
      <c r="AG76" s="35"/>
      <c r="AH76" s="35"/>
      <c r="AI76" s="35"/>
      <c r="AJ76" s="35"/>
      <c r="AK76" s="35"/>
      <c r="AL76" s="35"/>
      <c r="AM76" s="35"/>
      <c r="AN76" s="35"/>
      <c r="AO76" s="35"/>
      <c r="AP76" s="35"/>
      <c r="AQ76" s="35"/>
      <c r="AR76" s="35"/>
      <c r="AS76" s="35"/>
      <c r="AT76" s="3"/>
      <c r="AU76" s="3"/>
      <c r="AV76" s="3"/>
    </row>
    <row r="77" spans="1:48" ht="49.5" hidden="1" customHeight="1">
      <c r="A77" s="31" t="s">
        <v>295</v>
      </c>
      <c r="B77" s="31" t="s">
        <v>296</v>
      </c>
      <c r="C77" s="31" t="s">
        <v>332</v>
      </c>
      <c r="D77" s="32">
        <v>1</v>
      </c>
      <c r="E77" s="31" t="s">
        <v>333</v>
      </c>
      <c r="F77" s="31" t="s">
        <v>334</v>
      </c>
      <c r="G77" s="31" t="s">
        <v>105</v>
      </c>
      <c r="H77" s="31" t="s">
        <v>44</v>
      </c>
      <c r="I77" s="25">
        <v>44470</v>
      </c>
      <c r="J77" s="25">
        <v>48579</v>
      </c>
      <c r="K77" s="31">
        <v>11</v>
      </c>
      <c r="L77" s="31">
        <v>1</v>
      </c>
      <c r="M77" s="32" t="s">
        <v>66</v>
      </c>
      <c r="N77" s="27">
        <v>567.68118246157201</v>
      </c>
      <c r="O77" s="28">
        <f t="shared" ref="O77:P77" si="3">K77+K77*3/100</f>
        <v>11.33</v>
      </c>
      <c r="P77" s="28">
        <f t="shared" si="3"/>
        <v>1.03</v>
      </c>
      <c r="Q77" s="32"/>
      <c r="R77" s="32"/>
      <c r="S77" s="32"/>
      <c r="T77" s="32"/>
      <c r="U77" s="32"/>
      <c r="V77" s="31"/>
      <c r="W77" s="31"/>
      <c r="X77" s="31"/>
      <c r="Y77" s="31" t="s">
        <v>3</v>
      </c>
      <c r="Z77" s="31" t="s">
        <v>89</v>
      </c>
      <c r="AA77" s="31" t="s">
        <v>3</v>
      </c>
      <c r="AB77" s="31" t="s">
        <v>89</v>
      </c>
      <c r="AC77" s="34"/>
      <c r="AD77" s="35"/>
      <c r="AE77" s="35"/>
      <c r="AF77" s="35"/>
      <c r="AG77" s="35"/>
      <c r="AH77" s="35"/>
      <c r="AI77" s="35"/>
      <c r="AJ77" s="35"/>
      <c r="AK77" s="35"/>
      <c r="AL77" s="35"/>
      <c r="AM77" s="35"/>
      <c r="AN77" s="35"/>
      <c r="AO77" s="35"/>
      <c r="AP77" s="35"/>
      <c r="AQ77" s="35"/>
      <c r="AR77" s="35"/>
      <c r="AS77" s="35"/>
      <c r="AT77" s="3"/>
      <c r="AU77" s="3"/>
      <c r="AV77" s="3"/>
    </row>
    <row r="78" spans="1:48" ht="24" hidden="1" customHeight="1">
      <c r="A78" s="31" t="s">
        <v>295</v>
      </c>
      <c r="B78" s="31" t="s">
        <v>296</v>
      </c>
      <c r="C78" s="31" t="s">
        <v>335</v>
      </c>
      <c r="D78" s="70">
        <v>0.3</v>
      </c>
      <c r="E78" s="31" t="s">
        <v>336</v>
      </c>
      <c r="F78" s="31" t="s">
        <v>337</v>
      </c>
      <c r="G78" s="31" t="s">
        <v>246</v>
      </c>
      <c r="H78" s="31" t="s">
        <v>51</v>
      </c>
      <c r="I78" s="25">
        <v>44562</v>
      </c>
      <c r="J78" s="25">
        <v>48579</v>
      </c>
      <c r="K78" s="71">
        <v>1</v>
      </c>
      <c r="L78" s="71">
        <v>0.2</v>
      </c>
      <c r="M78" s="23" t="s">
        <v>66</v>
      </c>
      <c r="N78" s="27">
        <v>682</v>
      </c>
      <c r="O78" s="56">
        <v>68</v>
      </c>
      <c r="P78" s="56">
        <v>0</v>
      </c>
      <c r="Q78" s="23"/>
      <c r="R78" s="23"/>
      <c r="S78" s="23"/>
      <c r="T78" s="23"/>
      <c r="U78" s="23"/>
      <c r="V78" s="26"/>
      <c r="W78" s="26"/>
      <c r="X78" s="26"/>
      <c r="Y78" s="31" t="s">
        <v>247</v>
      </c>
      <c r="Z78" s="31" t="s">
        <v>338</v>
      </c>
      <c r="AA78" s="31"/>
      <c r="AB78" s="31"/>
      <c r="AC78" s="34"/>
      <c r="AD78" s="35"/>
      <c r="AE78" s="35"/>
      <c r="AF78" s="35"/>
      <c r="AG78" s="35"/>
      <c r="AH78" s="35"/>
      <c r="AI78" s="35"/>
      <c r="AJ78" s="35"/>
      <c r="AK78" s="35"/>
      <c r="AL78" s="35"/>
      <c r="AM78" s="35"/>
      <c r="AN78" s="35"/>
      <c r="AO78" s="35"/>
      <c r="AP78" s="35"/>
      <c r="AQ78" s="35"/>
      <c r="AR78" s="35"/>
      <c r="AS78" s="35"/>
      <c r="AT78" s="3"/>
      <c r="AU78" s="3"/>
      <c r="AV78" s="3"/>
    </row>
    <row r="79" spans="1:48" ht="49.5" hidden="1" customHeight="1">
      <c r="A79" s="31" t="s">
        <v>295</v>
      </c>
      <c r="B79" s="31" t="s">
        <v>296</v>
      </c>
      <c r="C79" s="31" t="s">
        <v>339</v>
      </c>
      <c r="D79" s="32">
        <v>10</v>
      </c>
      <c r="E79" s="31" t="s">
        <v>340</v>
      </c>
      <c r="F79" s="31" t="s">
        <v>341</v>
      </c>
      <c r="G79" s="31" t="s">
        <v>241</v>
      </c>
      <c r="H79" s="31" t="s">
        <v>44</v>
      </c>
      <c r="I79" s="25">
        <v>44562</v>
      </c>
      <c r="J79" s="25">
        <v>48579</v>
      </c>
      <c r="K79" s="31">
        <v>110</v>
      </c>
      <c r="L79" s="31">
        <v>10</v>
      </c>
      <c r="M79" s="32" t="s">
        <v>66</v>
      </c>
      <c r="N79" s="27">
        <v>33</v>
      </c>
      <c r="O79" s="28">
        <v>3</v>
      </c>
      <c r="P79" s="28">
        <v>3</v>
      </c>
      <c r="Q79" s="32"/>
      <c r="R79" s="32"/>
      <c r="S79" s="32"/>
      <c r="T79" s="32"/>
      <c r="U79" s="32"/>
      <c r="V79" s="31"/>
      <c r="W79" s="31"/>
      <c r="X79" s="31"/>
      <c r="Y79" s="31" t="s">
        <v>3</v>
      </c>
      <c r="Z79" s="31" t="s">
        <v>89</v>
      </c>
      <c r="AA79" s="31"/>
      <c r="AB79" s="31"/>
      <c r="AC79" s="77"/>
      <c r="AD79" s="1"/>
      <c r="AE79" s="1"/>
      <c r="AF79" s="1"/>
      <c r="AG79" s="1"/>
      <c r="AH79" s="1"/>
      <c r="AI79" s="1"/>
      <c r="AJ79" s="1"/>
      <c r="AK79" s="1"/>
      <c r="AL79" s="1"/>
      <c r="AM79" s="1"/>
      <c r="AN79" s="1"/>
      <c r="AO79" s="1"/>
      <c r="AP79" s="1"/>
      <c r="AQ79" s="1"/>
      <c r="AR79" s="1"/>
      <c r="AS79" s="1"/>
      <c r="AT79" s="3"/>
      <c r="AU79" s="3"/>
      <c r="AV79" s="3"/>
    </row>
    <row r="80" spans="1:48" ht="85.5" hidden="1" customHeight="1">
      <c r="A80" s="31" t="s">
        <v>342</v>
      </c>
      <c r="B80" s="31" t="s">
        <v>343</v>
      </c>
      <c r="C80" s="31" t="s">
        <v>344</v>
      </c>
      <c r="D80" s="23">
        <v>6.9885220370263207E-2</v>
      </c>
      <c r="E80" s="31" t="s">
        <v>345</v>
      </c>
      <c r="F80" s="31" t="s">
        <v>346</v>
      </c>
      <c r="G80" s="31" t="s">
        <v>43</v>
      </c>
      <c r="H80" s="31" t="s">
        <v>44</v>
      </c>
      <c r="I80" s="25">
        <v>44470</v>
      </c>
      <c r="J80" s="25">
        <v>48579</v>
      </c>
      <c r="K80" s="71">
        <v>1</v>
      </c>
      <c r="L80" s="26">
        <v>6.1680351556626059E-2</v>
      </c>
      <c r="M80" s="40" t="s">
        <v>45</v>
      </c>
      <c r="N80" s="41">
        <v>138.14226399999998</v>
      </c>
      <c r="O80" s="28">
        <v>8.5267850000000003</v>
      </c>
      <c r="P80" s="28">
        <v>8.5267850000000003</v>
      </c>
      <c r="Q80" s="40"/>
      <c r="R80" s="40"/>
      <c r="S80" s="40"/>
      <c r="T80" s="40"/>
      <c r="U80" s="40"/>
      <c r="V80" s="51"/>
      <c r="W80" s="34"/>
      <c r="X80" s="40"/>
      <c r="Y80" s="31" t="s">
        <v>46</v>
      </c>
      <c r="Z80" s="31" t="s">
        <v>47</v>
      </c>
      <c r="AA80" s="31" t="s">
        <v>347</v>
      </c>
      <c r="AB80" s="31" t="s">
        <v>348</v>
      </c>
      <c r="AC80" s="34"/>
      <c r="AD80" s="35"/>
      <c r="AE80" s="35"/>
      <c r="AF80" s="35"/>
      <c r="AG80" s="35"/>
      <c r="AH80" s="35"/>
      <c r="AI80" s="35"/>
      <c r="AJ80" s="35"/>
      <c r="AK80" s="35"/>
      <c r="AL80" s="35"/>
      <c r="AM80" s="35"/>
      <c r="AN80" s="35"/>
      <c r="AO80" s="35"/>
      <c r="AP80" s="35"/>
      <c r="AQ80" s="35"/>
      <c r="AR80" s="35"/>
      <c r="AS80" s="35"/>
      <c r="AT80" s="3"/>
      <c r="AU80" s="3"/>
      <c r="AV80" s="3"/>
    </row>
    <row r="81" spans="1:48" ht="83.25" hidden="1" customHeight="1">
      <c r="A81" s="31" t="s">
        <v>342</v>
      </c>
      <c r="B81" s="31" t="s">
        <v>343</v>
      </c>
      <c r="C81" s="31" t="s">
        <v>349</v>
      </c>
      <c r="D81" s="39">
        <v>495</v>
      </c>
      <c r="E81" s="31" t="s">
        <v>350</v>
      </c>
      <c r="F81" s="31" t="s">
        <v>351</v>
      </c>
      <c r="G81" s="31" t="s">
        <v>43</v>
      </c>
      <c r="H81" s="31" t="s">
        <v>44</v>
      </c>
      <c r="I81" s="25">
        <v>44562</v>
      </c>
      <c r="J81" s="25">
        <v>48579</v>
      </c>
      <c r="K81" s="31">
        <v>5445</v>
      </c>
      <c r="L81" s="38">
        <v>495</v>
      </c>
      <c r="M81" s="39" t="s">
        <v>45</v>
      </c>
      <c r="N81" s="27">
        <v>272.54018406496789</v>
      </c>
      <c r="O81" s="28">
        <v>21.861333468000002</v>
      </c>
      <c r="P81" s="33">
        <v>21.861333468000002</v>
      </c>
      <c r="Q81" s="39"/>
      <c r="R81" s="39"/>
      <c r="S81" s="39"/>
      <c r="T81" s="39"/>
      <c r="U81" s="39"/>
      <c r="V81" s="38"/>
      <c r="W81" s="38"/>
      <c r="X81" s="38"/>
      <c r="Y81" s="31" t="s">
        <v>46</v>
      </c>
      <c r="Z81" s="31" t="s">
        <v>47</v>
      </c>
      <c r="AA81" s="31"/>
      <c r="AB81" s="31"/>
      <c r="AC81" s="34"/>
      <c r="AD81" s="35"/>
      <c r="AE81" s="35"/>
      <c r="AF81" s="35"/>
      <c r="AG81" s="35"/>
      <c r="AH81" s="35"/>
      <c r="AI81" s="35"/>
      <c r="AJ81" s="35"/>
      <c r="AK81" s="35"/>
      <c r="AL81" s="35"/>
      <c r="AM81" s="35"/>
      <c r="AN81" s="35"/>
      <c r="AO81" s="35"/>
      <c r="AP81" s="35"/>
      <c r="AQ81" s="35"/>
      <c r="AR81" s="35"/>
      <c r="AS81" s="35"/>
      <c r="AT81" s="3"/>
      <c r="AU81" s="3"/>
      <c r="AV81" s="3"/>
    </row>
    <row r="82" spans="1:48" ht="76.5" hidden="1" customHeight="1">
      <c r="A82" s="31" t="s">
        <v>342</v>
      </c>
      <c r="B82" s="31" t="s">
        <v>343</v>
      </c>
      <c r="C82" s="31" t="s">
        <v>352</v>
      </c>
      <c r="D82" s="23">
        <v>0.09</v>
      </c>
      <c r="E82" s="31" t="s">
        <v>353</v>
      </c>
      <c r="F82" s="31" t="s">
        <v>354</v>
      </c>
      <c r="G82" s="31" t="s">
        <v>355</v>
      </c>
      <c r="H82" s="31" t="s">
        <v>44</v>
      </c>
      <c r="I82" s="25">
        <v>44470</v>
      </c>
      <c r="J82" s="25">
        <v>48579</v>
      </c>
      <c r="K82" s="26">
        <v>1</v>
      </c>
      <c r="L82" s="26">
        <v>0.09</v>
      </c>
      <c r="M82" s="23" t="s">
        <v>66</v>
      </c>
      <c r="N82" s="27">
        <v>74.181599999999989</v>
      </c>
      <c r="O82" s="28">
        <v>6</v>
      </c>
      <c r="P82" s="28">
        <f t="shared" ref="P82:P83" si="4">+O82</f>
        <v>6</v>
      </c>
      <c r="Q82" s="23"/>
      <c r="R82" s="23"/>
      <c r="S82" s="23"/>
      <c r="T82" s="23"/>
      <c r="U82" s="23"/>
      <c r="V82" s="26"/>
      <c r="W82" s="26"/>
      <c r="X82" s="26"/>
      <c r="Y82" s="31" t="s">
        <v>46</v>
      </c>
      <c r="Z82" s="31" t="s">
        <v>47</v>
      </c>
      <c r="AA82" s="31" t="s">
        <v>62</v>
      </c>
      <c r="AB82" s="31" t="s">
        <v>62</v>
      </c>
      <c r="AC82" s="34"/>
      <c r="AD82" s="35"/>
      <c r="AE82" s="35"/>
      <c r="AF82" s="35"/>
      <c r="AG82" s="35"/>
      <c r="AH82" s="35"/>
      <c r="AI82" s="35"/>
      <c r="AJ82" s="35"/>
      <c r="AK82" s="35"/>
      <c r="AL82" s="35"/>
      <c r="AM82" s="35"/>
      <c r="AN82" s="35"/>
      <c r="AO82" s="35"/>
      <c r="AP82" s="35"/>
      <c r="AQ82" s="35"/>
      <c r="AR82" s="35"/>
      <c r="AS82" s="35"/>
      <c r="AT82" s="3"/>
      <c r="AU82" s="3"/>
      <c r="AV82" s="3"/>
    </row>
    <row r="83" spans="1:48" ht="49.5" hidden="1" customHeight="1">
      <c r="A83" s="31" t="s">
        <v>342</v>
      </c>
      <c r="B83" s="31" t="s">
        <v>343</v>
      </c>
      <c r="C83" s="31" t="s">
        <v>356</v>
      </c>
      <c r="D83" s="39">
        <v>37</v>
      </c>
      <c r="E83" s="31" t="s">
        <v>357</v>
      </c>
      <c r="F83" s="31" t="s">
        <v>358</v>
      </c>
      <c r="G83" s="31" t="s">
        <v>355</v>
      </c>
      <c r="H83" s="31" t="s">
        <v>123</v>
      </c>
      <c r="I83" s="25">
        <v>44562</v>
      </c>
      <c r="J83" s="25">
        <v>48579</v>
      </c>
      <c r="K83" s="38">
        <v>37</v>
      </c>
      <c r="L83" s="38">
        <v>37</v>
      </c>
      <c r="M83" s="23" t="s">
        <v>66</v>
      </c>
      <c r="N83" s="27">
        <v>358.4</v>
      </c>
      <c r="O83" s="28">
        <v>27</v>
      </c>
      <c r="P83" s="28">
        <f t="shared" si="4"/>
        <v>27</v>
      </c>
      <c r="Q83" s="23"/>
      <c r="R83" s="23"/>
      <c r="S83" s="23"/>
      <c r="T83" s="23"/>
      <c r="U83" s="23"/>
      <c r="V83" s="26"/>
      <c r="W83" s="26"/>
      <c r="X83" s="26"/>
      <c r="Y83" s="31" t="s">
        <v>46</v>
      </c>
      <c r="Z83" s="31" t="s">
        <v>47</v>
      </c>
      <c r="AA83" s="31" t="s">
        <v>62</v>
      </c>
      <c r="AB83" s="31" t="s">
        <v>62</v>
      </c>
      <c r="AC83" s="34"/>
      <c r="AD83" s="35"/>
      <c r="AE83" s="35"/>
      <c r="AF83" s="35"/>
      <c r="AG83" s="35"/>
      <c r="AH83" s="35"/>
      <c r="AI83" s="35"/>
      <c r="AJ83" s="35"/>
      <c r="AK83" s="35"/>
      <c r="AL83" s="35"/>
      <c r="AM83" s="35"/>
      <c r="AN83" s="35"/>
      <c r="AO83" s="35"/>
      <c r="AP83" s="35"/>
      <c r="AQ83" s="35"/>
      <c r="AR83" s="35"/>
      <c r="AS83" s="35"/>
      <c r="AT83" s="3"/>
      <c r="AU83" s="3"/>
      <c r="AV83" s="3"/>
    </row>
    <row r="84" spans="1:48" ht="49.5" hidden="1" customHeight="1">
      <c r="A84" s="31" t="s">
        <v>342</v>
      </c>
      <c r="B84" s="31" t="s">
        <v>343</v>
      </c>
      <c r="C84" s="31" t="s">
        <v>359</v>
      </c>
      <c r="D84" s="39">
        <v>72</v>
      </c>
      <c r="E84" s="31" t="s">
        <v>360</v>
      </c>
      <c r="F84" s="31" t="s">
        <v>361</v>
      </c>
      <c r="G84" s="31" t="s">
        <v>105</v>
      </c>
      <c r="H84" s="31" t="s">
        <v>123</v>
      </c>
      <c r="I84" s="25">
        <v>44562</v>
      </c>
      <c r="J84" s="25">
        <v>48579</v>
      </c>
      <c r="K84" s="38">
        <v>1400</v>
      </c>
      <c r="L84" s="78">
        <v>60</v>
      </c>
      <c r="M84" s="23" t="s">
        <v>61</v>
      </c>
      <c r="N84" s="27">
        <v>578</v>
      </c>
      <c r="O84" s="28">
        <v>46</v>
      </c>
      <c r="P84" s="28">
        <v>46500000</v>
      </c>
      <c r="Q84" s="23"/>
      <c r="R84" s="23"/>
      <c r="S84" s="23"/>
      <c r="T84" s="23"/>
      <c r="U84" s="23"/>
      <c r="V84" s="26"/>
      <c r="W84" s="26"/>
      <c r="X84" s="26"/>
      <c r="Y84" s="31" t="s">
        <v>3</v>
      </c>
      <c r="Z84" s="31" t="s">
        <v>89</v>
      </c>
      <c r="AA84" s="31" t="s">
        <v>362</v>
      </c>
      <c r="AB84" s="31" t="s">
        <v>363</v>
      </c>
      <c r="AC84" s="34"/>
      <c r="AD84" s="35"/>
      <c r="AE84" s="35"/>
      <c r="AF84" s="35"/>
      <c r="AG84" s="35"/>
      <c r="AH84" s="35"/>
      <c r="AI84" s="35"/>
      <c r="AJ84" s="35"/>
      <c r="AK84" s="35"/>
      <c r="AL84" s="35"/>
      <c r="AM84" s="35"/>
      <c r="AN84" s="35"/>
      <c r="AO84" s="35"/>
      <c r="AP84" s="35"/>
      <c r="AQ84" s="35"/>
      <c r="AR84" s="35"/>
      <c r="AS84" s="35"/>
      <c r="AT84" s="3"/>
      <c r="AU84" s="3"/>
      <c r="AV84" s="3"/>
    </row>
    <row r="85" spans="1:48" ht="49.5" hidden="1" customHeight="1">
      <c r="A85" s="31" t="s">
        <v>342</v>
      </c>
      <c r="B85" s="31" t="s">
        <v>343</v>
      </c>
      <c r="C85" s="31" t="s">
        <v>364</v>
      </c>
      <c r="D85" s="39">
        <v>60</v>
      </c>
      <c r="E85" s="31" t="s">
        <v>365</v>
      </c>
      <c r="F85" s="31" t="s">
        <v>366</v>
      </c>
      <c r="G85" s="31" t="s">
        <v>105</v>
      </c>
      <c r="H85" s="31" t="s">
        <v>44</v>
      </c>
      <c r="I85" s="25">
        <v>44470</v>
      </c>
      <c r="J85" s="25">
        <v>48579</v>
      </c>
      <c r="K85" s="38">
        <v>1020</v>
      </c>
      <c r="L85" s="78">
        <v>50</v>
      </c>
      <c r="M85" s="40" t="s">
        <v>61</v>
      </c>
      <c r="N85" s="41">
        <v>144</v>
      </c>
      <c r="O85" s="28">
        <v>10</v>
      </c>
      <c r="P85" s="28">
        <v>10</v>
      </c>
      <c r="Q85" s="40"/>
      <c r="R85" s="40"/>
      <c r="S85" s="40"/>
      <c r="T85" s="40"/>
      <c r="U85" s="40"/>
      <c r="V85" s="36"/>
      <c r="W85" s="34"/>
      <c r="X85" s="51"/>
      <c r="Y85" s="31" t="s">
        <v>3</v>
      </c>
      <c r="Z85" s="31" t="s">
        <v>89</v>
      </c>
      <c r="AA85" s="31" t="s">
        <v>124</v>
      </c>
      <c r="AB85" s="31" t="s">
        <v>47</v>
      </c>
      <c r="AC85" s="34"/>
      <c r="AD85" s="35"/>
      <c r="AE85" s="35"/>
      <c r="AF85" s="35"/>
      <c r="AG85" s="35"/>
      <c r="AH85" s="35"/>
      <c r="AI85" s="35"/>
      <c r="AJ85" s="35"/>
      <c r="AK85" s="35"/>
      <c r="AL85" s="35"/>
      <c r="AM85" s="35"/>
      <c r="AN85" s="35"/>
      <c r="AO85" s="35"/>
      <c r="AP85" s="35"/>
      <c r="AQ85" s="35"/>
      <c r="AR85" s="35"/>
      <c r="AS85" s="35"/>
      <c r="AT85" s="3"/>
      <c r="AU85" s="3"/>
      <c r="AV85" s="3"/>
    </row>
    <row r="86" spans="1:48" ht="49.5" hidden="1" customHeight="1">
      <c r="A86" s="31" t="s">
        <v>342</v>
      </c>
      <c r="B86" s="31" t="s">
        <v>343</v>
      </c>
      <c r="C86" s="31" t="s">
        <v>367</v>
      </c>
      <c r="D86" s="23">
        <v>1</v>
      </c>
      <c r="E86" s="31" t="s">
        <v>368</v>
      </c>
      <c r="F86" s="31" t="s">
        <v>369</v>
      </c>
      <c r="G86" s="31" t="s">
        <v>370</v>
      </c>
      <c r="H86" s="31" t="s">
        <v>123</v>
      </c>
      <c r="I86" s="25">
        <v>44470</v>
      </c>
      <c r="J86" s="25">
        <v>48579</v>
      </c>
      <c r="K86" s="26">
        <v>1</v>
      </c>
      <c r="L86" s="26">
        <v>1</v>
      </c>
      <c r="M86" s="32" t="s">
        <v>66</v>
      </c>
      <c r="N86" s="27">
        <v>5057</v>
      </c>
      <c r="O86" s="28">
        <v>371</v>
      </c>
      <c r="P86" s="28"/>
      <c r="Q86" s="32"/>
      <c r="R86" s="32"/>
      <c r="S86" s="32"/>
      <c r="T86" s="32"/>
      <c r="U86" s="32"/>
      <c r="V86" s="31"/>
      <c r="W86" s="36"/>
      <c r="X86" s="36"/>
      <c r="Y86" s="31" t="s">
        <v>290</v>
      </c>
      <c r="Z86" s="31" t="s">
        <v>291</v>
      </c>
      <c r="AA86" s="31"/>
      <c r="AB86" s="31"/>
      <c r="AC86" s="34"/>
      <c r="AD86" s="35"/>
      <c r="AE86" s="35"/>
      <c r="AF86" s="35"/>
      <c r="AG86" s="35"/>
      <c r="AH86" s="35"/>
      <c r="AI86" s="35"/>
      <c r="AJ86" s="35"/>
      <c r="AK86" s="35"/>
      <c r="AL86" s="35"/>
      <c r="AM86" s="35"/>
      <c r="AN86" s="35"/>
      <c r="AO86" s="35"/>
      <c r="AP86" s="35"/>
      <c r="AQ86" s="35"/>
      <c r="AR86" s="35"/>
      <c r="AS86" s="35"/>
      <c r="AT86" s="3"/>
      <c r="AU86" s="3"/>
      <c r="AV86" s="3"/>
    </row>
    <row r="87" spans="1:48" ht="49.5" customHeight="1">
      <c r="A87" s="31" t="s">
        <v>342</v>
      </c>
      <c r="B87" s="31" t="s">
        <v>343</v>
      </c>
      <c r="C87" s="31" t="s">
        <v>371</v>
      </c>
      <c r="D87" s="32">
        <v>0</v>
      </c>
      <c r="E87" s="31" t="s">
        <v>372</v>
      </c>
      <c r="F87" s="31" t="s">
        <v>373</v>
      </c>
      <c r="G87" s="31" t="s">
        <v>374</v>
      </c>
      <c r="H87" s="31" t="s">
        <v>44</v>
      </c>
      <c r="I87" s="25">
        <v>44470</v>
      </c>
      <c r="J87" s="25">
        <v>48579</v>
      </c>
      <c r="K87" s="31">
        <v>6</v>
      </c>
      <c r="L87" s="31">
        <v>1</v>
      </c>
      <c r="M87" s="32"/>
      <c r="N87" s="27">
        <v>8.6</v>
      </c>
      <c r="O87" s="28">
        <v>4</v>
      </c>
      <c r="P87" s="28">
        <v>4</v>
      </c>
      <c r="Q87" s="32" t="s">
        <v>375</v>
      </c>
      <c r="R87" s="32" t="s">
        <v>376</v>
      </c>
      <c r="S87" s="32" t="s">
        <v>377</v>
      </c>
      <c r="T87" s="32" t="s">
        <v>376</v>
      </c>
      <c r="U87" s="23">
        <v>1</v>
      </c>
      <c r="V87" s="32" t="s">
        <v>377</v>
      </c>
      <c r="W87" s="31"/>
      <c r="X87" s="31" t="s">
        <v>378</v>
      </c>
      <c r="Y87" s="31" t="s">
        <v>379</v>
      </c>
      <c r="Z87" s="31" t="s">
        <v>380</v>
      </c>
      <c r="AA87" s="31"/>
      <c r="AB87" s="31"/>
      <c r="AC87" s="34"/>
      <c r="AD87" s="35"/>
      <c r="AE87" s="35"/>
      <c r="AF87" s="35"/>
      <c r="AG87" s="35"/>
      <c r="AH87" s="35"/>
      <c r="AI87" s="35"/>
      <c r="AJ87" s="35"/>
      <c r="AK87" s="35"/>
      <c r="AL87" s="35"/>
      <c r="AM87" s="35"/>
      <c r="AN87" s="35"/>
      <c r="AO87" s="35"/>
      <c r="AP87" s="35"/>
      <c r="AQ87" s="35"/>
      <c r="AR87" s="35"/>
      <c r="AS87" s="35"/>
      <c r="AT87" s="3"/>
      <c r="AU87" s="3"/>
      <c r="AV87" s="3"/>
    </row>
    <row r="88" spans="1:48" ht="49.5" customHeight="1">
      <c r="A88" s="31" t="s">
        <v>342</v>
      </c>
      <c r="B88" s="31" t="s">
        <v>343</v>
      </c>
      <c r="C88" s="31" t="s">
        <v>381</v>
      </c>
      <c r="D88" s="32">
        <v>4</v>
      </c>
      <c r="E88" s="31" t="s">
        <v>382</v>
      </c>
      <c r="F88" s="31" t="s">
        <v>383</v>
      </c>
      <c r="G88" s="31" t="s">
        <v>384</v>
      </c>
      <c r="H88" s="31" t="s">
        <v>44</v>
      </c>
      <c r="I88" s="25">
        <v>44470</v>
      </c>
      <c r="J88" s="25">
        <v>48579</v>
      </c>
      <c r="K88" s="31">
        <v>48</v>
      </c>
      <c r="L88" s="31">
        <v>4</v>
      </c>
      <c r="M88" s="32" t="s">
        <v>45</v>
      </c>
      <c r="N88" s="27">
        <v>19.2</v>
      </c>
      <c r="O88" s="28">
        <v>5</v>
      </c>
      <c r="P88" s="28">
        <v>4600000</v>
      </c>
      <c r="Q88" s="32" t="s">
        <v>385</v>
      </c>
      <c r="R88" s="32" t="s">
        <v>386</v>
      </c>
      <c r="S88" s="32" t="s">
        <v>387</v>
      </c>
      <c r="T88" s="32"/>
      <c r="U88" s="32"/>
      <c r="V88" s="34"/>
      <c r="W88" s="79"/>
      <c r="X88" s="34"/>
      <c r="Y88" s="31" t="s">
        <v>379</v>
      </c>
      <c r="Z88" s="31" t="s">
        <v>380</v>
      </c>
      <c r="AA88" s="31"/>
      <c r="AB88" s="31"/>
      <c r="AC88" s="34"/>
      <c r="AD88" s="35"/>
      <c r="AE88" s="35"/>
      <c r="AF88" s="35"/>
      <c r="AG88" s="35"/>
      <c r="AH88" s="35"/>
      <c r="AI88" s="35"/>
      <c r="AJ88" s="35"/>
      <c r="AK88" s="35"/>
      <c r="AL88" s="35"/>
      <c r="AM88" s="35"/>
      <c r="AN88" s="35"/>
      <c r="AO88" s="35"/>
      <c r="AP88" s="35"/>
      <c r="AQ88" s="35"/>
      <c r="AR88" s="35"/>
      <c r="AS88" s="35"/>
      <c r="AT88" s="3"/>
      <c r="AU88" s="3"/>
      <c r="AV88" s="3"/>
    </row>
    <row r="89" spans="1:48" ht="68.25" hidden="1" customHeight="1">
      <c r="A89" s="31" t="s">
        <v>342</v>
      </c>
      <c r="B89" s="31" t="s">
        <v>343</v>
      </c>
      <c r="C89" s="31" t="s">
        <v>388</v>
      </c>
      <c r="D89" s="23">
        <v>1</v>
      </c>
      <c r="E89" s="31" t="s">
        <v>389</v>
      </c>
      <c r="F89" s="31" t="s">
        <v>390</v>
      </c>
      <c r="G89" s="31" t="s">
        <v>391</v>
      </c>
      <c r="H89" s="31" t="s">
        <v>51</v>
      </c>
      <c r="I89" s="25">
        <v>44470</v>
      </c>
      <c r="J89" s="25">
        <v>48579</v>
      </c>
      <c r="K89" s="26">
        <v>1</v>
      </c>
      <c r="L89" s="26">
        <v>1</v>
      </c>
      <c r="M89" s="32" t="s">
        <v>66</v>
      </c>
      <c r="N89" s="27">
        <v>495.44547817060709</v>
      </c>
      <c r="O89" s="28">
        <f t="shared" ref="O89:P89" si="5">+K89*1.035</f>
        <v>1.0349999999999999</v>
      </c>
      <c r="P89" s="33">
        <f t="shared" si="5"/>
        <v>1.0349999999999999</v>
      </c>
      <c r="Q89" s="32"/>
      <c r="R89" s="32"/>
      <c r="S89" s="32"/>
      <c r="T89" s="32"/>
      <c r="U89" s="32"/>
      <c r="V89" s="51"/>
      <c r="W89" s="79"/>
      <c r="X89" s="34"/>
      <c r="Y89" s="31" t="s">
        <v>392</v>
      </c>
      <c r="Z89" s="31" t="s">
        <v>393</v>
      </c>
      <c r="AA89" s="31"/>
      <c r="AB89" s="31"/>
      <c r="AC89" s="34"/>
      <c r="AD89" s="35"/>
      <c r="AE89" s="35"/>
      <c r="AF89" s="35"/>
      <c r="AG89" s="35"/>
      <c r="AH89" s="35"/>
      <c r="AI89" s="35"/>
      <c r="AJ89" s="35"/>
      <c r="AK89" s="35"/>
      <c r="AL89" s="35"/>
      <c r="AM89" s="35"/>
      <c r="AN89" s="35"/>
      <c r="AO89" s="35"/>
      <c r="AP89" s="35"/>
      <c r="AQ89" s="35"/>
      <c r="AR89" s="35"/>
      <c r="AS89" s="35"/>
      <c r="AT89" s="3"/>
      <c r="AU89" s="3"/>
      <c r="AV89" s="3"/>
    </row>
    <row r="90" spans="1:48" ht="79.5" hidden="1" customHeight="1">
      <c r="A90" s="31" t="s">
        <v>342</v>
      </c>
      <c r="B90" s="31" t="s">
        <v>343</v>
      </c>
      <c r="C90" s="31" t="s">
        <v>394</v>
      </c>
      <c r="D90" s="23">
        <v>0.5</v>
      </c>
      <c r="E90" s="31" t="s">
        <v>395</v>
      </c>
      <c r="F90" s="31" t="s">
        <v>396</v>
      </c>
      <c r="G90" s="31" t="s">
        <v>397</v>
      </c>
      <c r="H90" s="31" t="s">
        <v>51</v>
      </c>
      <c r="I90" s="25">
        <v>44562</v>
      </c>
      <c r="J90" s="25">
        <v>48579</v>
      </c>
      <c r="K90" s="26">
        <v>0.7</v>
      </c>
      <c r="L90" s="26">
        <v>0.5</v>
      </c>
      <c r="M90" s="32" t="s">
        <v>45</v>
      </c>
      <c r="N90" s="27">
        <v>136.01961638467469</v>
      </c>
      <c r="O90" s="28">
        <f t="shared" ref="O90:P90" si="6">+K90*1.035</f>
        <v>0.72449999999999992</v>
      </c>
      <c r="P90" s="33">
        <f t="shared" si="6"/>
        <v>0.51749999999999996</v>
      </c>
      <c r="Q90" s="32"/>
      <c r="R90" s="32"/>
      <c r="S90" s="32"/>
      <c r="T90" s="32"/>
      <c r="U90" s="32"/>
      <c r="V90" s="31"/>
      <c r="W90" s="31"/>
      <c r="X90" s="31"/>
      <c r="Y90" s="31" t="s">
        <v>392</v>
      </c>
      <c r="Z90" s="31" t="s">
        <v>393</v>
      </c>
      <c r="AA90" s="31"/>
      <c r="AB90" s="31"/>
      <c r="AC90" s="80"/>
      <c r="AD90" s="81"/>
      <c r="AE90" s="81"/>
      <c r="AF90" s="81"/>
      <c r="AG90" s="81"/>
      <c r="AH90" s="81"/>
      <c r="AI90" s="81"/>
      <c r="AJ90" s="81"/>
      <c r="AK90" s="81"/>
      <c r="AL90" s="81"/>
      <c r="AM90" s="81"/>
      <c r="AN90" s="81"/>
      <c r="AO90" s="81"/>
      <c r="AP90" s="81"/>
      <c r="AQ90" s="81"/>
      <c r="AR90" s="81"/>
      <c r="AS90" s="81"/>
      <c r="AT90" s="3"/>
      <c r="AU90" s="3"/>
      <c r="AV90" s="3"/>
    </row>
    <row r="91" spans="1:48" ht="49.5" hidden="1" customHeight="1">
      <c r="A91" s="31" t="s">
        <v>342</v>
      </c>
      <c r="B91" s="31" t="s">
        <v>343</v>
      </c>
      <c r="C91" s="31" t="s">
        <v>398</v>
      </c>
      <c r="D91" s="82">
        <v>1</v>
      </c>
      <c r="E91" s="31" t="s">
        <v>399</v>
      </c>
      <c r="F91" s="31" t="s">
        <v>400</v>
      </c>
      <c r="G91" s="31" t="s">
        <v>265</v>
      </c>
      <c r="H91" s="31" t="s">
        <v>44</v>
      </c>
      <c r="I91" s="25">
        <v>44562</v>
      </c>
      <c r="J91" s="25">
        <v>48579</v>
      </c>
      <c r="K91" s="83">
        <v>6</v>
      </c>
      <c r="L91" s="83"/>
      <c r="M91" s="23" t="s">
        <v>401</v>
      </c>
      <c r="N91" s="27">
        <v>112.65975512166673</v>
      </c>
      <c r="O91" s="28"/>
      <c r="P91" s="28"/>
      <c r="Q91" s="23"/>
      <c r="R91" s="23"/>
      <c r="S91" s="23"/>
      <c r="T91" s="23"/>
      <c r="U91" s="23"/>
      <c r="V91" s="26"/>
      <c r="W91" s="26"/>
      <c r="X91" s="26"/>
      <c r="Y91" s="31" t="s">
        <v>290</v>
      </c>
      <c r="Z91" s="31" t="s">
        <v>291</v>
      </c>
      <c r="AA91" s="31" t="s">
        <v>3</v>
      </c>
      <c r="AB91" s="31" t="s">
        <v>402</v>
      </c>
      <c r="AC91" s="34"/>
      <c r="AD91" s="35"/>
      <c r="AE91" s="35"/>
      <c r="AF91" s="35"/>
      <c r="AG91" s="35"/>
      <c r="AH91" s="35"/>
      <c r="AI91" s="35"/>
      <c r="AJ91" s="35"/>
      <c r="AK91" s="35"/>
      <c r="AL91" s="35"/>
      <c r="AM91" s="35"/>
      <c r="AN91" s="35"/>
      <c r="AO91" s="35"/>
      <c r="AP91" s="35"/>
      <c r="AQ91" s="35"/>
      <c r="AR91" s="35"/>
      <c r="AS91" s="35"/>
      <c r="AT91" s="3"/>
      <c r="AU91" s="3"/>
      <c r="AV91" s="3"/>
    </row>
    <row r="92" spans="1:48" ht="76.5" hidden="1" customHeight="1">
      <c r="A92" s="31" t="s">
        <v>342</v>
      </c>
      <c r="B92" s="31" t="s">
        <v>343</v>
      </c>
      <c r="C92" s="31" t="s">
        <v>403</v>
      </c>
      <c r="D92" s="32">
        <v>2</v>
      </c>
      <c r="E92" s="31" t="s">
        <v>404</v>
      </c>
      <c r="F92" s="31" t="s">
        <v>405</v>
      </c>
      <c r="G92" s="31" t="s">
        <v>406</v>
      </c>
      <c r="H92" s="31" t="s">
        <v>44</v>
      </c>
      <c r="I92" s="25">
        <v>44470</v>
      </c>
      <c r="J92" s="25">
        <v>48549</v>
      </c>
      <c r="K92" s="31">
        <v>23</v>
      </c>
      <c r="L92" s="31">
        <v>2</v>
      </c>
      <c r="M92" s="32" t="s">
        <v>45</v>
      </c>
      <c r="N92" s="27">
        <v>2310</v>
      </c>
      <c r="O92" s="28">
        <v>192.5</v>
      </c>
      <c r="P92" s="28">
        <v>192.5</v>
      </c>
      <c r="Q92" s="32"/>
      <c r="R92" s="32"/>
      <c r="S92" s="32"/>
      <c r="T92" s="32"/>
      <c r="U92" s="32"/>
      <c r="V92" s="36"/>
      <c r="W92" s="46"/>
      <c r="X92" s="65"/>
      <c r="Y92" s="31" t="s">
        <v>392</v>
      </c>
      <c r="Z92" s="31" t="s">
        <v>393</v>
      </c>
      <c r="AA92" s="31"/>
      <c r="AB92" s="31"/>
      <c r="AC92" s="34"/>
      <c r="AD92" s="35"/>
      <c r="AE92" s="35"/>
      <c r="AF92" s="35"/>
      <c r="AG92" s="35"/>
      <c r="AH92" s="35"/>
      <c r="AI92" s="35"/>
      <c r="AJ92" s="35"/>
      <c r="AK92" s="35"/>
      <c r="AL92" s="35"/>
      <c r="AM92" s="35"/>
      <c r="AN92" s="35"/>
      <c r="AO92" s="35"/>
      <c r="AP92" s="35"/>
      <c r="AQ92" s="35"/>
      <c r="AR92" s="35"/>
      <c r="AS92" s="35"/>
      <c r="AT92" s="3"/>
      <c r="AU92" s="3"/>
      <c r="AV92" s="3"/>
    </row>
    <row r="93" spans="1:48" ht="81" hidden="1" customHeight="1">
      <c r="A93" s="31" t="s">
        <v>342</v>
      </c>
      <c r="B93" s="31" t="s">
        <v>343</v>
      </c>
      <c r="C93" s="31" t="s">
        <v>407</v>
      </c>
      <c r="D93" s="23">
        <v>1</v>
      </c>
      <c r="E93" s="31" t="s">
        <v>408</v>
      </c>
      <c r="F93" s="31" t="s">
        <v>409</v>
      </c>
      <c r="G93" s="31" t="s">
        <v>406</v>
      </c>
      <c r="H93" s="31" t="s">
        <v>123</v>
      </c>
      <c r="I93" s="25">
        <v>44562</v>
      </c>
      <c r="J93" s="25">
        <v>48549</v>
      </c>
      <c r="K93" s="26">
        <v>1</v>
      </c>
      <c r="L93" s="26">
        <v>1</v>
      </c>
      <c r="M93" s="32" t="s">
        <v>66</v>
      </c>
      <c r="N93" s="27">
        <v>2695.06</v>
      </c>
      <c r="O93" s="28">
        <v>242.27</v>
      </c>
      <c r="P93" s="31">
        <v>242.27</v>
      </c>
      <c r="Q93" s="32"/>
      <c r="R93" s="32"/>
      <c r="S93" s="32"/>
      <c r="T93" s="32"/>
      <c r="U93" s="32"/>
      <c r="V93" s="31"/>
      <c r="W93" s="31"/>
      <c r="X93" s="31"/>
      <c r="Y93" s="31" t="s">
        <v>392</v>
      </c>
      <c r="Z93" s="31" t="s">
        <v>393</v>
      </c>
      <c r="AA93" s="31"/>
      <c r="AB93" s="31"/>
      <c r="AC93" s="34"/>
      <c r="AD93" s="35"/>
      <c r="AE93" s="35"/>
      <c r="AF93" s="35"/>
      <c r="AG93" s="35"/>
      <c r="AH93" s="35"/>
      <c r="AI93" s="35"/>
      <c r="AJ93" s="35"/>
      <c r="AK93" s="35"/>
      <c r="AL93" s="35"/>
      <c r="AM93" s="35"/>
      <c r="AN93" s="35"/>
      <c r="AO93" s="35"/>
      <c r="AP93" s="35"/>
      <c r="AQ93" s="35"/>
      <c r="AR93" s="35"/>
      <c r="AS93" s="35"/>
      <c r="AT93" s="3"/>
      <c r="AU93" s="3"/>
      <c r="AV93" s="3"/>
    </row>
    <row r="94" spans="1:48" ht="87" hidden="1" customHeight="1">
      <c r="A94" s="31" t="s">
        <v>342</v>
      </c>
      <c r="B94" s="31" t="s">
        <v>343</v>
      </c>
      <c r="C94" s="31" t="s">
        <v>410</v>
      </c>
      <c r="D94" s="32">
        <v>500</v>
      </c>
      <c r="E94" s="31" t="s">
        <v>411</v>
      </c>
      <c r="F94" s="31" t="s">
        <v>412</v>
      </c>
      <c r="G94" s="31" t="s">
        <v>406</v>
      </c>
      <c r="H94" s="31" t="s">
        <v>44</v>
      </c>
      <c r="I94" s="25">
        <v>44562</v>
      </c>
      <c r="J94" s="25">
        <v>48549</v>
      </c>
      <c r="K94" s="31">
        <v>5500</v>
      </c>
      <c r="L94" s="31">
        <v>500</v>
      </c>
      <c r="M94" s="32" t="s">
        <v>45</v>
      </c>
      <c r="N94" s="27">
        <v>331.76000000000005</v>
      </c>
      <c r="O94" s="28">
        <v>29.84</v>
      </c>
      <c r="P94" s="84">
        <v>29.84</v>
      </c>
      <c r="Q94" s="32"/>
      <c r="R94" s="32"/>
      <c r="S94" s="32"/>
      <c r="T94" s="32"/>
      <c r="U94" s="32"/>
      <c r="V94" s="31"/>
      <c r="W94" s="31"/>
      <c r="X94" s="31"/>
      <c r="Y94" s="31" t="s">
        <v>392</v>
      </c>
      <c r="Z94" s="31" t="s">
        <v>393</v>
      </c>
      <c r="AA94" s="31"/>
      <c r="AB94" s="31"/>
      <c r="AC94" s="34"/>
      <c r="AD94" s="35"/>
      <c r="AE94" s="35"/>
      <c r="AF94" s="35"/>
      <c r="AG94" s="35"/>
      <c r="AH94" s="35"/>
      <c r="AI94" s="35"/>
      <c r="AJ94" s="35"/>
      <c r="AK94" s="35"/>
      <c r="AL94" s="35"/>
      <c r="AM94" s="35"/>
      <c r="AN94" s="35"/>
      <c r="AO94" s="35"/>
      <c r="AP94" s="35"/>
      <c r="AQ94" s="35"/>
      <c r="AR94" s="35"/>
      <c r="AS94" s="35"/>
      <c r="AT94" s="3"/>
      <c r="AU94" s="3"/>
      <c r="AV94" s="3"/>
    </row>
    <row r="95" spans="1:48" ht="93" hidden="1" customHeight="1">
      <c r="A95" s="31" t="s">
        <v>342</v>
      </c>
      <c r="B95" s="31" t="s">
        <v>413</v>
      </c>
      <c r="C95" s="31" t="s">
        <v>414</v>
      </c>
      <c r="D95" s="76">
        <v>0</v>
      </c>
      <c r="E95" s="31" t="s">
        <v>415</v>
      </c>
      <c r="F95" s="31" t="s">
        <v>416</v>
      </c>
      <c r="G95" s="31" t="s">
        <v>417</v>
      </c>
      <c r="H95" s="31" t="s">
        <v>123</v>
      </c>
      <c r="I95" s="25">
        <v>44927</v>
      </c>
      <c r="J95" s="25">
        <v>48213</v>
      </c>
      <c r="K95" s="85">
        <v>1</v>
      </c>
      <c r="L95" s="85">
        <v>1</v>
      </c>
      <c r="M95" s="76" t="s">
        <v>45</v>
      </c>
      <c r="N95" s="27">
        <v>70.024999999999991</v>
      </c>
      <c r="O95" s="28">
        <v>12.4</v>
      </c>
      <c r="P95" s="86">
        <f t="shared" ref="P95:P96" si="7">+O95</f>
        <v>12.4</v>
      </c>
      <c r="Q95" s="76"/>
      <c r="R95" s="76"/>
      <c r="S95" s="76"/>
      <c r="T95" s="76"/>
      <c r="U95" s="76"/>
      <c r="V95" s="85"/>
      <c r="W95" s="85"/>
      <c r="X95" s="85"/>
      <c r="Y95" s="31" t="s">
        <v>418</v>
      </c>
      <c r="Z95" s="31" t="s">
        <v>419</v>
      </c>
      <c r="AA95" s="31"/>
      <c r="AB95" s="31"/>
      <c r="AC95" s="34"/>
      <c r="AD95" s="35"/>
      <c r="AE95" s="35"/>
      <c r="AF95" s="35"/>
      <c r="AG95" s="35"/>
      <c r="AH95" s="35"/>
      <c r="AI95" s="35"/>
      <c r="AJ95" s="35"/>
      <c r="AK95" s="35"/>
      <c r="AL95" s="35"/>
      <c r="AM95" s="35"/>
      <c r="AN95" s="35"/>
      <c r="AO95" s="35"/>
      <c r="AP95" s="35"/>
      <c r="AQ95" s="35"/>
      <c r="AR95" s="35"/>
      <c r="AS95" s="35"/>
      <c r="AT95" s="3"/>
      <c r="AU95" s="3"/>
      <c r="AV95" s="3"/>
    </row>
    <row r="96" spans="1:48" ht="78" hidden="1" customHeight="1">
      <c r="A96" s="31" t="s">
        <v>342</v>
      </c>
      <c r="B96" s="31" t="s">
        <v>413</v>
      </c>
      <c r="C96" s="31" t="s">
        <v>420</v>
      </c>
      <c r="D96" s="76">
        <v>2</v>
      </c>
      <c r="E96" s="31" t="s">
        <v>421</v>
      </c>
      <c r="F96" s="31" t="s">
        <v>422</v>
      </c>
      <c r="G96" s="31" t="s">
        <v>417</v>
      </c>
      <c r="H96" s="31" t="s">
        <v>123</v>
      </c>
      <c r="I96" s="25">
        <v>44562</v>
      </c>
      <c r="J96" s="25">
        <v>48579</v>
      </c>
      <c r="K96" s="85">
        <v>2</v>
      </c>
      <c r="L96" s="85">
        <v>2</v>
      </c>
      <c r="M96" s="76" t="s">
        <v>61</v>
      </c>
      <c r="N96" s="27">
        <v>154.18899999999999</v>
      </c>
      <c r="O96" s="28">
        <v>12.4</v>
      </c>
      <c r="P96" s="86">
        <f t="shared" si="7"/>
        <v>12.4</v>
      </c>
      <c r="Q96" s="76"/>
      <c r="R96" s="76"/>
      <c r="S96" s="76"/>
      <c r="T96" s="76"/>
      <c r="U96" s="76"/>
      <c r="V96" s="85"/>
      <c r="W96" s="85"/>
      <c r="X96" s="85"/>
      <c r="Y96" s="31" t="s">
        <v>418</v>
      </c>
      <c r="Z96" s="31" t="s">
        <v>419</v>
      </c>
      <c r="AA96" s="31"/>
      <c r="AB96" s="31"/>
      <c r="AC96" s="34"/>
      <c r="AD96" s="35"/>
      <c r="AE96" s="35"/>
      <c r="AF96" s="35"/>
      <c r="AG96" s="35"/>
      <c r="AH96" s="35"/>
      <c r="AI96" s="35"/>
      <c r="AJ96" s="35"/>
      <c r="AK96" s="35"/>
      <c r="AL96" s="35"/>
      <c r="AM96" s="35"/>
      <c r="AN96" s="35"/>
      <c r="AO96" s="35"/>
      <c r="AP96" s="35"/>
      <c r="AQ96" s="35"/>
      <c r="AR96" s="35"/>
      <c r="AS96" s="35"/>
      <c r="AT96" s="3"/>
      <c r="AU96" s="3"/>
      <c r="AV96" s="3"/>
    </row>
    <row r="97" spans="1:48" ht="131.25" hidden="1" customHeight="1">
      <c r="A97" s="31" t="s">
        <v>342</v>
      </c>
      <c r="B97" s="31" t="s">
        <v>413</v>
      </c>
      <c r="C97" s="31" t="s">
        <v>423</v>
      </c>
      <c r="D97" s="76">
        <v>0</v>
      </c>
      <c r="E97" s="31" t="s">
        <v>424</v>
      </c>
      <c r="F97" s="31" t="s">
        <v>425</v>
      </c>
      <c r="G97" s="31" t="s">
        <v>417</v>
      </c>
      <c r="H97" s="31" t="s">
        <v>44</v>
      </c>
      <c r="I97" s="25">
        <v>44562</v>
      </c>
      <c r="J97" s="25">
        <v>47848</v>
      </c>
      <c r="K97" s="85">
        <v>3</v>
      </c>
      <c r="L97" s="85">
        <v>0</v>
      </c>
      <c r="M97" s="76" t="s">
        <v>426</v>
      </c>
      <c r="N97" s="27">
        <v>123</v>
      </c>
      <c r="O97" s="28">
        <v>0</v>
      </c>
      <c r="P97" s="28">
        <v>0</v>
      </c>
      <c r="Q97" s="76"/>
      <c r="R97" s="76"/>
      <c r="S97" s="76"/>
      <c r="T97" s="76"/>
      <c r="U97" s="76"/>
      <c r="V97" s="85"/>
      <c r="W97" s="85"/>
      <c r="X97" s="85"/>
      <c r="Y97" s="31" t="s">
        <v>418</v>
      </c>
      <c r="Z97" s="31" t="s">
        <v>419</v>
      </c>
      <c r="AA97" s="31"/>
      <c r="AB97" s="31"/>
      <c r="AC97" s="34"/>
      <c r="AD97" s="35"/>
      <c r="AE97" s="35"/>
      <c r="AF97" s="35"/>
      <c r="AG97" s="35"/>
      <c r="AH97" s="35"/>
      <c r="AI97" s="35"/>
      <c r="AJ97" s="35"/>
      <c r="AK97" s="35"/>
      <c r="AL97" s="35"/>
      <c r="AM97" s="35"/>
      <c r="AN97" s="35"/>
      <c r="AO97" s="35"/>
      <c r="AP97" s="35"/>
      <c r="AQ97" s="35"/>
      <c r="AR97" s="35"/>
      <c r="AS97" s="35"/>
      <c r="AT97" s="3"/>
      <c r="AU97" s="3"/>
      <c r="AV97" s="3"/>
    </row>
    <row r="98" spans="1:48" ht="114" hidden="1" customHeight="1">
      <c r="A98" s="31" t="s">
        <v>342</v>
      </c>
      <c r="B98" s="31" t="s">
        <v>413</v>
      </c>
      <c r="C98" s="31" t="s">
        <v>427</v>
      </c>
      <c r="D98" s="76">
        <v>20</v>
      </c>
      <c r="E98" s="31" t="s">
        <v>428</v>
      </c>
      <c r="F98" s="31" t="s">
        <v>429</v>
      </c>
      <c r="G98" s="31" t="s">
        <v>417</v>
      </c>
      <c r="H98" s="31" t="s">
        <v>44</v>
      </c>
      <c r="I98" s="25">
        <v>44562</v>
      </c>
      <c r="J98" s="25">
        <v>48579</v>
      </c>
      <c r="K98" s="85">
        <f t="shared" ref="K98:K99" si="8">SUM(M98:X98)</f>
        <v>306.96700000000004</v>
      </c>
      <c r="L98" s="85">
        <v>20</v>
      </c>
      <c r="M98" s="76" t="s">
        <v>66</v>
      </c>
      <c r="N98" s="27">
        <v>264.435</v>
      </c>
      <c r="O98" s="28">
        <v>21.265999999999998</v>
      </c>
      <c r="P98" s="86">
        <f t="shared" ref="P98:P103" si="9">+O98</f>
        <v>21.265999999999998</v>
      </c>
      <c r="Q98" s="76"/>
      <c r="R98" s="76"/>
      <c r="S98" s="76"/>
      <c r="T98" s="76"/>
      <c r="U98" s="76"/>
      <c r="V98" s="85"/>
      <c r="W98" s="85"/>
      <c r="X98" s="85"/>
      <c r="Y98" s="31" t="s">
        <v>418</v>
      </c>
      <c r="Z98" s="31" t="s">
        <v>419</v>
      </c>
      <c r="AA98" s="31"/>
      <c r="AB98" s="31"/>
      <c r="AC98" s="34"/>
      <c r="AD98" s="35"/>
      <c r="AE98" s="35"/>
      <c r="AF98" s="35"/>
      <c r="AG98" s="35"/>
      <c r="AH98" s="35"/>
      <c r="AI98" s="35"/>
      <c r="AJ98" s="35"/>
      <c r="AK98" s="35"/>
      <c r="AL98" s="35"/>
      <c r="AM98" s="35"/>
      <c r="AN98" s="35"/>
      <c r="AO98" s="35"/>
      <c r="AP98" s="35"/>
      <c r="AQ98" s="35"/>
      <c r="AR98" s="35"/>
      <c r="AS98" s="35"/>
      <c r="AT98" s="3"/>
      <c r="AU98" s="3"/>
      <c r="AV98" s="3"/>
    </row>
    <row r="99" spans="1:48" ht="82.5" hidden="1" customHeight="1">
      <c r="A99" s="31" t="s">
        <v>342</v>
      </c>
      <c r="B99" s="31" t="s">
        <v>413</v>
      </c>
      <c r="C99" s="31" t="s">
        <v>430</v>
      </c>
      <c r="D99" s="76">
        <v>1</v>
      </c>
      <c r="E99" s="31" t="s">
        <v>431</v>
      </c>
      <c r="F99" s="31" t="s">
        <v>432</v>
      </c>
      <c r="G99" s="31" t="s">
        <v>417</v>
      </c>
      <c r="H99" s="31" t="s">
        <v>44</v>
      </c>
      <c r="I99" s="25">
        <v>44562</v>
      </c>
      <c r="J99" s="25">
        <v>48578</v>
      </c>
      <c r="K99" s="85">
        <f t="shared" si="8"/>
        <v>100.69999999999999</v>
      </c>
      <c r="L99" s="85">
        <v>0</v>
      </c>
      <c r="M99" s="76" t="s">
        <v>426</v>
      </c>
      <c r="N99" s="27">
        <v>100.69999999999999</v>
      </c>
      <c r="O99" s="28">
        <v>0</v>
      </c>
      <c r="P99" s="86">
        <f t="shared" si="9"/>
        <v>0</v>
      </c>
      <c r="Q99" s="76"/>
      <c r="R99" s="76"/>
      <c r="S99" s="76"/>
      <c r="T99" s="76"/>
      <c r="U99" s="76"/>
      <c r="V99" s="85"/>
      <c r="W99" s="85"/>
      <c r="X99" s="85"/>
      <c r="Y99" s="31" t="s">
        <v>418</v>
      </c>
      <c r="Z99" s="31" t="s">
        <v>419</v>
      </c>
      <c r="AA99" s="31"/>
      <c r="AB99" s="31"/>
      <c r="AC99" s="34"/>
      <c r="AD99" s="35"/>
      <c r="AE99" s="35"/>
      <c r="AF99" s="35"/>
      <c r="AG99" s="35"/>
      <c r="AH99" s="35"/>
      <c r="AI99" s="35"/>
      <c r="AJ99" s="35"/>
      <c r="AK99" s="35"/>
      <c r="AL99" s="35"/>
      <c r="AM99" s="35"/>
      <c r="AN99" s="35"/>
      <c r="AO99" s="35"/>
      <c r="AP99" s="35"/>
      <c r="AQ99" s="35"/>
      <c r="AR99" s="35"/>
      <c r="AS99" s="35"/>
      <c r="AT99" s="3"/>
      <c r="AU99" s="3"/>
      <c r="AV99" s="3"/>
    </row>
    <row r="100" spans="1:48" ht="49.5" hidden="1" customHeight="1">
      <c r="A100" s="31" t="s">
        <v>342</v>
      </c>
      <c r="B100" s="31" t="s">
        <v>413</v>
      </c>
      <c r="C100" s="31" t="s">
        <v>433</v>
      </c>
      <c r="D100" s="23">
        <v>1</v>
      </c>
      <c r="E100" s="31" t="s">
        <v>434</v>
      </c>
      <c r="F100" s="31" t="s">
        <v>435</v>
      </c>
      <c r="G100" s="31" t="s">
        <v>417</v>
      </c>
      <c r="H100" s="31" t="s">
        <v>123</v>
      </c>
      <c r="I100" s="25">
        <v>44562</v>
      </c>
      <c r="J100" s="25">
        <v>48579</v>
      </c>
      <c r="K100" s="26">
        <v>1</v>
      </c>
      <c r="L100" s="26">
        <v>1</v>
      </c>
      <c r="M100" s="76" t="s">
        <v>45</v>
      </c>
      <c r="N100" s="27">
        <v>611.47632129050032</v>
      </c>
      <c r="O100" s="28">
        <v>49.1</v>
      </c>
      <c r="P100" s="86">
        <f t="shared" si="9"/>
        <v>49.1</v>
      </c>
      <c r="Q100" s="76"/>
      <c r="R100" s="76"/>
      <c r="S100" s="76"/>
      <c r="T100" s="76"/>
      <c r="U100" s="76"/>
      <c r="V100" s="85"/>
      <c r="W100" s="85"/>
      <c r="X100" s="85"/>
      <c r="Y100" s="31" t="s">
        <v>418</v>
      </c>
      <c r="Z100" s="31" t="s">
        <v>419</v>
      </c>
      <c r="AA100" s="31"/>
      <c r="AB100" s="31"/>
      <c r="AC100" s="34"/>
      <c r="AD100" s="35"/>
      <c r="AE100" s="35"/>
      <c r="AF100" s="35"/>
      <c r="AG100" s="35"/>
      <c r="AH100" s="35"/>
      <c r="AI100" s="35"/>
      <c r="AJ100" s="35"/>
      <c r="AK100" s="35"/>
      <c r="AL100" s="35"/>
      <c r="AM100" s="35"/>
      <c r="AN100" s="35"/>
      <c r="AO100" s="35"/>
      <c r="AP100" s="35"/>
      <c r="AQ100" s="35"/>
      <c r="AR100" s="35"/>
      <c r="AS100" s="35"/>
      <c r="AT100" s="3"/>
      <c r="AU100" s="3"/>
      <c r="AV100" s="3"/>
    </row>
    <row r="101" spans="1:48" ht="82.5" hidden="1" customHeight="1">
      <c r="A101" s="31" t="s">
        <v>342</v>
      </c>
      <c r="B101" s="31" t="s">
        <v>413</v>
      </c>
      <c r="C101" s="31" t="s">
        <v>436</v>
      </c>
      <c r="D101" s="76">
        <v>1</v>
      </c>
      <c r="E101" s="31" t="s">
        <v>437</v>
      </c>
      <c r="F101" s="31" t="s">
        <v>438</v>
      </c>
      <c r="G101" s="31" t="s">
        <v>417</v>
      </c>
      <c r="H101" s="31" t="s">
        <v>123</v>
      </c>
      <c r="I101" s="25">
        <v>44562</v>
      </c>
      <c r="J101" s="25">
        <v>48579</v>
      </c>
      <c r="K101" s="85">
        <v>1</v>
      </c>
      <c r="L101" s="85">
        <v>1</v>
      </c>
      <c r="M101" s="76" t="s">
        <v>66</v>
      </c>
      <c r="N101" s="27">
        <v>770.86279924307348</v>
      </c>
      <c r="O101" s="28">
        <f t="shared" ref="O101:O103" si="10">+K101*1.03</f>
        <v>1.03</v>
      </c>
      <c r="P101" s="86">
        <f t="shared" si="9"/>
        <v>1.03</v>
      </c>
      <c r="Q101" s="76"/>
      <c r="R101" s="76"/>
      <c r="S101" s="76"/>
      <c r="T101" s="76"/>
      <c r="U101" s="76"/>
      <c r="V101" s="85"/>
      <c r="W101" s="85"/>
      <c r="X101" s="85"/>
      <c r="Y101" s="31" t="s">
        <v>418</v>
      </c>
      <c r="Z101" s="31" t="s">
        <v>419</v>
      </c>
      <c r="AA101" s="31"/>
      <c r="AB101" s="31"/>
      <c r="AC101" s="34"/>
      <c r="AD101" s="35"/>
      <c r="AE101" s="35"/>
      <c r="AF101" s="35"/>
      <c r="AG101" s="35"/>
      <c r="AH101" s="35"/>
      <c r="AI101" s="35"/>
      <c r="AJ101" s="35"/>
      <c r="AK101" s="35"/>
      <c r="AL101" s="35"/>
      <c r="AM101" s="35"/>
      <c r="AN101" s="35"/>
      <c r="AO101" s="35"/>
      <c r="AP101" s="35"/>
      <c r="AQ101" s="35"/>
      <c r="AR101" s="35"/>
      <c r="AS101" s="35"/>
      <c r="AT101" s="3"/>
      <c r="AU101" s="3"/>
      <c r="AV101" s="3"/>
    </row>
    <row r="102" spans="1:48" ht="63.75" hidden="1" customHeight="1">
      <c r="A102" s="31" t="s">
        <v>342</v>
      </c>
      <c r="B102" s="31" t="s">
        <v>413</v>
      </c>
      <c r="C102" s="31" t="s">
        <v>439</v>
      </c>
      <c r="D102" s="76">
        <v>1</v>
      </c>
      <c r="E102" s="31" t="s">
        <v>440</v>
      </c>
      <c r="F102" s="31" t="s">
        <v>441</v>
      </c>
      <c r="G102" s="31" t="s">
        <v>417</v>
      </c>
      <c r="H102" s="31" t="s">
        <v>123</v>
      </c>
      <c r="I102" s="25">
        <v>44562</v>
      </c>
      <c r="J102" s="25">
        <v>48579</v>
      </c>
      <c r="K102" s="85">
        <v>1</v>
      </c>
      <c r="L102" s="85">
        <v>1</v>
      </c>
      <c r="M102" s="76" t="s">
        <v>66</v>
      </c>
      <c r="N102" s="27">
        <v>770.86279924307348</v>
      </c>
      <c r="O102" s="28">
        <f t="shared" si="10"/>
        <v>1.03</v>
      </c>
      <c r="P102" s="86">
        <f t="shared" si="9"/>
        <v>1.03</v>
      </c>
      <c r="Q102" s="76"/>
      <c r="R102" s="76"/>
      <c r="S102" s="76"/>
      <c r="T102" s="76"/>
      <c r="U102" s="76"/>
      <c r="V102" s="85"/>
      <c r="W102" s="85"/>
      <c r="X102" s="85"/>
      <c r="Y102" s="31" t="s">
        <v>418</v>
      </c>
      <c r="Z102" s="31" t="s">
        <v>419</v>
      </c>
      <c r="AA102" s="31"/>
      <c r="AB102" s="31"/>
      <c r="AC102" s="34"/>
      <c r="AD102" s="35"/>
      <c r="AE102" s="35"/>
      <c r="AF102" s="35"/>
      <c r="AG102" s="35"/>
      <c r="AH102" s="35"/>
      <c r="AI102" s="35"/>
      <c r="AJ102" s="35"/>
      <c r="AK102" s="35"/>
      <c r="AL102" s="35"/>
      <c r="AM102" s="35"/>
      <c r="AN102" s="35"/>
      <c r="AO102" s="35"/>
      <c r="AP102" s="35"/>
      <c r="AQ102" s="35"/>
      <c r="AR102" s="35"/>
      <c r="AS102" s="35"/>
      <c r="AT102" s="3"/>
      <c r="AU102" s="3"/>
      <c r="AV102" s="3"/>
    </row>
    <row r="103" spans="1:48" ht="75.75" hidden="1" customHeight="1">
      <c r="A103" s="31" t="s">
        <v>342</v>
      </c>
      <c r="B103" s="31" t="s">
        <v>413</v>
      </c>
      <c r="C103" s="31" t="s">
        <v>442</v>
      </c>
      <c r="D103" s="76">
        <v>30</v>
      </c>
      <c r="E103" s="31" t="s">
        <v>443</v>
      </c>
      <c r="F103" s="31" t="s">
        <v>444</v>
      </c>
      <c r="G103" s="31" t="s">
        <v>417</v>
      </c>
      <c r="H103" s="31" t="s">
        <v>44</v>
      </c>
      <c r="I103" s="25">
        <v>44562</v>
      </c>
      <c r="J103" s="25">
        <v>48579</v>
      </c>
      <c r="K103" s="85" t="str">
        <f ca="1">SUM(M103:X103)</f>
        <v>#REF!</v>
      </c>
      <c r="L103" s="85">
        <v>30</v>
      </c>
      <c r="M103" s="76" t="s">
        <v>66</v>
      </c>
      <c r="N103" s="27">
        <v>770.86279924307348</v>
      </c>
      <c r="O103" s="28" t="str">
        <f t="shared" ca="1" si="10"/>
        <v>#REF!</v>
      </c>
      <c r="P103" s="86" t="str">
        <f t="shared" ca="1" si="9"/>
        <v>#REF!</v>
      </c>
      <c r="Q103" s="76"/>
      <c r="R103" s="76"/>
      <c r="S103" s="76"/>
      <c r="T103" s="76"/>
      <c r="U103" s="76"/>
      <c r="V103" s="85"/>
      <c r="W103" s="85"/>
      <c r="X103" s="85"/>
      <c r="Y103" s="31" t="s">
        <v>418</v>
      </c>
      <c r="Z103" s="31" t="s">
        <v>419</v>
      </c>
      <c r="AA103" s="31"/>
      <c r="AB103" s="31"/>
      <c r="AC103" s="34"/>
      <c r="AD103" s="35"/>
      <c r="AE103" s="35"/>
      <c r="AF103" s="35"/>
      <c r="AG103" s="35"/>
      <c r="AH103" s="35"/>
      <c r="AI103" s="35"/>
      <c r="AJ103" s="35"/>
      <c r="AK103" s="35"/>
      <c r="AL103" s="35"/>
      <c r="AM103" s="35"/>
      <c r="AN103" s="35"/>
      <c r="AO103" s="35"/>
      <c r="AP103" s="35"/>
      <c r="AQ103" s="35"/>
      <c r="AR103" s="35"/>
      <c r="AS103" s="35"/>
      <c r="AT103" s="3"/>
      <c r="AU103" s="3"/>
      <c r="AV103" s="3"/>
    </row>
    <row r="104" spans="1:48" ht="86.25" hidden="1" customHeight="1">
      <c r="A104" s="31" t="s">
        <v>342</v>
      </c>
      <c r="B104" s="31" t="s">
        <v>445</v>
      </c>
      <c r="C104" s="31" t="s">
        <v>446</v>
      </c>
      <c r="D104" s="32"/>
      <c r="E104" s="31" t="s">
        <v>447</v>
      </c>
      <c r="F104" s="31" t="s">
        <v>448</v>
      </c>
      <c r="G104" s="31" t="s">
        <v>105</v>
      </c>
      <c r="H104" s="31" t="s">
        <v>51</v>
      </c>
      <c r="I104" s="25">
        <v>44470</v>
      </c>
      <c r="J104" s="25">
        <v>44561</v>
      </c>
      <c r="K104" s="26">
        <v>1</v>
      </c>
      <c r="L104" s="31"/>
      <c r="M104" s="40" t="s">
        <v>66</v>
      </c>
      <c r="N104" s="41">
        <v>30</v>
      </c>
      <c r="O104" s="28">
        <v>0</v>
      </c>
      <c r="P104" s="28"/>
      <c r="Q104" s="40"/>
      <c r="R104" s="40"/>
      <c r="S104" s="40"/>
      <c r="T104" s="40"/>
      <c r="U104" s="40"/>
      <c r="V104" s="36"/>
      <c r="W104" s="46"/>
      <c r="X104" s="51"/>
      <c r="Y104" s="31" t="s">
        <v>3</v>
      </c>
      <c r="Z104" s="31" t="s">
        <v>89</v>
      </c>
      <c r="AA104" s="31"/>
      <c r="AB104" s="31"/>
      <c r="AC104" s="34"/>
      <c r="AD104" s="35"/>
      <c r="AE104" s="35"/>
      <c r="AF104" s="35"/>
      <c r="AG104" s="35"/>
      <c r="AH104" s="35"/>
      <c r="AI104" s="35"/>
      <c r="AJ104" s="35"/>
      <c r="AK104" s="35"/>
      <c r="AL104" s="35"/>
      <c r="AM104" s="35"/>
      <c r="AN104" s="35"/>
      <c r="AO104" s="35"/>
      <c r="AP104" s="35"/>
      <c r="AQ104" s="35"/>
      <c r="AR104" s="35"/>
      <c r="AS104" s="35"/>
      <c r="AT104" s="3"/>
      <c r="AU104" s="3"/>
      <c r="AV104" s="3"/>
    </row>
    <row r="105" spans="1:48" ht="74.25" hidden="1" customHeight="1">
      <c r="A105" s="31" t="s">
        <v>342</v>
      </c>
      <c r="B105" s="31" t="s">
        <v>445</v>
      </c>
      <c r="C105" s="31" t="s">
        <v>449</v>
      </c>
      <c r="D105" s="87">
        <v>2</v>
      </c>
      <c r="E105" s="31" t="s">
        <v>450</v>
      </c>
      <c r="F105" s="31" t="s">
        <v>451</v>
      </c>
      <c r="G105" s="31" t="s">
        <v>452</v>
      </c>
      <c r="H105" s="31" t="s">
        <v>44</v>
      </c>
      <c r="I105" s="25">
        <v>44470</v>
      </c>
      <c r="J105" s="25">
        <v>48579</v>
      </c>
      <c r="K105" s="88">
        <v>23</v>
      </c>
      <c r="L105" s="88">
        <v>2</v>
      </c>
      <c r="M105" s="40" t="s">
        <v>61</v>
      </c>
      <c r="N105" s="41">
        <v>121.6</v>
      </c>
      <c r="O105" s="89">
        <v>11</v>
      </c>
      <c r="P105" s="89"/>
      <c r="Q105" s="40"/>
      <c r="R105" s="40"/>
      <c r="S105" s="40"/>
      <c r="T105" s="40"/>
      <c r="U105" s="40"/>
      <c r="V105" s="36"/>
      <c r="W105" s="46"/>
      <c r="X105" s="36"/>
      <c r="Y105" s="31" t="s">
        <v>453</v>
      </c>
      <c r="Z105" s="31" t="s">
        <v>454</v>
      </c>
      <c r="AA105" s="31" t="s">
        <v>455</v>
      </c>
      <c r="AB105" s="31" t="s">
        <v>456</v>
      </c>
      <c r="AC105" s="34"/>
      <c r="AD105" s="35"/>
      <c r="AE105" s="35"/>
      <c r="AF105" s="35"/>
      <c r="AG105" s="35"/>
      <c r="AH105" s="35"/>
      <c r="AI105" s="35"/>
      <c r="AJ105" s="35"/>
      <c r="AK105" s="35"/>
      <c r="AL105" s="35"/>
      <c r="AM105" s="35"/>
      <c r="AN105" s="35"/>
      <c r="AO105" s="35"/>
      <c r="AP105" s="35"/>
      <c r="AQ105" s="35"/>
      <c r="AR105" s="35"/>
      <c r="AS105" s="35"/>
      <c r="AT105" s="3"/>
      <c r="AU105" s="3"/>
      <c r="AV105" s="3"/>
    </row>
    <row r="106" spans="1:48" ht="107.25" hidden="1" customHeight="1">
      <c r="A106" s="31" t="s">
        <v>342</v>
      </c>
      <c r="B106" s="31" t="s">
        <v>445</v>
      </c>
      <c r="C106" s="31" t="s">
        <v>457</v>
      </c>
      <c r="D106" s="40"/>
      <c r="E106" s="31" t="s">
        <v>458</v>
      </c>
      <c r="F106" s="31" t="s">
        <v>459</v>
      </c>
      <c r="G106" s="34" t="s">
        <v>460</v>
      </c>
      <c r="H106" s="31" t="s">
        <v>44</v>
      </c>
      <c r="I106" s="25">
        <v>44562</v>
      </c>
      <c r="J106" s="25">
        <v>45291</v>
      </c>
      <c r="K106" s="26">
        <v>1</v>
      </c>
      <c r="L106" s="26">
        <v>0.6</v>
      </c>
      <c r="M106" s="23" t="s">
        <v>66</v>
      </c>
      <c r="N106" s="27">
        <v>40</v>
      </c>
      <c r="O106" s="28">
        <v>20</v>
      </c>
      <c r="P106" s="28"/>
      <c r="Q106" s="23"/>
      <c r="R106" s="23"/>
      <c r="S106" s="23"/>
      <c r="T106" s="23"/>
      <c r="U106" s="23"/>
      <c r="V106" s="26"/>
      <c r="W106" s="26"/>
      <c r="X106" s="26"/>
      <c r="Y106" s="31" t="s">
        <v>453</v>
      </c>
      <c r="Z106" s="31" t="s">
        <v>454</v>
      </c>
      <c r="AA106" s="31" t="s">
        <v>3</v>
      </c>
      <c r="AB106" s="31" t="s">
        <v>402</v>
      </c>
      <c r="AC106" s="34"/>
      <c r="AD106" s="35"/>
      <c r="AE106" s="35"/>
      <c r="AF106" s="35"/>
      <c r="AG106" s="35"/>
      <c r="AH106" s="35"/>
      <c r="AI106" s="35"/>
      <c r="AJ106" s="35"/>
      <c r="AK106" s="35"/>
      <c r="AL106" s="35"/>
      <c r="AM106" s="35"/>
      <c r="AN106" s="35"/>
      <c r="AO106" s="35"/>
      <c r="AP106" s="35"/>
      <c r="AQ106" s="35"/>
      <c r="AR106" s="35"/>
      <c r="AS106" s="35"/>
      <c r="AT106" s="3"/>
      <c r="AU106" s="3"/>
      <c r="AV106" s="3"/>
    </row>
    <row r="107" spans="1:48" ht="68.25" hidden="1" customHeight="1">
      <c r="A107" s="31" t="s">
        <v>342</v>
      </c>
      <c r="B107" s="31" t="s">
        <v>445</v>
      </c>
      <c r="C107" s="31" t="s">
        <v>461</v>
      </c>
      <c r="D107" s="32"/>
      <c r="E107" s="31" t="s">
        <v>462</v>
      </c>
      <c r="F107" s="31" t="s">
        <v>463</v>
      </c>
      <c r="G107" s="34" t="s">
        <v>460</v>
      </c>
      <c r="H107" s="31" t="s">
        <v>44</v>
      </c>
      <c r="I107" s="25">
        <v>44562</v>
      </c>
      <c r="J107" s="25">
        <v>44926</v>
      </c>
      <c r="K107" s="26">
        <v>1</v>
      </c>
      <c r="L107" s="31"/>
      <c r="M107" s="32" t="s">
        <v>66</v>
      </c>
      <c r="N107" s="27">
        <v>20</v>
      </c>
      <c r="O107" s="28">
        <v>0</v>
      </c>
      <c r="P107" s="28"/>
      <c r="Q107" s="32"/>
      <c r="R107" s="32"/>
      <c r="S107" s="32"/>
      <c r="T107" s="32"/>
      <c r="U107" s="32"/>
      <c r="V107" s="31"/>
      <c r="W107" s="31"/>
      <c r="X107" s="31"/>
      <c r="Y107" s="31" t="s">
        <v>453</v>
      </c>
      <c r="Z107" s="31" t="s">
        <v>454</v>
      </c>
      <c r="AA107" s="31"/>
      <c r="AB107" s="31"/>
      <c r="AC107" s="34"/>
      <c r="AD107" s="35"/>
      <c r="AE107" s="35"/>
      <c r="AF107" s="35"/>
      <c r="AG107" s="35"/>
      <c r="AH107" s="35"/>
      <c r="AI107" s="35"/>
      <c r="AJ107" s="35"/>
      <c r="AK107" s="35"/>
      <c r="AL107" s="35"/>
      <c r="AM107" s="35"/>
      <c r="AN107" s="35"/>
      <c r="AO107" s="35"/>
      <c r="AP107" s="35"/>
      <c r="AQ107" s="35"/>
      <c r="AR107" s="35"/>
      <c r="AS107" s="35"/>
      <c r="AT107" s="3"/>
      <c r="AU107" s="3"/>
      <c r="AV107" s="3"/>
    </row>
    <row r="108" spans="1:48" ht="73.5" hidden="1" customHeight="1">
      <c r="A108" s="31" t="s">
        <v>342</v>
      </c>
      <c r="B108" s="31" t="s">
        <v>445</v>
      </c>
      <c r="C108" s="31" t="s">
        <v>464</v>
      </c>
      <c r="D108" s="32">
        <v>1</v>
      </c>
      <c r="E108" s="31" t="s">
        <v>465</v>
      </c>
      <c r="F108" s="31" t="s">
        <v>466</v>
      </c>
      <c r="G108" s="31" t="s">
        <v>188</v>
      </c>
      <c r="H108" s="31" t="s">
        <v>44</v>
      </c>
      <c r="I108" s="25">
        <v>44470</v>
      </c>
      <c r="J108" s="25">
        <v>48579</v>
      </c>
      <c r="K108" s="31">
        <v>11</v>
      </c>
      <c r="L108" s="31">
        <v>1</v>
      </c>
      <c r="M108" s="32" t="s">
        <v>66</v>
      </c>
      <c r="N108" s="27">
        <v>220</v>
      </c>
      <c r="O108" s="28">
        <v>20</v>
      </c>
      <c r="P108" s="28">
        <v>0</v>
      </c>
      <c r="Q108" s="32"/>
      <c r="R108" s="32"/>
      <c r="S108" s="32"/>
      <c r="T108" s="32"/>
      <c r="U108" s="32"/>
      <c r="V108" s="36"/>
      <c r="W108" s="33"/>
      <c r="X108" s="36"/>
      <c r="Y108" s="31" t="s">
        <v>182</v>
      </c>
      <c r="Z108" s="31" t="s">
        <v>467</v>
      </c>
      <c r="AA108" s="31"/>
      <c r="AB108" s="31"/>
      <c r="AC108" s="34"/>
      <c r="AD108" s="35"/>
      <c r="AE108" s="35"/>
      <c r="AF108" s="35"/>
      <c r="AG108" s="35"/>
      <c r="AH108" s="35"/>
      <c r="AI108" s="35"/>
      <c r="AJ108" s="35"/>
      <c r="AK108" s="35"/>
      <c r="AL108" s="35"/>
      <c r="AM108" s="35"/>
      <c r="AN108" s="35"/>
      <c r="AO108" s="35"/>
      <c r="AP108" s="35"/>
      <c r="AQ108" s="35"/>
      <c r="AR108" s="35"/>
      <c r="AS108" s="35"/>
      <c r="AT108" s="3"/>
      <c r="AU108" s="3"/>
      <c r="AV108" s="3"/>
    </row>
    <row r="109" spans="1:48" ht="49.5" hidden="1" customHeight="1">
      <c r="A109" s="31" t="s">
        <v>342</v>
      </c>
      <c r="B109" s="31" t="s">
        <v>445</v>
      </c>
      <c r="C109" s="31" t="s">
        <v>468</v>
      </c>
      <c r="D109" s="39">
        <v>2</v>
      </c>
      <c r="E109" s="31" t="s">
        <v>469</v>
      </c>
      <c r="F109" s="31" t="s">
        <v>470</v>
      </c>
      <c r="G109" s="31" t="s">
        <v>471</v>
      </c>
      <c r="H109" s="31" t="s">
        <v>44</v>
      </c>
      <c r="I109" s="25">
        <v>44348</v>
      </c>
      <c r="J109" s="25">
        <v>45657</v>
      </c>
      <c r="K109" s="31">
        <v>8</v>
      </c>
      <c r="L109" s="38">
        <v>2</v>
      </c>
      <c r="M109" s="32" t="s">
        <v>66</v>
      </c>
      <c r="N109" s="27">
        <v>49</v>
      </c>
      <c r="O109" s="28">
        <v>12</v>
      </c>
      <c r="P109" s="28">
        <v>12700000</v>
      </c>
      <c r="Q109" s="32"/>
      <c r="R109" s="32"/>
      <c r="S109" s="32"/>
      <c r="T109" s="32"/>
      <c r="U109" s="32"/>
      <c r="V109" s="36"/>
      <c r="W109" s="33"/>
      <c r="X109" s="36"/>
      <c r="Y109" s="31" t="s">
        <v>227</v>
      </c>
      <c r="Z109" s="31" t="s">
        <v>223</v>
      </c>
      <c r="AA109" s="31"/>
      <c r="AB109" s="31"/>
      <c r="AC109" s="34"/>
      <c r="AD109" s="35"/>
      <c r="AE109" s="35"/>
      <c r="AF109" s="35"/>
      <c r="AG109" s="35"/>
      <c r="AH109" s="35"/>
      <c r="AI109" s="35"/>
      <c r="AJ109" s="35"/>
      <c r="AK109" s="35"/>
      <c r="AL109" s="35"/>
      <c r="AM109" s="35"/>
      <c r="AN109" s="35"/>
      <c r="AO109" s="35"/>
      <c r="AP109" s="35"/>
      <c r="AQ109" s="35"/>
      <c r="AR109" s="35"/>
      <c r="AS109" s="35"/>
      <c r="AT109" s="3"/>
      <c r="AU109" s="3"/>
      <c r="AV109" s="3"/>
    </row>
    <row r="110" spans="1:48" ht="71.25" hidden="1" customHeight="1">
      <c r="A110" s="31" t="s">
        <v>342</v>
      </c>
      <c r="B110" s="31" t="s">
        <v>445</v>
      </c>
      <c r="C110" s="31" t="s">
        <v>472</v>
      </c>
      <c r="D110" s="32">
        <v>2</v>
      </c>
      <c r="E110" s="31" t="s">
        <v>473</v>
      </c>
      <c r="F110" s="31" t="s">
        <v>474</v>
      </c>
      <c r="G110" s="31" t="s">
        <v>475</v>
      </c>
      <c r="H110" s="31" t="s">
        <v>44</v>
      </c>
      <c r="I110" s="25">
        <v>44348</v>
      </c>
      <c r="J110" s="25">
        <v>48579</v>
      </c>
      <c r="K110" s="31">
        <v>8</v>
      </c>
      <c r="L110" s="31">
        <v>2</v>
      </c>
      <c r="M110" s="32" t="s">
        <v>66</v>
      </c>
      <c r="N110" s="27">
        <v>28</v>
      </c>
      <c r="O110" s="28">
        <v>7.7</v>
      </c>
      <c r="P110" s="28">
        <v>7.7</v>
      </c>
      <c r="Q110" s="32"/>
      <c r="R110" s="32"/>
      <c r="S110" s="32"/>
      <c r="T110" s="32"/>
      <c r="U110" s="32"/>
      <c r="V110" s="36"/>
      <c r="W110" s="33"/>
      <c r="X110" s="36"/>
      <c r="Y110" s="31" t="s">
        <v>227</v>
      </c>
      <c r="Z110" s="31" t="s">
        <v>223</v>
      </c>
      <c r="AA110" s="31"/>
      <c r="AB110" s="31"/>
      <c r="AC110" s="34"/>
      <c r="AD110" s="35"/>
      <c r="AE110" s="35"/>
      <c r="AF110" s="35"/>
      <c r="AG110" s="35"/>
      <c r="AH110" s="35"/>
      <c r="AI110" s="35"/>
      <c r="AJ110" s="35"/>
      <c r="AK110" s="35"/>
      <c r="AL110" s="35"/>
      <c r="AM110" s="35"/>
      <c r="AN110" s="35"/>
      <c r="AO110" s="35"/>
      <c r="AP110" s="35"/>
      <c r="AQ110" s="35"/>
      <c r="AR110" s="35"/>
      <c r="AS110" s="35"/>
      <c r="AT110" s="3"/>
      <c r="AU110" s="3"/>
      <c r="AV110" s="3"/>
    </row>
    <row r="111" spans="1:48" ht="109.5" hidden="1" customHeight="1">
      <c r="A111" s="31" t="s">
        <v>342</v>
      </c>
      <c r="B111" s="31" t="s">
        <v>445</v>
      </c>
      <c r="C111" s="31" t="s">
        <v>476</v>
      </c>
      <c r="D111" s="32">
        <v>1</v>
      </c>
      <c r="E111" s="31" t="s">
        <v>477</v>
      </c>
      <c r="F111" s="31" t="s">
        <v>478</v>
      </c>
      <c r="G111" s="31" t="s">
        <v>162</v>
      </c>
      <c r="H111" s="31" t="s">
        <v>44</v>
      </c>
      <c r="I111" s="25">
        <v>44562</v>
      </c>
      <c r="J111" s="25">
        <v>48579</v>
      </c>
      <c r="K111" s="31">
        <v>11</v>
      </c>
      <c r="L111" s="31">
        <v>1</v>
      </c>
      <c r="M111" s="32" t="s">
        <v>61</v>
      </c>
      <c r="N111" s="27">
        <v>51.231182763259405</v>
      </c>
      <c r="O111" s="28">
        <f>K111*0.03+K111</f>
        <v>11.33</v>
      </c>
      <c r="P111" s="33"/>
      <c r="Q111" s="32"/>
      <c r="R111" s="32"/>
      <c r="S111" s="32"/>
      <c r="T111" s="32"/>
      <c r="U111" s="32"/>
      <c r="V111" s="31"/>
      <c r="W111" s="31"/>
      <c r="X111" s="31"/>
      <c r="Y111" s="34" t="s">
        <v>165</v>
      </c>
      <c r="Z111" s="34" t="s">
        <v>166</v>
      </c>
      <c r="AA111" s="31" t="s">
        <v>165</v>
      </c>
      <c r="AB111" s="34" t="s">
        <v>166</v>
      </c>
      <c r="AC111" s="34"/>
      <c r="AD111" s="35"/>
      <c r="AE111" s="35"/>
      <c r="AF111" s="35"/>
      <c r="AG111" s="35"/>
      <c r="AH111" s="35"/>
      <c r="AI111" s="35"/>
      <c r="AJ111" s="35"/>
      <c r="AK111" s="35"/>
      <c r="AL111" s="35"/>
      <c r="AM111" s="35"/>
      <c r="AN111" s="35"/>
      <c r="AO111" s="35"/>
      <c r="AP111" s="35"/>
      <c r="AQ111" s="35"/>
      <c r="AR111" s="35"/>
      <c r="AS111" s="35"/>
      <c r="AT111" s="3"/>
      <c r="AU111" s="3"/>
      <c r="AV111" s="3"/>
    </row>
    <row r="112" spans="1:48" ht="109.5" hidden="1" customHeight="1">
      <c r="A112" s="31" t="s">
        <v>342</v>
      </c>
      <c r="B112" s="31" t="s">
        <v>445</v>
      </c>
      <c r="C112" s="31" t="s">
        <v>479</v>
      </c>
      <c r="D112" s="32">
        <v>1</v>
      </c>
      <c r="E112" s="31" t="s">
        <v>480</v>
      </c>
      <c r="F112" s="31" t="s">
        <v>481</v>
      </c>
      <c r="G112" s="63" t="s">
        <v>162</v>
      </c>
      <c r="H112" s="63" t="s">
        <v>44</v>
      </c>
      <c r="I112" s="90">
        <v>44562</v>
      </c>
      <c r="J112" s="90">
        <v>48579</v>
      </c>
      <c r="K112" s="63">
        <v>11</v>
      </c>
      <c r="L112" s="63">
        <v>1</v>
      </c>
      <c r="M112" s="32" t="s">
        <v>61</v>
      </c>
      <c r="N112" s="27">
        <v>7.0960147807696501</v>
      </c>
      <c r="O112" s="91">
        <f t="shared" ref="O112:P112" si="11">(K112*1.03)</f>
        <v>11.33</v>
      </c>
      <c r="P112" s="91">
        <f t="shared" si="11"/>
        <v>1.03</v>
      </c>
      <c r="Q112" s="32"/>
      <c r="R112" s="32"/>
      <c r="S112" s="32"/>
      <c r="T112" s="32"/>
      <c r="U112" s="32"/>
      <c r="V112" s="31"/>
      <c r="W112" s="31"/>
      <c r="X112" s="31"/>
      <c r="Y112" s="34" t="s">
        <v>165</v>
      </c>
      <c r="Z112" s="34" t="s">
        <v>166</v>
      </c>
      <c r="AA112" s="31" t="s">
        <v>165</v>
      </c>
      <c r="AB112" s="34" t="s">
        <v>166</v>
      </c>
      <c r="AC112" s="34"/>
      <c r="AD112" s="35"/>
      <c r="AE112" s="35"/>
      <c r="AF112" s="35"/>
      <c r="AG112" s="35"/>
      <c r="AH112" s="35"/>
      <c r="AI112" s="35"/>
      <c r="AJ112" s="35"/>
      <c r="AK112" s="35"/>
      <c r="AL112" s="35"/>
      <c r="AM112" s="35"/>
      <c r="AN112" s="35"/>
      <c r="AO112" s="35"/>
      <c r="AP112" s="35"/>
      <c r="AQ112" s="35"/>
      <c r="AR112" s="35"/>
      <c r="AS112" s="35"/>
      <c r="AT112" s="3"/>
      <c r="AU112" s="3"/>
      <c r="AV112" s="3"/>
    </row>
    <row r="113" spans="1:48" ht="95.25" hidden="1" customHeight="1">
      <c r="A113" s="31" t="s">
        <v>342</v>
      </c>
      <c r="B113" s="31" t="s">
        <v>482</v>
      </c>
      <c r="C113" s="31" t="s">
        <v>483</v>
      </c>
      <c r="D113" s="39">
        <v>1</v>
      </c>
      <c r="E113" s="31" t="s">
        <v>484</v>
      </c>
      <c r="F113" s="31" t="s">
        <v>485</v>
      </c>
      <c r="G113" s="31" t="s">
        <v>486</v>
      </c>
      <c r="H113" s="31" t="s">
        <v>44</v>
      </c>
      <c r="I113" s="25">
        <v>44470</v>
      </c>
      <c r="J113" s="25">
        <v>48579</v>
      </c>
      <c r="K113" s="38">
        <v>12</v>
      </c>
      <c r="L113" s="38">
        <v>1</v>
      </c>
      <c r="M113" s="74" t="s">
        <v>61</v>
      </c>
      <c r="N113" s="27">
        <v>141.92029561539303</v>
      </c>
      <c r="O113" s="28">
        <f t="shared" ref="O113:O116" si="12">+K113*1.03</f>
        <v>12.36</v>
      </c>
      <c r="P113" s="28">
        <f t="shared" ref="P113:P116" si="13">+O113</f>
        <v>12.36</v>
      </c>
      <c r="Q113" s="74"/>
      <c r="R113" s="74"/>
      <c r="S113" s="74"/>
      <c r="T113" s="74"/>
      <c r="U113" s="74"/>
      <c r="V113" s="36"/>
      <c r="W113" s="46"/>
      <c r="X113" s="36"/>
      <c r="Y113" s="31" t="s">
        <v>453</v>
      </c>
      <c r="Z113" s="31" t="s">
        <v>487</v>
      </c>
      <c r="AA113" s="31"/>
      <c r="AB113" s="31"/>
      <c r="AC113" s="34"/>
      <c r="AD113" s="35"/>
      <c r="AE113" s="35"/>
      <c r="AF113" s="35"/>
      <c r="AG113" s="35"/>
      <c r="AH113" s="35"/>
      <c r="AI113" s="35"/>
      <c r="AJ113" s="35"/>
      <c r="AK113" s="35"/>
      <c r="AL113" s="35"/>
      <c r="AM113" s="35"/>
      <c r="AN113" s="35"/>
      <c r="AO113" s="35"/>
      <c r="AP113" s="35"/>
      <c r="AQ113" s="35"/>
      <c r="AR113" s="35"/>
      <c r="AS113" s="35"/>
      <c r="AT113" s="3"/>
      <c r="AU113" s="3"/>
      <c r="AV113" s="3"/>
    </row>
    <row r="114" spans="1:48" ht="68.25" hidden="1" customHeight="1">
      <c r="A114" s="31" t="s">
        <v>342</v>
      </c>
      <c r="B114" s="31" t="s">
        <v>482</v>
      </c>
      <c r="C114" s="31" t="s">
        <v>488</v>
      </c>
      <c r="D114" s="39">
        <v>1</v>
      </c>
      <c r="E114" s="31" t="s">
        <v>489</v>
      </c>
      <c r="F114" s="31" t="s">
        <v>490</v>
      </c>
      <c r="G114" s="33" t="s">
        <v>486</v>
      </c>
      <c r="H114" s="31" t="s">
        <v>44</v>
      </c>
      <c r="I114" s="25">
        <v>44470</v>
      </c>
      <c r="J114" s="25">
        <v>48579</v>
      </c>
      <c r="K114" s="38">
        <v>12</v>
      </c>
      <c r="L114" s="38">
        <v>1</v>
      </c>
      <c r="M114" s="74" t="s">
        <v>61</v>
      </c>
      <c r="N114" s="27">
        <v>141.92029561539303</v>
      </c>
      <c r="O114" s="28">
        <f t="shared" si="12"/>
        <v>12.36</v>
      </c>
      <c r="P114" s="33">
        <f t="shared" si="13"/>
        <v>12.36</v>
      </c>
      <c r="Q114" s="74"/>
      <c r="R114" s="74"/>
      <c r="S114" s="74"/>
      <c r="T114" s="74"/>
      <c r="U114" s="74"/>
      <c r="V114" s="36"/>
      <c r="W114" s="46"/>
      <c r="X114" s="36"/>
      <c r="Y114" s="31" t="s">
        <v>453</v>
      </c>
      <c r="Z114" s="31" t="s">
        <v>487</v>
      </c>
      <c r="AA114" s="31" t="s">
        <v>455</v>
      </c>
      <c r="AB114" s="31" t="s">
        <v>456</v>
      </c>
      <c r="AC114" s="34"/>
      <c r="AD114" s="35"/>
      <c r="AE114" s="35"/>
      <c r="AF114" s="35"/>
      <c r="AG114" s="35"/>
      <c r="AH114" s="35"/>
      <c r="AI114" s="35"/>
      <c r="AJ114" s="35"/>
      <c r="AK114" s="35"/>
      <c r="AL114" s="35"/>
      <c r="AM114" s="35"/>
      <c r="AN114" s="35"/>
      <c r="AO114" s="35"/>
      <c r="AP114" s="35"/>
      <c r="AQ114" s="35"/>
      <c r="AR114" s="35"/>
      <c r="AS114" s="35"/>
      <c r="AT114" s="3"/>
      <c r="AU114" s="3"/>
      <c r="AV114" s="3"/>
    </row>
    <row r="115" spans="1:48" ht="63.75" hidden="1" customHeight="1">
      <c r="A115" s="31" t="s">
        <v>342</v>
      </c>
      <c r="B115" s="31" t="s">
        <v>482</v>
      </c>
      <c r="C115" s="31" t="s">
        <v>491</v>
      </c>
      <c r="D115" s="39">
        <v>1</v>
      </c>
      <c r="E115" s="31" t="s">
        <v>492</v>
      </c>
      <c r="F115" s="31" t="s">
        <v>493</v>
      </c>
      <c r="G115" s="31" t="s">
        <v>486</v>
      </c>
      <c r="H115" s="31" t="s">
        <v>44</v>
      </c>
      <c r="I115" s="25">
        <v>44470</v>
      </c>
      <c r="J115" s="25">
        <v>48579</v>
      </c>
      <c r="K115" s="38">
        <v>12</v>
      </c>
      <c r="L115" s="38">
        <v>1</v>
      </c>
      <c r="M115" s="74" t="s">
        <v>61</v>
      </c>
      <c r="N115" s="27">
        <v>141.92029561539303</v>
      </c>
      <c r="O115" s="28">
        <f t="shared" si="12"/>
        <v>12.36</v>
      </c>
      <c r="P115" s="33">
        <f t="shared" si="13"/>
        <v>12.36</v>
      </c>
      <c r="Q115" s="74"/>
      <c r="R115" s="74"/>
      <c r="S115" s="74"/>
      <c r="T115" s="74"/>
      <c r="U115" s="74"/>
      <c r="V115" s="36"/>
      <c r="W115" s="46"/>
      <c r="X115" s="36"/>
      <c r="Y115" s="31" t="s">
        <v>453</v>
      </c>
      <c r="Z115" s="31" t="s">
        <v>487</v>
      </c>
      <c r="AA115" s="31"/>
      <c r="AB115" s="31"/>
      <c r="AC115" s="34"/>
      <c r="AD115" s="35"/>
      <c r="AE115" s="35"/>
      <c r="AF115" s="35"/>
      <c r="AG115" s="35"/>
      <c r="AH115" s="35"/>
      <c r="AI115" s="35"/>
      <c r="AJ115" s="35"/>
      <c r="AK115" s="35"/>
      <c r="AL115" s="35"/>
      <c r="AM115" s="35"/>
      <c r="AN115" s="35"/>
      <c r="AO115" s="35"/>
      <c r="AP115" s="35"/>
      <c r="AQ115" s="35"/>
      <c r="AR115" s="35"/>
      <c r="AS115" s="35"/>
      <c r="AT115" s="3"/>
      <c r="AU115" s="3"/>
      <c r="AV115" s="3"/>
    </row>
    <row r="116" spans="1:48" ht="69" hidden="1" customHeight="1">
      <c r="A116" s="31" t="s">
        <v>342</v>
      </c>
      <c r="B116" s="31" t="s">
        <v>482</v>
      </c>
      <c r="C116" s="31" t="s">
        <v>494</v>
      </c>
      <c r="D116" s="39">
        <v>1</v>
      </c>
      <c r="E116" s="33" t="s">
        <v>495</v>
      </c>
      <c r="F116" s="33" t="s">
        <v>496</v>
      </c>
      <c r="G116" s="33" t="s">
        <v>486</v>
      </c>
      <c r="H116" s="33" t="s">
        <v>44</v>
      </c>
      <c r="I116" s="25">
        <v>44470</v>
      </c>
      <c r="J116" s="31" t="s">
        <v>497</v>
      </c>
      <c r="K116" s="38">
        <v>12</v>
      </c>
      <c r="L116" s="38">
        <v>1</v>
      </c>
      <c r="M116" s="74" t="s">
        <v>61</v>
      </c>
      <c r="N116" s="27">
        <v>141.92029561539303</v>
      </c>
      <c r="O116" s="28">
        <f t="shared" si="12"/>
        <v>12.36</v>
      </c>
      <c r="P116" s="28">
        <f t="shared" si="13"/>
        <v>12.36</v>
      </c>
      <c r="Q116" s="74"/>
      <c r="R116" s="74"/>
      <c r="S116" s="74"/>
      <c r="T116" s="74"/>
      <c r="U116" s="74"/>
      <c r="V116" s="36"/>
      <c r="W116" s="33"/>
      <c r="X116" s="36"/>
      <c r="Y116" s="31" t="s">
        <v>453</v>
      </c>
      <c r="Z116" s="31" t="s">
        <v>487</v>
      </c>
      <c r="AA116" s="31"/>
      <c r="AB116" s="31"/>
      <c r="AC116" s="34"/>
      <c r="AD116" s="35"/>
      <c r="AE116" s="35"/>
      <c r="AF116" s="35"/>
      <c r="AG116" s="35"/>
      <c r="AH116" s="35"/>
      <c r="AI116" s="35"/>
      <c r="AJ116" s="35"/>
      <c r="AK116" s="35"/>
      <c r="AL116" s="35"/>
      <c r="AM116" s="35"/>
      <c r="AN116" s="35"/>
      <c r="AO116" s="35"/>
      <c r="AP116" s="35"/>
      <c r="AQ116" s="35"/>
      <c r="AR116" s="35"/>
      <c r="AS116" s="35"/>
      <c r="AT116" s="3"/>
      <c r="AU116" s="3"/>
      <c r="AV116" s="3"/>
    </row>
    <row r="117" spans="1:48" ht="65.25" hidden="1" customHeight="1">
      <c r="A117" s="31" t="s">
        <v>342</v>
      </c>
      <c r="B117" s="31" t="s">
        <v>482</v>
      </c>
      <c r="C117" s="31" t="s">
        <v>498</v>
      </c>
      <c r="D117" s="32">
        <v>2</v>
      </c>
      <c r="E117" s="31" t="s">
        <v>499</v>
      </c>
      <c r="F117" s="31" t="s">
        <v>500</v>
      </c>
      <c r="G117" s="33" t="s">
        <v>486</v>
      </c>
      <c r="H117" s="31" t="s">
        <v>44</v>
      </c>
      <c r="I117" s="25">
        <v>44470</v>
      </c>
      <c r="J117" s="25">
        <v>48579</v>
      </c>
      <c r="K117" s="31">
        <v>24</v>
      </c>
      <c r="L117" s="31">
        <v>2</v>
      </c>
      <c r="M117" s="40" t="s">
        <v>66</v>
      </c>
      <c r="N117" s="41">
        <v>144</v>
      </c>
      <c r="O117" s="28">
        <v>12</v>
      </c>
      <c r="P117" s="28">
        <v>0</v>
      </c>
      <c r="Q117" s="40"/>
      <c r="R117" s="40"/>
      <c r="S117" s="40"/>
      <c r="T117" s="40"/>
      <c r="U117" s="40"/>
      <c r="V117" s="34"/>
      <c r="W117" s="46"/>
      <c r="X117" s="32"/>
      <c r="Y117" s="31" t="s">
        <v>453</v>
      </c>
      <c r="Z117" s="31" t="s">
        <v>501</v>
      </c>
      <c r="AA117" s="31" t="s">
        <v>502</v>
      </c>
      <c r="AB117" s="31" t="s">
        <v>503</v>
      </c>
      <c r="AC117" s="34"/>
      <c r="AD117" s="35"/>
      <c r="AE117" s="35"/>
      <c r="AF117" s="35"/>
      <c r="AG117" s="35"/>
      <c r="AH117" s="35"/>
      <c r="AI117" s="35"/>
      <c r="AJ117" s="35"/>
      <c r="AK117" s="35"/>
      <c r="AL117" s="35"/>
      <c r="AM117" s="35"/>
      <c r="AN117" s="35"/>
      <c r="AO117" s="35"/>
      <c r="AP117" s="35"/>
      <c r="AQ117" s="35"/>
      <c r="AR117" s="35"/>
      <c r="AS117" s="35"/>
      <c r="AT117" s="3"/>
      <c r="AU117" s="3"/>
      <c r="AV117" s="3"/>
    </row>
    <row r="118" spans="1:48" ht="62.25" hidden="1" customHeight="1">
      <c r="A118" s="31" t="s">
        <v>342</v>
      </c>
      <c r="B118" s="31" t="s">
        <v>482</v>
      </c>
      <c r="C118" s="31" t="s">
        <v>504</v>
      </c>
      <c r="D118" s="32">
        <v>1</v>
      </c>
      <c r="E118" s="31" t="s">
        <v>505</v>
      </c>
      <c r="F118" s="31" t="s">
        <v>506</v>
      </c>
      <c r="G118" s="33" t="s">
        <v>486</v>
      </c>
      <c r="H118" s="31" t="s">
        <v>44</v>
      </c>
      <c r="I118" s="25">
        <v>44470</v>
      </c>
      <c r="J118" s="25">
        <v>48579</v>
      </c>
      <c r="K118" s="31">
        <v>12</v>
      </c>
      <c r="L118" s="31">
        <v>1</v>
      </c>
      <c r="M118" s="32" t="s">
        <v>66</v>
      </c>
      <c r="N118" s="27">
        <v>96</v>
      </c>
      <c r="O118" s="28">
        <v>8</v>
      </c>
      <c r="P118" s="28">
        <v>0</v>
      </c>
      <c r="Q118" s="32"/>
      <c r="R118" s="32"/>
      <c r="S118" s="32"/>
      <c r="T118" s="32"/>
      <c r="U118" s="32"/>
      <c r="V118" s="31"/>
      <c r="W118" s="31"/>
      <c r="X118" s="31"/>
      <c r="Y118" s="31" t="s">
        <v>453</v>
      </c>
      <c r="Z118" s="31" t="s">
        <v>501</v>
      </c>
      <c r="AA118" s="31" t="s">
        <v>502</v>
      </c>
      <c r="AB118" s="31" t="s">
        <v>503</v>
      </c>
      <c r="AC118" s="34"/>
      <c r="AD118" s="35"/>
      <c r="AE118" s="35"/>
      <c r="AF118" s="35"/>
      <c r="AG118" s="35"/>
      <c r="AH118" s="35"/>
      <c r="AI118" s="35"/>
      <c r="AJ118" s="35"/>
      <c r="AK118" s="35"/>
      <c r="AL118" s="35"/>
      <c r="AM118" s="35"/>
      <c r="AN118" s="35"/>
      <c r="AO118" s="35"/>
      <c r="AP118" s="35"/>
      <c r="AQ118" s="35"/>
      <c r="AR118" s="35"/>
      <c r="AS118" s="35"/>
      <c r="AT118" s="3"/>
      <c r="AU118" s="3"/>
      <c r="AV118" s="3"/>
    </row>
    <row r="119" spans="1:48" ht="96.75" hidden="1" customHeight="1">
      <c r="A119" s="31" t="s">
        <v>342</v>
      </c>
      <c r="B119" s="31" t="s">
        <v>482</v>
      </c>
      <c r="C119" s="31" t="s">
        <v>507</v>
      </c>
      <c r="D119" s="32">
        <v>1</v>
      </c>
      <c r="E119" s="31" t="s">
        <v>508</v>
      </c>
      <c r="F119" s="31" t="s">
        <v>509</v>
      </c>
      <c r="G119" s="33" t="s">
        <v>486</v>
      </c>
      <c r="H119" s="31" t="s">
        <v>44</v>
      </c>
      <c r="I119" s="25">
        <v>44470</v>
      </c>
      <c r="J119" s="25">
        <v>48579</v>
      </c>
      <c r="K119" s="31">
        <v>12</v>
      </c>
      <c r="L119" s="31">
        <v>1</v>
      </c>
      <c r="M119" s="40" t="s">
        <v>66</v>
      </c>
      <c r="N119" s="41">
        <v>60</v>
      </c>
      <c r="O119" s="28">
        <v>5</v>
      </c>
      <c r="P119" s="28">
        <v>0</v>
      </c>
      <c r="Q119" s="40"/>
      <c r="R119" s="40"/>
      <c r="S119" s="40"/>
      <c r="T119" s="40"/>
      <c r="U119" s="40"/>
      <c r="V119" s="34"/>
      <c r="W119" s="46"/>
      <c r="X119" s="34"/>
      <c r="Y119" s="31" t="s">
        <v>453</v>
      </c>
      <c r="Z119" s="31" t="s">
        <v>501</v>
      </c>
      <c r="AA119" s="31" t="s">
        <v>502</v>
      </c>
      <c r="AB119" s="31" t="s">
        <v>503</v>
      </c>
      <c r="AC119" s="34"/>
      <c r="AD119" s="35"/>
      <c r="AE119" s="35"/>
      <c r="AF119" s="35"/>
      <c r="AG119" s="35"/>
      <c r="AH119" s="35"/>
      <c r="AI119" s="35"/>
      <c r="AJ119" s="35"/>
      <c r="AK119" s="35"/>
      <c r="AL119" s="35"/>
      <c r="AM119" s="35"/>
      <c r="AN119" s="35"/>
      <c r="AO119" s="35"/>
      <c r="AP119" s="35"/>
      <c r="AQ119" s="35"/>
      <c r="AR119" s="35"/>
      <c r="AS119" s="35"/>
      <c r="AT119" s="3"/>
      <c r="AU119" s="3"/>
      <c r="AV119" s="3"/>
    </row>
    <row r="120" spans="1:48" ht="49.5" hidden="1" customHeight="1">
      <c r="A120" s="31" t="s">
        <v>342</v>
      </c>
      <c r="B120" s="31" t="s">
        <v>482</v>
      </c>
      <c r="C120" s="31" t="s">
        <v>510</v>
      </c>
      <c r="D120" s="23">
        <v>1</v>
      </c>
      <c r="E120" s="31" t="s">
        <v>511</v>
      </c>
      <c r="F120" s="31" t="s">
        <v>512</v>
      </c>
      <c r="G120" s="31" t="s">
        <v>513</v>
      </c>
      <c r="H120" s="31" t="s">
        <v>44</v>
      </c>
      <c r="I120" s="25">
        <v>44743</v>
      </c>
      <c r="J120" s="25">
        <v>48579</v>
      </c>
      <c r="K120" s="26">
        <v>1</v>
      </c>
      <c r="L120" s="26">
        <v>1</v>
      </c>
      <c r="M120" s="32" t="s">
        <v>61</v>
      </c>
      <c r="N120" s="27">
        <v>116</v>
      </c>
      <c r="O120" s="28">
        <v>10</v>
      </c>
      <c r="P120" s="28">
        <v>10</v>
      </c>
      <c r="Q120" s="32"/>
      <c r="R120" s="32"/>
      <c r="S120" s="32"/>
      <c r="T120" s="32"/>
      <c r="U120" s="32"/>
      <c r="V120" s="31"/>
      <c r="W120" s="31"/>
      <c r="X120" s="31"/>
      <c r="Y120" s="31" t="s">
        <v>453</v>
      </c>
      <c r="Z120" s="31" t="s">
        <v>514</v>
      </c>
      <c r="AA120" s="31" t="s">
        <v>3</v>
      </c>
      <c r="AB120" s="31" t="s">
        <v>402</v>
      </c>
      <c r="AC120" s="34"/>
      <c r="AD120" s="35"/>
      <c r="AE120" s="35"/>
      <c r="AF120" s="35"/>
      <c r="AG120" s="35"/>
      <c r="AH120" s="35"/>
      <c r="AI120" s="35"/>
      <c r="AJ120" s="35"/>
      <c r="AK120" s="35"/>
      <c r="AL120" s="35"/>
      <c r="AM120" s="35"/>
      <c r="AN120" s="35"/>
      <c r="AO120" s="35"/>
      <c r="AP120" s="35"/>
      <c r="AQ120" s="35"/>
      <c r="AR120" s="35"/>
      <c r="AS120" s="35"/>
      <c r="AT120" s="92"/>
      <c r="AU120" s="92"/>
      <c r="AV120" s="92"/>
    </row>
    <row r="121" spans="1:48" ht="49.5" hidden="1" customHeight="1">
      <c r="A121" s="31" t="s">
        <v>342</v>
      </c>
      <c r="B121" s="31" t="s">
        <v>482</v>
      </c>
      <c r="C121" s="31" t="s">
        <v>515</v>
      </c>
      <c r="D121" s="32">
        <v>56</v>
      </c>
      <c r="E121" s="31" t="s">
        <v>516</v>
      </c>
      <c r="F121" s="31" t="s">
        <v>517</v>
      </c>
      <c r="G121" s="31" t="s">
        <v>518</v>
      </c>
      <c r="H121" s="31" t="s">
        <v>44</v>
      </c>
      <c r="I121" s="25">
        <v>44562</v>
      </c>
      <c r="J121" s="25">
        <v>48579</v>
      </c>
      <c r="K121" s="31">
        <v>682</v>
      </c>
      <c r="L121" s="31">
        <v>54</v>
      </c>
      <c r="M121" s="32" t="s">
        <v>45</v>
      </c>
      <c r="N121" s="27">
        <v>76</v>
      </c>
      <c r="O121" s="28">
        <v>6</v>
      </c>
      <c r="P121" s="28">
        <v>6</v>
      </c>
      <c r="Q121" s="32"/>
      <c r="R121" s="32"/>
      <c r="S121" s="32"/>
      <c r="T121" s="32"/>
      <c r="U121" s="32"/>
      <c r="V121" s="31"/>
      <c r="W121" s="31"/>
      <c r="X121" s="31"/>
      <c r="Y121" s="31" t="s">
        <v>453</v>
      </c>
      <c r="Z121" s="31" t="s">
        <v>514</v>
      </c>
      <c r="AA121" s="31" t="s">
        <v>3</v>
      </c>
      <c r="AB121" s="31" t="s">
        <v>402</v>
      </c>
      <c r="AC121" s="34"/>
      <c r="AD121" s="35"/>
      <c r="AE121" s="35"/>
      <c r="AF121" s="35"/>
      <c r="AG121" s="35"/>
      <c r="AH121" s="35"/>
      <c r="AI121" s="35"/>
      <c r="AJ121" s="35"/>
      <c r="AK121" s="35"/>
      <c r="AL121" s="35"/>
      <c r="AM121" s="35"/>
      <c r="AN121" s="35"/>
      <c r="AO121" s="35"/>
      <c r="AP121" s="35"/>
      <c r="AQ121" s="35"/>
      <c r="AR121" s="35"/>
      <c r="AS121" s="35"/>
      <c r="AT121" s="92"/>
      <c r="AU121" s="92"/>
      <c r="AV121" s="92"/>
    </row>
    <row r="122" spans="1:48" ht="69.75" hidden="1" customHeight="1">
      <c r="A122" s="31" t="s">
        <v>342</v>
      </c>
      <c r="B122" s="31" t="s">
        <v>482</v>
      </c>
      <c r="C122" s="31" t="s">
        <v>519</v>
      </c>
      <c r="D122" s="32">
        <v>33</v>
      </c>
      <c r="E122" s="31" t="s">
        <v>520</v>
      </c>
      <c r="F122" s="31" t="s">
        <v>521</v>
      </c>
      <c r="G122" s="31" t="s">
        <v>522</v>
      </c>
      <c r="H122" s="31" t="s">
        <v>44</v>
      </c>
      <c r="I122" s="25">
        <v>44470</v>
      </c>
      <c r="J122" s="25">
        <v>48579</v>
      </c>
      <c r="K122" s="31">
        <v>368</v>
      </c>
      <c r="L122" s="31">
        <v>33</v>
      </c>
      <c r="M122" s="40" t="s">
        <v>97</v>
      </c>
      <c r="N122" s="41">
        <v>40</v>
      </c>
      <c r="O122" s="28">
        <v>3</v>
      </c>
      <c r="P122" s="28">
        <v>3</v>
      </c>
      <c r="Q122" s="40"/>
      <c r="R122" s="40"/>
      <c r="S122" s="40"/>
      <c r="T122" s="40"/>
      <c r="U122" s="40"/>
      <c r="V122" s="36"/>
      <c r="W122" s="46"/>
      <c r="X122" s="93"/>
      <c r="Y122" s="31" t="s">
        <v>453</v>
      </c>
      <c r="Z122" s="31" t="s">
        <v>514</v>
      </c>
      <c r="AA122" s="31" t="s">
        <v>3</v>
      </c>
      <c r="AB122" s="31" t="s">
        <v>402</v>
      </c>
      <c r="AC122" s="34"/>
      <c r="AD122" s="35"/>
      <c r="AE122" s="35"/>
      <c r="AF122" s="35"/>
      <c r="AG122" s="35"/>
      <c r="AH122" s="35"/>
      <c r="AI122" s="35"/>
      <c r="AJ122" s="35"/>
      <c r="AK122" s="35"/>
      <c r="AL122" s="35"/>
      <c r="AM122" s="35"/>
      <c r="AN122" s="35"/>
      <c r="AO122" s="35"/>
      <c r="AP122" s="35"/>
      <c r="AQ122" s="35"/>
      <c r="AR122" s="35"/>
      <c r="AS122" s="35"/>
      <c r="AT122" s="92"/>
      <c r="AU122" s="92"/>
      <c r="AV122" s="92"/>
    </row>
    <row r="123" spans="1:48" ht="91.5" hidden="1" customHeight="1">
      <c r="A123" s="31" t="s">
        <v>342</v>
      </c>
      <c r="B123" s="31" t="s">
        <v>482</v>
      </c>
      <c r="C123" s="31" t="s">
        <v>523</v>
      </c>
      <c r="D123" s="40">
        <v>1</v>
      </c>
      <c r="E123" s="31" t="s">
        <v>524</v>
      </c>
      <c r="F123" s="31" t="s">
        <v>525</v>
      </c>
      <c r="G123" s="31" t="s">
        <v>526</v>
      </c>
      <c r="H123" s="31" t="s">
        <v>123</v>
      </c>
      <c r="I123" s="25">
        <v>44621</v>
      </c>
      <c r="J123" s="25">
        <v>48579</v>
      </c>
      <c r="K123" s="38">
        <v>1</v>
      </c>
      <c r="L123" s="34">
        <v>1</v>
      </c>
      <c r="M123" s="32" t="s">
        <v>45</v>
      </c>
      <c r="N123" s="27">
        <v>121</v>
      </c>
      <c r="O123" s="94">
        <v>11</v>
      </c>
      <c r="P123" s="94">
        <v>11250000</v>
      </c>
      <c r="Q123" s="32"/>
      <c r="R123" s="32"/>
      <c r="S123" s="32"/>
      <c r="T123" s="32"/>
      <c r="U123" s="32"/>
      <c r="V123" s="31"/>
      <c r="W123" s="31"/>
      <c r="X123" s="31"/>
      <c r="Y123" s="31" t="s">
        <v>453</v>
      </c>
      <c r="Z123" s="31" t="s">
        <v>527</v>
      </c>
      <c r="AA123" s="31" t="s">
        <v>3</v>
      </c>
      <c r="AB123" s="31" t="s">
        <v>402</v>
      </c>
      <c r="AC123" s="34"/>
      <c r="AD123" s="35"/>
      <c r="AE123" s="35"/>
      <c r="AF123" s="35"/>
      <c r="AG123" s="35"/>
      <c r="AH123" s="35"/>
      <c r="AI123" s="35"/>
      <c r="AJ123" s="35"/>
      <c r="AK123" s="35"/>
      <c r="AL123" s="35"/>
      <c r="AM123" s="35"/>
      <c r="AN123" s="35"/>
      <c r="AO123" s="35"/>
      <c r="AP123" s="35"/>
      <c r="AQ123" s="35"/>
      <c r="AR123" s="35"/>
      <c r="AS123" s="35"/>
      <c r="AT123" s="92"/>
      <c r="AU123" s="92"/>
      <c r="AV123" s="92"/>
    </row>
    <row r="124" spans="1:48" ht="75.75" hidden="1" customHeight="1">
      <c r="A124" s="31" t="s">
        <v>342</v>
      </c>
      <c r="B124" s="31" t="s">
        <v>482</v>
      </c>
      <c r="C124" s="31" t="s">
        <v>528</v>
      </c>
      <c r="D124" s="40">
        <v>2</v>
      </c>
      <c r="E124" s="31" t="s">
        <v>529</v>
      </c>
      <c r="F124" s="31" t="s">
        <v>530</v>
      </c>
      <c r="G124" s="31" t="s">
        <v>452</v>
      </c>
      <c r="H124" s="31" t="s">
        <v>44</v>
      </c>
      <c r="I124" s="25">
        <v>44470</v>
      </c>
      <c r="J124" s="25">
        <v>48579</v>
      </c>
      <c r="K124" s="34">
        <v>23</v>
      </c>
      <c r="L124" s="34">
        <v>2</v>
      </c>
      <c r="M124" s="40" t="s">
        <v>61</v>
      </c>
      <c r="N124" s="41">
        <v>165</v>
      </c>
      <c r="O124" s="89">
        <v>15</v>
      </c>
      <c r="P124" s="89"/>
      <c r="Q124" s="40"/>
      <c r="R124" s="40"/>
      <c r="S124" s="40"/>
      <c r="T124" s="40"/>
      <c r="U124" s="40"/>
      <c r="V124" s="36"/>
      <c r="W124" s="95"/>
      <c r="X124" s="36"/>
      <c r="Y124" s="31" t="s">
        <v>453</v>
      </c>
      <c r="Z124" s="31" t="s">
        <v>454</v>
      </c>
      <c r="AA124" s="31"/>
      <c r="AB124" s="31"/>
      <c r="AC124" s="34"/>
      <c r="AD124" s="35"/>
      <c r="AE124" s="35"/>
      <c r="AF124" s="35"/>
      <c r="AG124" s="35"/>
      <c r="AH124" s="35"/>
      <c r="AI124" s="35"/>
      <c r="AJ124" s="35"/>
      <c r="AK124" s="35"/>
      <c r="AL124" s="35"/>
      <c r="AM124" s="35"/>
      <c r="AN124" s="35"/>
      <c r="AO124" s="35"/>
      <c r="AP124" s="35"/>
      <c r="AQ124" s="35"/>
      <c r="AR124" s="35"/>
      <c r="AS124" s="35"/>
      <c r="AT124" s="92"/>
      <c r="AU124" s="92"/>
      <c r="AV124" s="92"/>
    </row>
    <row r="125" spans="1:48" ht="66.75" hidden="1" customHeight="1">
      <c r="A125" s="31" t="s">
        <v>342</v>
      </c>
      <c r="B125" s="31" t="s">
        <v>482</v>
      </c>
      <c r="C125" s="31" t="s">
        <v>531</v>
      </c>
      <c r="D125" s="40">
        <v>1</v>
      </c>
      <c r="E125" s="31" t="s">
        <v>532</v>
      </c>
      <c r="F125" s="31" t="s">
        <v>533</v>
      </c>
      <c r="G125" s="31" t="s">
        <v>452</v>
      </c>
      <c r="H125" s="31" t="s">
        <v>44</v>
      </c>
      <c r="I125" s="25">
        <v>44562</v>
      </c>
      <c r="J125" s="25">
        <v>48579</v>
      </c>
      <c r="K125" s="34">
        <v>6</v>
      </c>
      <c r="L125" s="34">
        <v>0</v>
      </c>
      <c r="M125" s="40" t="s">
        <v>61</v>
      </c>
      <c r="N125" s="41">
        <v>45</v>
      </c>
      <c r="O125" s="54">
        <v>0</v>
      </c>
      <c r="P125" s="55" t="s">
        <v>534</v>
      </c>
      <c r="Q125" s="40"/>
      <c r="R125" s="40"/>
      <c r="S125" s="40"/>
      <c r="T125" s="40"/>
      <c r="U125" s="40"/>
      <c r="V125" s="34"/>
      <c r="W125" s="34"/>
      <c r="X125" s="34"/>
      <c r="Y125" s="31" t="s">
        <v>453</v>
      </c>
      <c r="Z125" s="31" t="s">
        <v>454</v>
      </c>
      <c r="AA125" s="31"/>
      <c r="AB125" s="31"/>
      <c r="AC125" s="96"/>
      <c r="AD125" s="97"/>
      <c r="AE125" s="97"/>
      <c r="AF125" s="97"/>
      <c r="AG125" s="97"/>
      <c r="AH125" s="97"/>
      <c r="AI125" s="97"/>
      <c r="AJ125" s="97"/>
      <c r="AK125" s="97"/>
      <c r="AL125" s="97"/>
      <c r="AM125" s="97"/>
      <c r="AN125" s="97"/>
      <c r="AO125" s="97"/>
      <c r="AP125" s="97"/>
      <c r="AQ125" s="97"/>
      <c r="AR125" s="97"/>
      <c r="AS125" s="97"/>
      <c r="AT125" s="92"/>
      <c r="AU125" s="92"/>
      <c r="AV125" s="92"/>
    </row>
    <row r="126" spans="1:48" ht="49.5" hidden="1" customHeight="1">
      <c r="A126" s="31" t="s">
        <v>342</v>
      </c>
      <c r="B126" s="31" t="s">
        <v>482</v>
      </c>
      <c r="C126" s="31" t="s">
        <v>535</v>
      </c>
      <c r="D126" s="39">
        <v>1</v>
      </c>
      <c r="E126" s="31" t="s">
        <v>536</v>
      </c>
      <c r="F126" s="31" t="s">
        <v>537</v>
      </c>
      <c r="G126" s="31" t="s">
        <v>538</v>
      </c>
      <c r="H126" s="31" t="s">
        <v>44</v>
      </c>
      <c r="I126" s="25">
        <v>44470</v>
      </c>
      <c r="J126" s="25">
        <v>48579</v>
      </c>
      <c r="K126" s="38">
        <v>12</v>
      </c>
      <c r="L126" s="38">
        <v>1</v>
      </c>
      <c r="M126" s="40" t="s">
        <v>66</v>
      </c>
      <c r="N126" s="41">
        <v>120</v>
      </c>
      <c r="O126" s="28">
        <v>10</v>
      </c>
      <c r="P126" s="28"/>
      <c r="Q126" s="40"/>
      <c r="R126" s="40"/>
      <c r="S126" s="40"/>
      <c r="T126" s="40"/>
      <c r="U126" s="40"/>
      <c r="V126" s="31"/>
      <c r="W126" s="28"/>
      <c r="X126" s="51"/>
      <c r="Y126" s="31" t="s">
        <v>453</v>
      </c>
      <c r="Z126" s="31" t="s">
        <v>539</v>
      </c>
      <c r="AA126" s="31" t="s">
        <v>534</v>
      </c>
      <c r="AB126" s="31" t="s">
        <v>534</v>
      </c>
      <c r="AC126" s="34"/>
      <c r="AD126" s="35"/>
      <c r="AE126" s="35"/>
      <c r="AF126" s="35"/>
      <c r="AG126" s="35"/>
      <c r="AH126" s="35"/>
      <c r="AI126" s="35"/>
      <c r="AJ126" s="35"/>
      <c r="AK126" s="35"/>
      <c r="AL126" s="35"/>
      <c r="AM126" s="35"/>
      <c r="AN126" s="35"/>
      <c r="AO126" s="35"/>
      <c r="AP126" s="35"/>
      <c r="AQ126" s="35"/>
      <c r="AR126" s="35"/>
      <c r="AS126" s="35"/>
      <c r="AT126" s="92"/>
      <c r="AU126" s="92"/>
      <c r="AV126" s="92"/>
    </row>
    <row r="127" spans="1:48" ht="49.5" hidden="1" customHeight="1">
      <c r="A127" s="31" t="s">
        <v>342</v>
      </c>
      <c r="B127" s="31" t="s">
        <v>482</v>
      </c>
      <c r="C127" s="31" t="s">
        <v>540</v>
      </c>
      <c r="D127" s="39">
        <v>0</v>
      </c>
      <c r="E127" s="31" t="s">
        <v>541</v>
      </c>
      <c r="F127" s="31" t="s">
        <v>542</v>
      </c>
      <c r="G127" s="31" t="s">
        <v>538</v>
      </c>
      <c r="H127" s="31" t="s">
        <v>44</v>
      </c>
      <c r="I127" s="25">
        <v>44927</v>
      </c>
      <c r="J127" s="25">
        <v>48579</v>
      </c>
      <c r="K127" s="38">
        <v>1</v>
      </c>
      <c r="L127" s="38">
        <v>0</v>
      </c>
      <c r="M127" s="39" t="s">
        <v>66</v>
      </c>
      <c r="N127" s="27">
        <v>50.7</v>
      </c>
      <c r="O127" s="28">
        <v>0</v>
      </c>
      <c r="P127" s="28" t="s">
        <v>534</v>
      </c>
      <c r="Q127" s="39"/>
      <c r="R127" s="39"/>
      <c r="S127" s="39"/>
      <c r="T127" s="39"/>
      <c r="U127" s="39"/>
      <c r="V127" s="38"/>
      <c r="W127" s="38"/>
      <c r="X127" s="38"/>
      <c r="Y127" s="31" t="s">
        <v>453</v>
      </c>
      <c r="Z127" s="31" t="s">
        <v>539</v>
      </c>
      <c r="AA127" s="31"/>
      <c r="AB127" s="31"/>
      <c r="AC127" s="34"/>
      <c r="AD127" s="35"/>
      <c r="AE127" s="35"/>
      <c r="AF127" s="35"/>
      <c r="AG127" s="35"/>
      <c r="AH127" s="35"/>
      <c r="AI127" s="35"/>
      <c r="AJ127" s="35"/>
      <c r="AK127" s="35"/>
      <c r="AL127" s="35"/>
      <c r="AM127" s="35"/>
      <c r="AN127" s="35"/>
      <c r="AO127" s="35"/>
      <c r="AP127" s="35"/>
      <c r="AQ127" s="35"/>
      <c r="AR127" s="35"/>
      <c r="AS127" s="35"/>
      <c r="AT127" s="92"/>
      <c r="AU127" s="92"/>
      <c r="AV127" s="92"/>
    </row>
    <row r="128" spans="1:48" ht="49.5" hidden="1" customHeight="1">
      <c r="A128" s="31" t="s">
        <v>342</v>
      </c>
      <c r="B128" s="31" t="s">
        <v>482</v>
      </c>
      <c r="C128" s="31" t="s">
        <v>543</v>
      </c>
      <c r="D128" s="39">
        <v>1</v>
      </c>
      <c r="E128" s="31" t="s">
        <v>544</v>
      </c>
      <c r="F128" s="31" t="s">
        <v>545</v>
      </c>
      <c r="G128" s="31" t="s">
        <v>538</v>
      </c>
      <c r="H128" s="31" t="s">
        <v>44</v>
      </c>
      <c r="I128" s="25">
        <v>44470</v>
      </c>
      <c r="J128" s="25">
        <v>48579</v>
      </c>
      <c r="K128" s="38">
        <v>12</v>
      </c>
      <c r="L128" s="38">
        <v>1</v>
      </c>
      <c r="M128" s="40" t="s">
        <v>66</v>
      </c>
      <c r="N128" s="41">
        <v>16.5</v>
      </c>
      <c r="O128" s="28">
        <v>1.5</v>
      </c>
      <c r="P128" s="33"/>
      <c r="Q128" s="40"/>
      <c r="R128" s="40"/>
      <c r="S128" s="40"/>
      <c r="T128" s="40"/>
      <c r="U128" s="40"/>
      <c r="V128" s="31"/>
      <c r="W128" s="28"/>
      <c r="X128" s="51"/>
      <c r="Y128" s="31" t="s">
        <v>453</v>
      </c>
      <c r="Z128" s="31" t="s">
        <v>539</v>
      </c>
      <c r="AA128" s="31"/>
      <c r="AB128" s="31"/>
      <c r="AC128" s="34"/>
      <c r="AD128" s="35"/>
      <c r="AE128" s="35"/>
      <c r="AF128" s="35"/>
      <c r="AG128" s="35"/>
      <c r="AH128" s="35"/>
      <c r="AI128" s="35"/>
      <c r="AJ128" s="35"/>
      <c r="AK128" s="35"/>
      <c r="AL128" s="35"/>
      <c r="AM128" s="35"/>
      <c r="AN128" s="35"/>
      <c r="AO128" s="35"/>
      <c r="AP128" s="35"/>
      <c r="AQ128" s="35"/>
      <c r="AR128" s="35"/>
      <c r="AS128" s="35"/>
      <c r="AT128" s="92"/>
      <c r="AU128" s="92"/>
      <c r="AV128" s="92"/>
    </row>
    <row r="129" spans="1:48" ht="49.5" hidden="1" customHeight="1">
      <c r="A129" s="31" t="s">
        <v>342</v>
      </c>
      <c r="B129" s="31" t="s">
        <v>482</v>
      </c>
      <c r="C129" s="31" t="s">
        <v>546</v>
      </c>
      <c r="D129" s="40">
        <v>1</v>
      </c>
      <c r="E129" s="31" t="s">
        <v>547</v>
      </c>
      <c r="F129" s="31" t="s">
        <v>548</v>
      </c>
      <c r="G129" s="34" t="s">
        <v>549</v>
      </c>
      <c r="H129" s="31" t="s">
        <v>44</v>
      </c>
      <c r="I129" s="25">
        <v>44470</v>
      </c>
      <c r="J129" s="25">
        <v>48579</v>
      </c>
      <c r="K129" s="34">
        <v>12</v>
      </c>
      <c r="L129" s="34">
        <v>1</v>
      </c>
      <c r="M129" s="40" t="s">
        <v>66</v>
      </c>
      <c r="N129" s="41">
        <v>960</v>
      </c>
      <c r="O129" s="56">
        <v>80</v>
      </c>
      <c r="P129" s="79"/>
      <c r="Q129" s="40"/>
      <c r="R129" s="40"/>
      <c r="S129" s="40"/>
      <c r="T129" s="40"/>
      <c r="U129" s="40"/>
      <c r="V129" s="36"/>
      <c r="W129" s="98"/>
      <c r="X129" s="36"/>
      <c r="Y129" s="31" t="s">
        <v>453</v>
      </c>
      <c r="Z129" s="31" t="s">
        <v>454</v>
      </c>
      <c r="AA129" s="31"/>
      <c r="AB129" s="31"/>
      <c r="AC129" s="34"/>
      <c r="AD129" s="35"/>
      <c r="AE129" s="35"/>
      <c r="AF129" s="35"/>
      <c r="AG129" s="35"/>
      <c r="AH129" s="35"/>
      <c r="AI129" s="35"/>
      <c r="AJ129" s="35"/>
      <c r="AK129" s="35"/>
      <c r="AL129" s="35"/>
      <c r="AM129" s="35"/>
      <c r="AN129" s="35"/>
      <c r="AO129" s="35"/>
      <c r="AP129" s="35"/>
      <c r="AQ129" s="35"/>
      <c r="AR129" s="35"/>
      <c r="AS129" s="35"/>
      <c r="AT129" s="92"/>
      <c r="AU129" s="92"/>
      <c r="AV129" s="92"/>
    </row>
    <row r="130" spans="1:48" ht="49.5" hidden="1" customHeight="1">
      <c r="A130" s="31" t="s">
        <v>342</v>
      </c>
      <c r="B130" s="31" t="s">
        <v>482</v>
      </c>
      <c r="C130" s="31" t="s">
        <v>550</v>
      </c>
      <c r="D130" s="32"/>
      <c r="E130" s="31" t="s">
        <v>551</v>
      </c>
      <c r="F130" s="31" t="s">
        <v>552</v>
      </c>
      <c r="G130" s="31" t="s">
        <v>522</v>
      </c>
      <c r="H130" s="31" t="s">
        <v>44</v>
      </c>
      <c r="I130" s="25">
        <v>44927</v>
      </c>
      <c r="J130" s="25">
        <v>48579</v>
      </c>
      <c r="K130" s="31">
        <v>3</v>
      </c>
      <c r="L130" s="31">
        <v>1</v>
      </c>
      <c r="M130" s="32" t="s">
        <v>45</v>
      </c>
      <c r="N130" s="27">
        <v>563.5</v>
      </c>
      <c r="O130" s="28">
        <v>166</v>
      </c>
      <c r="P130" s="46">
        <v>166174106</v>
      </c>
      <c r="Q130" s="32"/>
      <c r="R130" s="32"/>
      <c r="S130" s="32"/>
      <c r="T130" s="32"/>
      <c r="U130" s="32"/>
      <c r="V130" s="31"/>
      <c r="W130" s="31"/>
      <c r="X130" s="31"/>
      <c r="Y130" s="31" t="s">
        <v>453</v>
      </c>
      <c r="Z130" s="31" t="s">
        <v>514</v>
      </c>
      <c r="AA130" s="31" t="s">
        <v>3</v>
      </c>
      <c r="AB130" s="31" t="s">
        <v>402</v>
      </c>
      <c r="AC130" s="34"/>
      <c r="AD130" s="35"/>
      <c r="AE130" s="35"/>
      <c r="AF130" s="35"/>
      <c r="AG130" s="35"/>
      <c r="AH130" s="35"/>
      <c r="AI130" s="35"/>
      <c r="AJ130" s="35"/>
      <c r="AK130" s="35"/>
      <c r="AL130" s="35"/>
      <c r="AM130" s="35"/>
      <c r="AN130" s="35"/>
      <c r="AO130" s="35"/>
      <c r="AP130" s="35"/>
      <c r="AQ130" s="35"/>
      <c r="AR130" s="35"/>
      <c r="AS130" s="35"/>
      <c r="AT130" s="92"/>
      <c r="AU130" s="92"/>
      <c r="AV130" s="92"/>
    </row>
    <row r="131" spans="1:48" ht="49.5" hidden="1" customHeight="1">
      <c r="A131" s="31" t="s">
        <v>342</v>
      </c>
      <c r="B131" s="31" t="s">
        <v>482</v>
      </c>
      <c r="C131" s="31" t="s">
        <v>553</v>
      </c>
      <c r="D131" s="23">
        <v>1</v>
      </c>
      <c r="E131" s="31" t="s">
        <v>554</v>
      </c>
      <c r="F131" s="31" t="s">
        <v>555</v>
      </c>
      <c r="G131" s="31" t="s">
        <v>556</v>
      </c>
      <c r="H131" s="31" t="s">
        <v>123</v>
      </c>
      <c r="I131" s="25">
        <v>44835</v>
      </c>
      <c r="J131" s="25">
        <v>48579</v>
      </c>
      <c r="K131" s="26">
        <v>1</v>
      </c>
      <c r="L131" s="99">
        <v>1</v>
      </c>
      <c r="M131" s="23" t="s">
        <v>66</v>
      </c>
      <c r="N131" s="27">
        <v>110</v>
      </c>
      <c r="O131" s="100">
        <v>10</v>
      </c>
      <c r="P131" s="100">
        <v>10</v>
      </c>
      <c r="Q131" s="23"/>
      <c r="R131" s="23"/>
      <c r="S131" s="23"/>
      <c r="T131" s="23"/>
      <c r="U131" s="23"/>
      <c r="V131" s="26"/>
      <c r="W131" s="26"/>
      <c r="X131" s="26"/>
      <c r="Y131" s="31" t="s">
        <v>453</v>
      </c>
      <c r="Z131" s="31" t="s">
        <v>454</v>
      </c>
      <c r="AA131" s="31"/>
      <c r="AB131" s="31"/>
      <c r="AC131" s="34"/>
      <c r="AD131" s="35"/>
      <c r="AE131" s="35"/>
      <c r="AF131" s="35"/>
      <c r="AG131" s="35"/>
      <c r="AH131" s="35"/>
      <c r="AI131" s="35"/>
      <c r="AJ131" s="35"/>
      <c r="AK131" s="35"/>
      <c r="AL131" s="35"/>
      <c r="AM131" s="35"/>
      <c r="AN131" s="35"/>
      <c r="AO131" s="35"/>
      <c r="AP131" s="35"/>
      <c r="AQ131" s="35"/>
      <c r="AR131" s="35"/>
      <c r="AS131" s="35"/>
      <c r="AT131" s="92"/>
      <c r="AU131" s="92"/>
      <c r="AV131" s="92"/>
    </row>
    <row r="132" spans="1:48" ht="90" hidden="1" customHeight="1">
      <c r="A132" s="31" t="s">
        <v>557</v>
      </c>
      <c r="B132" s="31" t="s">
        <v>558</v>
      </c>
      <c r="C132" s="31" t="s">
        <v>559</v>
      </c>
      <c r="D132" s="39">
        <v>1</v>
      </c>
      <c r="E132" s="31" t="s">
        <v>560</v>
      </c>
      <c r="F132" s="31" t="s">
        <v>561</v>
      </c>
      <c r="G132" s="31" t="s">
        <v>105</v>
      </c>
      <c r="H132" s="31" t="s">
        <v>123</v>
      </c>
      <c r="I132" s="25">
        <v>44562</v>
      </c>
      <c r="J132" s="25">
        <v>48579</v>
      </c>
      <c r="K132" s="38">
        <v>1</v>
      </c>
      <c r="L132" s="78">
        <v>1</v>
      </c>
      <c r="M132" s="32" t="s">
        <v>66</v>
      </c>
      <c r="N132" s="27">
        <v>810</v>
      </c>
      <c r="O132" s="28">
        <v>52</v>
      </c>
      <c r="P132" s="28">
        <v>52000000</v>
      </c>
      <c r="Q132" s="32"/>
      <c r="R132" s="32"/>
      <c r="S132" s="32"/>
      <c r="T132" s="32"/>
      <c r="U132" s="32"/>
      <c r="V132" s="31"/>
      <c r="W132" s="31"/>
      <c r="X132" s="31"/>
      <c r="Y132" s="31" t="s">
        <v>3</v>
      </c>
      <c r="Z132" s="31" t="s">
        <v>89</v>
      </c>
      <c r="AA132" s="31"/>
      <c r="AB132" s="31"/>
      <c r="AC132" s="34"/>
      <c r="AD132" s="35"/>
      <c r="AE132" s="35"/>
      <c r="AF132" s="35"/>
      <c r="AG132" s="35"/>
      <c r="AH132" s="35"/>
      <c r="AI132" s="35"/>
      <c r="AJ132" s="35"/>
      <c r="AK132" s="35"/>
      <c r="AL132" s="35"/>
      <c r="AM132" s="35"/>
      <c r="AN132" s="35"/>
      <c r="AO132" s="35"/>
      <c r="AP132" s="35"/>
      <c r="AQ132" s="35"/>
      <c r="AR132" s="35"/>
      <c r="AS132" s="35"/>
      <c r="AT132" s="92"/>
      <c r="AU132" s="92"/>
      <c r="AV132" s="92"/>
    </row>
    <row r="133" spans="1:48" ht="49.5" hidden="1" customHeight="1">
      <c r="A133" s="31" t="s">
        <v>557</v>
      </c>
      <c r="B133" s="31" t="s">
        <v>558</v>
      </c>
      <c r="C133" s="31" t="s">
        <v>562</v>
      </c>
      <c r="D133" s="32">
        <v>1</v>
      </c>
      <c r="E133" s="31" t="s">
        <v>563</v>
      </c>
      <c r="F133" s="31" t="s">
        <v>564</v>
      </c>
      <c r="G133" s="31" t="s">
        <v>565</v>
      </c>
      <c r="H133" s="31" t="s">
        <v>44</v>
      </c>
      <c r="I133" s="25">
        <v>44562</v>
      </c>
      <c r="J133" s="25">
        <v>48579</v>
      </c>
      <c r="K133" s="31">
        <v>11</v>
      </c>
      <c r="L133" s="31">
        <v>1</v>
      </c>
      <c r="M133" s="32" t="s">
        <v>66</v>
      </c>
      <c r="N133" s="27">
        <v>60.5</v>
      </c>
      <c r="O133" s="101">
        <v>5.0999999999999996</v>
      </c>
      <c r="P133" s="101">
        <v>5.0999999999999996</v>
      </c>
      <c r="Q133" s="32"/>
      <c r="R133" s="32"/>
      <c r="S133" s="32"/>
      <c r="T133" s="32"/>
      <c r="U133" s="32"/>
      <c r="V133" s="31"/>
      <c r="W133" s="31"/>
      <c r="X133" s="31"/>
      <c r="Y133" s="31" t="s">
        <v>566</v>
      </c>
      <c r="Z133" s="31" t="s">
        <v>567</v>
      </c>
      <c r="AA133" s="31" t="s">
        <v>3</v>
      </c>
      <c r="AB133" s="31" t="s">
        <v>402</v>
      </c>
      <c r="AC133" s="34"/>
      <c r="AD133" s="35"/>
      <c r="AE133" s="35"/>
      <c r="AF133" s="35"/>
      <c r="AG133" s="35"/>
      <c r="AH133" s="35"/>
      <c r="AI133" s="35"/>
      <c r="AJ133" s="35"/>
      <c r="AK133" s="35"/>
      <c r="AL133" s="35"/>
      <c r="AM133" s="35"/>
      <c r="AN133" s="35"/>
      <c r="AO133" s="35"/>
      <c r="AP133" s="35"/>
      <c r="AQ133" s="35"/>
      <c r="AR133" s="35"/>
      <c r="AS133" s="35"/>
      <c r="AT133" s="92"/>
      <c r="AU133" s="92"/>
      <c r="AV133" s="92"/>
    </row>
    <row r="134" spans="1:48" ht="73.5" hidden="1" customHeight="1">
      <c r="A134" s="31" t="s">
        <v>557</v>
      </c>
      <c r="B134" s="31" t="s">
        <v>558</v>
      </c>
      <c r="C134" s="31" t="s">
        <v>568</v>
      </c>
      <c r="D134" s="23">
        <v>1</v>
      </c>
      <c r="E134" s="31" t="s">
        <v>569</v>
      </c>
      <c r="F134" s="31" t="s">
        <v>570</v>
      </c>
      <c r="G134" s="31" t="s">
        <v>565</v>
      </c>
      <c r="H134" s="31" t="s">
        <v>123</v>
      </c>
      <c r="I134" s="25">
        <v>44470</v>
      </c>
      <c r="J134" s="25">
        <v>48579</v>
      </c>
      <c r="K134" s="26">
        <v>1</v>
      </c>
      <c r="L134" s="26">
        <v>1</v>
      </c>
      <c r="M134" s="23" t="s">
        <v>45</v>
      </c>
      <c r="N134" s="27">
        <v>54.6</v>
      </c>
      <c r="O134" s="28">
        <v>4.2</v>
      </c>
      <c r="P134" s="28">
        <v>4.2</v>
      </c>
      <c r="Q134" s="23"/>
      <c r="R134" s="23"/>
      <c r="S134" s="23"/>
      <c r="T134" s="23"/>
      <c r="U134" s="23"/>
      <c r="V134" s="26"/>
      <c r="W134" s="26"/>
      <c r="X134" s="26"/>
      <c r="Y134" s="31" t="s">
        <v>566</v>
      </c>
      <c r="Z134" s="31" t="s">
        <v>567</v>
      </c>
      <c r="AA134" s="31" t="s">
        <v>3</v>
      </c>
      <c r="AB134" s="31" t="s">
        <v>402</v>
      </c>
      <c r="AC134" s="34"/>
      <c r="AD134" s="35"/>
      <c r="AE134" s="35"/>
      <c r="AF134" s="35"/>
      <c r="AG134" s="35"/>
      <c r="AH134" s="35"/>
      <c r="AI134" s="35"/>
      <c r="AJ134" s="35"/>
      <c r="AK134" s="35"/>
      <c r="AL134" s="35"/>
      <c r="AM134" s="35"/>
      <c r="AN134" s="35"/>
      <c r="AO134" s="35"/>
      <c r="AP134" s="35"/>
      <c r="AQ134" s="35"/>
      <c r="AR134" s="35"/>
      <c r="AS134" s="35"/>
      <c r="AT134" s="92"/>
      <c r="AU134" s="92"/>
      <c r="AV134" s="92"/>
    </row>
    <row r="135" spans="1:48" ht="49.5" hidden="1" customHeight="1">
      <c r="A135" s="31" t="s">
        <v>557</v>
      </c>
      <c r="B135" s="31" t="s">
        <v>558</v>
      </c>
      <c r="C135" s="31" t="s">
        <v>571</v>
      </c>
      <c r="D135" s="32">
        <v>2</v>
      </c>
      <c r="E135" s="31" t="s">
        <v>572</v>
      </c>
      <c r="F135" s="31" t="s">
        <v>573</v>
      </c>
      <c r="G135" s="31" t="s">
        <v>105</v>
      </c>
      <c r="H135" s="31" t="s">
        <v>44</v>
      </c>
      <c r="I135" s="25">
        <v>44470</v>
      </c>
      <c r="J135" s="25">
        <v>48579</v>
      </c>
      <c r="K135" s="31">
        <v>22</v>
      </c>
      <c r="L135" s="31">
        <v>2</v>
      </c>
      <c r="M135" s="40" t="s">
        <v>66</v>
      </c>
      <c r="N135" s="41">
        <v>2374</v>
      </c>
      <c r="O135" s="28">
        <v>200</v>
      </c>
      <c r="P135" s="28">
        <v>200000000</v>
      </c>
      <c r="Q135" s="40"/>
      <c r="R135" s="40"/>
      <c r="S135" s="40"/>
      <c r="T135" s="40"/>
      <c r="U135" s="40"/>
      <c r="V135" s="36"/>
      <c r="W135" s="51"/>
      <c r="X135" s="51"/>
      <c r="Y135" s="31" t="s">
        <v>3</v>
      </c>
      <c r="Z135" s="31" t="s">
        <v>89</v>
      </c>
      <c r="AA135" s="31"/>
      <c r="AB135" s="31"/>
      <c r="AC135" s="34"/>
      <c r="AD135" s="35"/>
      <c r="AE135" s="35"/>
      <c r="AF135" s="35"/>
      <c r="AG135" s="35"/>
      <c r="AH135" s="35"/>
      <c r="AI135" s="35"/>
      <c r="AJ135" s="35"/>
      <c r="AK135" s="35"/>
      <c r="AL135" s="35"/>
      <c r="AM135" s="35"/>
      <c r="AN135" s="35"/>
      <c r="AO135" s="35"/>
      <c r="AP135" s="35"/>
      <c r="AQ135" s="35"/>
      <c r="AR135" s="35"/>
      <c r="AS135" s="35"/>
      <c r="AT135" s="92"/>
      <c r="AU135" s="92"/>
      <c r="AV135" s="92"/>
    </row>
    <row r="136" spans="1:48" ht="49.5" hidden="1" customHeight="1">
      <c r="A136" s="31" t="s">
        <v>557</v>
      </c>
      <c r="B136" s="31" t="s">
        <v>558</v>
      </c>
      <c r="C136" s="31" t="s">
        <v>574</v>
      </c>
      <c r="D136" s="32">
        <v>1</v>
      </c>
      <c r="E136" s="31" t="s">
        <v>575</v>
      </c>
      <c r="F136" s="31" t="s">
        <v>576</v>
      </c>
      <c r="G136" s="31" t="s">
        <v>105</v>
      </c>
      <c r="H136" s="31" t="s">
        <v>44</v>
      </c>
      <c r="I136" s="25">
        <v>44470</v>
      </c>
      <c r="J136" s="25">
        <v>48579</v>
      </c>
      <c r="K136" s="31">
        <v>12</v>
      </c>
      <c r="L136" s="31">
        <v>1</v>
      </c>
      <c r="M136" s="40" t="s">
        <v>66</v>
      </c>
      <c r="N136" s="41">
        <v>832</v>
      </c>
      <c r="O136" s="28">
        <v>60</v>
      </c>
      <c r="P136" s="28">
        <v>60000000</v>
      </c>
      <c r="Q136" s="40"/>
      <c r="R136" s="40"/>
      <c r="S136" s="40"/>
      <c r="T136" s="40"/>
      <c r="U136" s="40"/>
      <c r="V136" s="36"/>
      <c r="W136" s="51"/>
      <c r="X136" s="51"/>
      <c r="Y136" s="31" t="s">
        <v>3</v>
      </c>
      <c r="Z136" s="31" t="s">
        <v>89</v>
      </c>
      <c r="AA136" s="31"/>
      <c r="AB136" s="31"/>
      <c r="AC136" s="34"/>
      <c r="AD136" s="35"/>
      <c r="AE136" s="35"/>
      <c r="AF136" s="35"/>
      <c r="AG136" s="35"/>
      <c r="AH136" s="35"/>
      <c r="AI136" s="35"/>
      <c r="AJ136" s="35"/>
      <c r="AK136" s="35"/>
      <c r="AL136" s="35"/>
      <c r="AM136" s="35"/>
      <c r="AN136" s="35"/>
      <c r="AO136" s="35"/>
      <c r="AP136" s="35"/>
      <c r="AQ136" s="35"/>
      <c r="AR136" s="35"/>
      <c r="AS136" s="35"/>
      <c r="AT136" s="92"/>
      <c r="AU136" s="92"/>
      <c r="AV136" s="92"/>
    </row>
    <row r="137" spans="1:48" ht="49.5" hidden="1" customHeight="1">
      <c r="A137" s="31" t="s">
        <v>557</v>
      </c>
      <c r="B137" s="31" t="s">
        <v>558</v>
      </c>
      <c r="C137" s="31" t="s">
        <v>577</v>
      </c>
      <c r="D137" s="23">
        <v>1</v>
      </c>
      <c r="E137" s="31" t="s">
        <v>578</v>
      </c>
      <c r="F137" s="31" t="s">
        <v>579</v>
      </c>
      <c r="G137" s="31" t="s">
        <v>221</v>
      </c>
      <c r="H137" s="31" t="s">
        <v>44</v>
      </c>
      <c r="I137" s="25">
        <v>44461</v>
      </c>
      <c r="J137" s="25">
        <v>48579</v>
      </c>
      <c r="K137" s="26">
        <v>1</v>
      </c>
      <c r="L137" s="99">
        <v>1</v>
      </c>
      <c r="M137" s="32" t="s">
        <v>66</v>
      </c>
      <c r="N137" s="27">
        <v>276</v>
      </c>
      <c r="O137" s="102">
        <v>23</v>
      </c>
      <c r="P137" s="102"/>
      <c r="Q137" s="32"/>
      <c r="R137" s="32"/>
      <c r="S137" s="32"/>
      <c r="T137" s="32"/>
      <c r="U137" s="32"/>
      <c r="V137" s="103"/>
      <c r="W137" s="68"/>
      <c r="X137" s="104"/>
      <c r="Y137" s="31" t="s">
        <v>392</v>
      </c>
      <c r="Z137" s="31" t="s">
        <v>393</v>
      </c>
      <c r="AA137" s="31"/>
      <c r="AB137" s="31"/>
      <c r="AC137" s="34"/>
      <c r="AD137" s="35"/>
      <c r="AE137" s="35"/>
      <c r="AF137" s="35"/>
      <c r="AG137" s="35"/>
      <c r="AH137" s="35"/>
      <c r="AI137" s="35"/>
      <c r="AJ137" s="35"/>
      <c r="AK137" s="35"/>
      <c r="AL137" s="35"/>
      <c r="AM137" s="35"/>
      <c r="AN137" s="35"/>
      <c r="AO137" s="35"/>
      <c r="AP137" s="35"/>
      <c r="AQ137" s="35"/>
      <c r="AR137" s="35"/>
      <c r="AS137" s="35"/>
      <c r="AT137" s="92"/>
      <c r="AU137" s="92"/>
      <c r="AV137" s="92"/>
    </row>
    <row r="138" spans="1:48" ht="49.5" hidden="1" customHeight="1">
      <c r="A138" s="31" t="s">
        <v>557</v>
      </c>
      <c r="B138" s="31" t="s">
        <v>558</v>
      </c>
      <c r="C138" s="31" t="s">
        <v>580</v>
      </c>
      <c r="D138" s="32">
        <v>1</v>
      </c>
      <c r="E138" s="31" t="s">
        <v>581</v>
      </c>
      <c r="F138" s="31" t="s">
        <v>582</v>
      </c>
      <c r="G138" s="31" t="s">
        <v>221</v>
      </c>
      <c r="H138" s="31" t="s">
        <v>44</v>
      </c>
      <c r="I138" s="25">
        <v>44896</v>
      </c>
      <c r="J138" s="25">
        <v>48579</v>
      </c>
      <c r="K138" s="31">
        <v>6</v>
      </c>
      <c r="L138" s="31">
        <v>0</v>
      </c>
      <c r="M138" s="32" t="s">
        <v>66</v>
      </c>
      <c r="N138" s="27">
        <v>330</v>
      </c>
      <c r="O138" s="28">
        <v>0</v>
      </c>
      <c r="P138" s="28" t="s">
        <v>62</v>
      </c>
      <c r="Q138" s="32"/>
      <c r="R138" s="32"/>
      <c r="S138" s="32"/>
      <c r="T138" s="32"/>
      <c r="U138" s="32"/>
      <c r="V138" s="31"/>
      <c r="W138" s="31"/>
      <c r="X138" s="31"/>
      <c r="Y138" s="31" t="s">
        <v>392</v>
      </c>
      <c r="Z138" s="31" t="s">
        <v>393</v>
      </c>
      <c r="AA138" s="31"/>
      <c r="AB138" s="31"/>
      <c r="AC138" s="34"/>
      <c r="AD138" s="35"/>
      <c r="AE138" s="35"/>
      <c r="AF138" s="35"/>
      <c r="AG138" s="35"/>
      <c r="AH138" s="35"/>
      <c r="AI138" s="35"/>
      <c r="AJ138" s="35"/>
      <c r="AK138" s="35"/>
      <c r="AL138" s="35"/>
      <c r="AM138" s="35"/>
      <c r="AN138" s="35"/>
      <c r="AO138" s="35"/>
      <c r="AP138" s="35"/>
      <c r="AQ138" s="35"/>
      <c r="AR138" s="35"/>
      <c r="AS138" s="35"/>
      <c r="AT138" s="92"/>
      <c r="AU138" s="92"/>
      <c r="AV138" s="92"/>
    </row>
    <row r="139" spans="1:48" ht="27" hidden="1" customHeight="1">
      <c r="A139" s="31" t="s">
        <v>557</v>
      </c>
      <c r="B139" s="31" t="s">
        <v>558</v>
      </c>
      <c r="C139" s="31" t="s">
        <v>583</v>
      </c>
      <c r="D139" s="23">
        <v>0.4</v>
      </c>
      <c r="E139" s="31" t="s">
        <v>584</v>
      </c>
      <c r="F139" s="31" t="s">
        <v>585</v>
      </c>
      <c r="G139" s="31" t="s">
        <v>265</v>
      </c>
      <c r="H139" s="31" t="s">
        <v>51</v>
      </c>
      <c r="I139" s="25">
        <v>44470</v>
      </c>
      <c r="J139" s="25">
        <v>45657</v>
      </c>
      <c r="K139" s="26">
        <v>1</v>
      </c>
      <c r="L139" s="26">
        <v>0.4</v>
      </c>
      <c r="M139" s="23" t="s">
        <v>66</v>
      </c>
      <c r="N139" s="27">
        <v>600</v>
      </c>
      <c r="O139" s="28">
        <v>150</v>
      </c>
      <c r="P139" s="28">
        <v>0</v>
      </c>
      <c r="Q139" s="23"/>
      <c r="R139" s="23"/>
      <c r="S139" s="23"/>
      <c r="T139" s="23"/>
      <c r="U139" s="23"/>
      <c r="V139" s="26"/>
      <c r="W139" s="26"/>
      <c r="X139" s="26"/>
      <c r="Y139" s="31" t="s">
        <v>247</v>
      </c>
      <c r="Z139" s="31" t="s">
        <v>248</v>
      </c>
      <c r="AA139" s="31"/>
      <c r="AB139" s="31"/>
      <c r="AC139" s="34"/>
      <c r="AD139" s="35"/>
      <c r="AE139" s="35"/>
      <c r="AF139" s="35"/>
      <c r="AG139" s="35"/>
      <c r="AH139" s="35"/>
      <c r="AI139" s="35"/>
      <c r="AJ139" s="35"/>
      <c r="AK139" s="35"/>
      <c r="AL139" s="35"/>
      <c r="AM139" s="35"/>
      <c r="AN139" s="35"/>
      <c r="AO139" s="35"/>
      <c r="AP139" s="35"/>
      <c r="AQ139" s="35"/>
      <c r="AR139" s="35"/>
      <c r="AS139" s="35"/>
      <c r="AT139" s="92"/>
      <c r="AU139" s="92"/>
      <c r="AV139" s="92"/>
    </row>
    <row r="140" spans="1:48" ht="57.75" hidden="1" customHeight="1">
      <c r="A140" s="31" t="s">
        <v>557</v>
      </c>
      <c r="B140" s="31" t="s">
        <v>558</v>
      </c>
      <c r="C140" s="31" t="s">
        <v>586</v>
      </c>
      <c r="D140" s="23">
        <v>8.3000000000000004E-2</v>
      </c>
      <c r="E140" s="31" t="s">
        <v>587</v>
      </c>
      <c r="F140" s="24" t="s">
        <v>588</v>
      </c>
      <c r="G140" s="31"/>
      <c r="H140" s="31" t="s">
        <v>44</v>
      </c>
      <c r="I140" s="25">
        <v>44470</v>
      </c>
      <c r="J140" s="25">
        <v>48579</v>
      </c>
      <c r="K140" s="26">
        <v>1</v>
      </c>
      <c r="L140" s="26">
        <v>8.3000000000000004E-2</v>
      </c>
      <c r="M140" s="40" t="s">
        <v>66</v>
      </c>
      <c r="N140" s="41">
        <v>170</v>
      </c>
      <c r="O140" s="28">
        <v>15</v>
      </c>
      <c r="P140" s="33">
        <v>14500000</v>
      </c>
      <c r="Q140" s="40"/>
      <c r="R140" s="40"/>
      <c r="S140" s="40"/>
      <c r="T140" s="40"/>
      <c r="U140" s="40"/>
      <c r="V140" s="36"/>
      <c r="W140" s="105"/>
      <c r="X140" s="36"/>
      <c r="Y140" s="31" t="s">
        <v>589</v>
      </c>
      <c r="Z140" s="31" t="s">
        <v>590</v>
      </c>
      <c r="AA140" s="34"/>
      <c r="AB140" s="34"/>
      <c r="AC140" s="34"/>
      <c r="AD140" s="35"/>
      <c r="AE140" s="35"/>
      <c r="AF140" s="35"/>
      <c r="AG140" s="35"/>
      <c r="AH140" s="35"/>
      <c r="AI140" s="35"/>
      <c r="AJ140" s="35"/>
      <c r="AK140" s="35"/>
      <c r="AL140" s="35"/>
      <c r="AM140" s="35"/>
      <c r="AN140" s="35"/>
      <c r="AO140" s="35"/>
      <c r="AP140" s="35"/>
      <c r="AQ140" s="35"/>
      <c r="AR140" s="35"/>
      <c r="AS140" s="35"/>
      <c r="AT140" s="92"/>
      <c r="AU140" s="92"/>
      <c r="AV140" s="92"/>
    </row>
    <row r="141" spans="1:48" ht="83.25" hidden="1" customHeight="1">
      <c r="A141" s="31" t="s">
        <v>557</v>
      </c>
      <c r="B141" s="31" t="s">
        <v>558</v>
      </c>
      <c r="C141" s="31" t="s">
        <v>591</v>
      </c>
      <c r="D141" s="39">
        <v>100</v>
      </c>
      <c r="E141" s="31" t="s">
        <v>592</v>
      </c>
      <c r="F141" s="31" t="s">
        <v>593</v>
      </c>
      <c r="G141" s="31" t="s">
        <v>105</v>
      </c>
      <c r="H141" s="31" t="s">
        <v>44</v>
      </c>
      <c r="I141" s="25">
        <v>44562</v>
      </c>
      <c r="J141" s="25">
        <v>48579</v>
      </c>
      <c r="K141" s="38">
        <v>1100</v>
      </c>
      <c r="L141" s="38">
        <v>100</v>
      </c>
      <c r="M141" s="23" t="s">
        <v>66</v>
      </c>
      <c r="N141" s="27">
        <v>737</v>
      </c>
      <c r="O141" s="28">
        <v>55</v>
      </c>
      <c r="P141" s="28">
        <v>55</v>
      </c>
      <c r="Q141" s="23"/>
      <c r="R141" s="23"/>
      <c r="S141" s="23"/>
      <c r="T141" s="23"/>
      <c r="U141" s="23"/>
      <c r="V141" s="26"/>
      <c r="W141" s="26"/>
      <c r="X141" s="26"/>
      <c r="Y141" s="31" t="s">
        <v>3</v>
      </c>
      <c r="Z141" s="31" t="s">
        <v>89</v>
      </c>
      <c r="AA141" s="31"/>
      <c r="AB141" s="31"/>
      <c r="AC141" s="34"/>
      <c r="AD141" s="35"/>
      <c r="AE141" s="35"/>
      <c r="AF141" s="35"/>
      <c r="AG141" s="35"/>
      <c r="AH141" s="35"/>
      <c r="AI141" s="35"/>
      <c r="AJ141" s="35"/>
      <c r="AK141" s="35"/>
      <c r="AL141" s="35"/>
      <c r="AM141" s="35"/>
      <c r="AN141" s="35"/>
      <c r="AO141" s="35"/>
      <c r="AP141" s="35"/>
      <c r="AQ141" s="35"/>
      <c r="AR141" s="35"/>
      <c r="AS141" s="35"/>
      <c r="AT141" s="92"/>
      <c r="AU141" s="92"/>
      <c r="AV141" s="92"/>
    </row>
    <row r="142" spans="1:48" ht="49.5" hidden="1" customHeight="1">
      <c r="A142" s="31" t="s">
        <v>557</v>
      </c>
      <c r="B142" s="31" t="s">
        <v>558</v>
      </c>
      <c r="C142" s="31" t="s">
        <v>594</v>
      </c>
      <c r="D142" s="32"/>
      <c r="E142" s="31" t="s">
        <v>595</v>
      </c>
      <c r="F142" s="31" t="s">
        <v>596</v>
      </c>
      <c r="G142" s="31" t="s">
        <v>188</v>
      </c>
      <c r="H142" s="31" t="s">
        <v>44</v>
      </c>
      <c r="I142" s="25">
        <v>44562</v>
      </c>
      <c r="J142" s="25">
        <v>47848</v>
      </c>
      <c r="K142" s="31">
        <v>3</v>
      </c>
      <c r="L142" s="31"/>
      <c r="M142" s="32" t="s">
        <v>66</v>
      </c>
      <c r="N142" s="27">
        <v>186</v>
      </c>
      <c r="O142" s="28">
        <v>0</v>
      </c>
      <c r="P142" s="28">
        <v>0</v>
      </c>
      <c r="Q142" s="32"/>
      <c r="R142" s="32"/>
      <c r="S142" s="32"/>
      <c r="T142" s="32"/>
      <c r="U142" s="32"/>
      <c r="V142" s="31"/>
      <c r="W142" s="31"/>
      <c r="X142" s="31"/>
      <c r="Y142" s="31" t="s">
        <v>182</v>
      </c>
      <c r="Z142" s="31" t="s">
        <v>467</v>
      </c>
      <c r="AA142" s="31"/>
      <c r="AB142" s="31"/>
      <c r="AC142" s="34"/>
      <c r="AD142" s="35"/>
      <c r="AE142" s="35"/>
      <c r="AF142" s="35"/>
      <c r="AG142" s="35"/>
      <c r="AH142" s="35"/>
      <c r="AI142" s="35"/>
      <c r="AJ142" s="35"/>
      <c r="AK142" s="35"/>
      <c r="AL142" s="35"/>
      <c r="AM142" s="35"/>
      <c r="AN142" s="35"/>
      <c r="AO142" s="35"/>
      <c r="AP142" s="35"/>
      <c r="AQ142" s="35"/>
      <c r="AR142" s="35"/>
      <c r="AS142" s="35"/>
      <c r="AT142" s="92"/>
      <c r="AU142" s="92"/>
      <c r="AV142" s="92"/>
    </row>
    <row r="143" spans="1:48" ht="77.25" hidden="1" customHeight="1">
      <c r="A143" s="31" t="s">
        <v>557</v>
      </c>
      <c r="B143" s="31" t="s">
        <v>558</v>
      </c>
      <c r="C143" s="50" t="s">
        <v>597</v>
      </c>
      <c r="D143" s="32">
        <v>4</v>
      </c>
      <c r="E143" s="50" t="s">
        <v>598</v>
      </c>
      <c r="F143" s="50" t="s">
        <v>599</v>
      </c>
      <c r="G143" s="106" t="s">
        <v>162</v>
      </c>
      <c r="H143" s="106" t="s">
        <v>44</v>
      </c>
      <c r="I143" s="25">
        <v>44470</v>
      </c>
      <c r="J143" s="25">
        <v>48579</v>
      </c>
      <c r="K143" s="31">
        <v>46</v>
      </c>
      <c r="L143" s="31">
        <v>4</v>
      </c>
      <c r="M143" s="32" t="s">
        <v>66</v>
      </c>
      <c r="N143" s="27">
        <v>13.307795690814855</v>
      </c>
      <c r="O143" s="28">
        <f t="shared" ref="O143:P143" si="14">K143*1.03</f>
        <v>47.38</v>
      </c>
      <c r="P143" s="28">
        <f t="shared" si="14"/>
        <v>4.12</v>
      </c>
      <c r="Q143" s="32"/>
      <c r="R143" s="32"/>
      <c r="S143" s="32"/>
      <c r="T143" s="32"/>
      <c r="U143" s="32"/>
      <c r="V143" s="31"/>
      <c r="W143" s="31"/>
      <c r="X143" s="31"/>
      <c r="Y143" s="50" t="s">
        <v>165</v>
      </c>
      <c r="Z143" s="50" t="s">
        <v>166</v>
      </c>
      <c r="AA143" s="50" t="s">
        <v>165</v>
      </c>
      <c r="AB143" s="50" t="s">
        <v>166</v>
      </c>
      <c r="AC143" s="34"/>
      <c r="AD143" s="35"/>
      <c r="AE143" s="35"/>
      <c r="AF143" s="35"/>
      <c r="AG143" s="35"/>
      <c r="AH143" s="35"/>
      <c r="AI143" s="35"/>
      <c r="AJ143" s="35"/>
      <c r="AK143" s="35"/>
      <c r="AL143" s="35"/>
      <c r="AM143" s="35"/>
      <c r="AN143" s="35"/>
      <c r="AO143" s="35"/>
      <c r="AP143" s="35"/>
      <c r="AQ143" s="35"/>
      <c r="AR143" s="35"/>
      <c r="AS143" s="35"/>
      <c r="AT143" s="92"/>
      <c r="AU143" s="92"/>
      <c r="AV143" s="92"/>
    </row>
    <row r="144" spans="1:48" ht="21.75" hidden="1" customHeight="1">
      <c r="A144" s="31" t="s">
        <v>557</v>
      </c>
      <c r="B144" s="31" t="s">
        <v>558</v>
      </c>
      <c r="C144" s="50" t="s">
        <v>600</v>
      </c>
      <c r="D144" s="40">
        <v>1</v>
      </c>
      <c r="E144" s="50" t="s">
        <v>601</v>
      </c>
      <c r="F144" s="50" t="s">
        <v>602</v>
      </c>
      <c r="G144" s="106" t="s">
        <v>162</v>
      </c>
      <c r="H144" s="106" t="s">
        <v>123</v>
      </c>
      <c r="I144" s="25">
        <v>44562</v>
      </c>
      <c r="J144" s="25">
        <v>48579</v>
      </c>
      <c r="K144" s="34">
        <v>1</v>
      </c>
      <c r="L144" s="34">
        <v>1</v>
      </c>
      <c r="M144" s="40" t="s">
        <v>66</v>
      </c>
      <c r="N144" s="41">
        <v>418.38</v>
      </c>
      <c r="O144" s="56">
        <v>34.1</v>
      </c>
      <c r="P144" s="56">
        <v>34.1</v>
      </c>
      <c r="Q144" s="40"/>
      <c r="R144" s="40"/>
      <c r="S144" s="40"/>
      <c r="T144" s="40"/>
      <c r="U144" s="40"/>
      <c r="V144" s="34"/>
      <c r="W144" s="34"/>
      <c r="X144" s="34"/>
      <c r="Y144" s="50" t="s">
        <v>3</v>
      </c>
      <c r="Z144" s="50" t="s">
        <v>89</v>
      </c>
      <c r="AA144" s="31"/>
      <c r="AB144" s="31"/>
      <c r="AC144" s="96"/>
      <c r="AD144" s="97"/>
      <c r="AE144" s="97"/>
      <c r="AF144" s="97"/>
      <c r="AG144" s="97"/>
      <c r="AH144" s="97"/>
      <c r="AI144" s="97"/>
      <c r="AJ144" s="97"/>
      <c r="AK144" s="97"/>
      <c r="AL144" s="97"/>
      <c r="AM144" s="97"/>
      <c r="AN144" s="97"/>
      <c r="AO144" s="97"/>
      <c r="AP144" s="97"/>
      <c r="AQ144" s="97"/>
      <c r="AR144" s="97"/>
      <c r="AS144" s="97"/>
      <c r="AT144" s="92"/>
      <c r="AU144" s="92"/>
      <c r="AV144" s="92"/>
    </row>
    <row r="145" spans="1:48" ht="35.25" hidden="1" customHeight="1">
      <c r="A145" s="31" t="s">
        <v>557</v>
      </c>
      <c r="B145" s="31" t="s">
        <v>558</v>
      </c>
      <c r="C145" s="50" t="s">
        <v>603</v>
      </c>
      <c r="D145" s="40">
        <v>1</v>
      </c>
      <c r="E145" s="50" t="s">
        <v>604</v>
      </c>
      <c r="F145" s="50" t="s">
        <v>605</v>
      </c>
      <c r="G145" s="106" t="s">
        <v>162</v>
      </c>
      <c r="H145" s="106" t="s">
        <v>44</v>
      </c>
      <c r="I145" s="25">
        <v>44562</v>
      </c>
      <c r="J145" s="25">
        <v>48579</v>
      </c>
      <c r="K145" s="34">
        <v>12</v>
      </c>
      <c r="L145" s="34">
        <v>1</v>
      </c>
      <c r="M145" s="40" t="s">
        <v>66</v>
      </c>
      <c r="N145" s="41">
        <v>296.75</v>
      </c>
      <c r="O145" s="56">
        <v>23</v>
      </c>
      <c r="P145" s="56">
        <v>23</v>
      </c>
      <c r="Q145" s="40"/>
      <c r="R145" s="40"/>
      <c r="S145" s="40"/>
      <c r="T145" s="40"/>
      <c r="U145" s="40"/>
      <c r="V145" s="34"/>
      <c r="W145" s="34"/>
      <c r="X145" s="34"/>
      <c r="Y145" s="50" t="s">
        <v>3</v>
      </c>
      <c r="Z145" s="50" t="s">
        <v>89</v>
      </c>
      <c r="AA145" s="31"/>
      <c r="AB145" s="31"/>
      <c r="AC145" s="96"/>
      <c r="AD145" s="97"/>
      <c r="AE145" s="97"/>
      <c r="AF145" s="97"/>
      <c r="AG145" s="97"/>
      <c r="AH145" s="97"/>
      <c r="AI145" s="97"/>
      <c r="AJ145" s="97"/>
      <c r="AK145" s="97"/>
      <c r="AL145" s="97"/>
      <c r="AM145" s="97"/>
      <c r="AN145" s="97"/>
      <c r="AO145" s="97"/>
      <c r="AP145" s="97"/>
      <c r="AQ145" s="97"/>
      <c r="AR145" s="97"/>
      <c r="AS145" s="97"/>
      <c r="AT145" s="92"/>
      <c r="AU145" s="92"/>
      <c r="AV145" s="92"/>
    </row>
    <row r="146" spans="1:48" ht="35.25" customHeight="1">
      <c r="A146" s="97"/>
      <c r="B146" s="97"/>
      <c r="C146" s="97"/>
      <c r="D146" s="97"/>
      <c r="E146" s="97"/>
      <c r="F146" s="97"/>
      <c r="G146" s="97"/>
      <c r="H146" s="97"/>
      <c r="I146" s="107"/>
      <c r="J146" s="107"/>
      <c r="K146" s="107"/>
      <c r="L146" s="107"/>
      <c r="M146" s="97"/>
      <c r="N146" s="97"/>
      <c r="O146" s="97"/>
      <c r="P146" s="97"/>
      <c r="Q146" s="97"/>
      <c r="R146" s="97"/>
      <c r="S146" s="97"/>
      <c r="T146" s="97"/>
      <c r="U146" s="97"/>
      <c r="V146" s="97"/>
      <c r="W146" s="97"/>
      <c r="X146" s="97"/>
      <c r="Y146" s="108"/>
      <c r="Z146" s="97"/>
      <c r="AA146" s="97"/>
      <c r="AB146" s="97"/>
      <c r="AC146" s="97"/>
      <c r="AD146" s="97"/>
      <c r="AE146" s="97"/>
      <c r="AF146" s="97"/>
      <c r="AG146" s="97"/>
      <c r="AH146" s="97"/>
      <c r="AI146" s="97"/>
      <c r="AJ146" s="97"/>
      <c r="AK146" s="97"/>
      <c r="AL146" s="97"/>
      <c r="AM146" s="97"/>
      <c r="AN146" s="97"/>
      <c r="AO146" s="97"/>
      <c r="AP146" s="97"/>
      <c r="AQ146" s="97"/>
      <c r="AR146" s="97"/>
      <c r="AS146" s="97"/>
      <c r="AT146" s="3"/>
      <c r="AU146" s="3"/>
      <c r="AV146" s="3"/>
    </row>
    <row r="147" spans="1:48" ht="12.75" customHeight="1">
      <c r="A147" s="196"/>
      <c r="B147" s="183"/>
      <c r="C147" s="183"/>
      <c r="D147" s="183"/>
      <c r="E147" s="183"/>
      <c r="F147" s="183"/>
      <c r="G147" s="183"/>
      <c r="H147" s="184"/>
      <c r="I147" s="107"/>
      <c r="J147" s="107"/>
      <c r="K147" s="107"/>
      <c r="L147" s="107"/>
      <c r="M147" s="97"/>
      <c r="N147" s="97"/>
      <c r="O147" s="97"/>
      <c r="P147" s="97"/>
      <c r="Q147" s="97"/>
      <c r="R147" s="97"/>
      <c r="S147" s="97"/>
      <c r="T147" s="97"/>
      <c r="U147" s="97"/>
      <c r="V147" s="97"/>
      <c r="W147" s="97"/>
      <c r="X147" s="97"/>
      <c r="Y147" s="108"/>
      <c r="Z147" s="97"/>
      <c r="AA147" s="97"/>
      <c r="AB147" s="97"/>
      <c r="AC147" s="97"/>
      <c r="AD147" s="97"/>
      <c r="AE147" s="97"/>
      <c r="AF147" s="97"/>
      <c r="AG147" s="97"/>
      <c r="AH147" s="97"/>
      <c r="AI147" s="97"/>
      <c r="AJ147" s="97"/>
      <c r="AK147" s="97"/>
      <c r="AL147" s="97"/>
      <c r="AM147" s="97"/>
      <c r="AN147" s="97"/>
      <c r="AO147" s="97"/>
      <c r="AP147" s="97"/>
      <c r="AQ147" s="97"/>
      <c r="AR147" s="97"/>
      <c r="AS147" s="97"/>
      <c r="AT147" s="3"/>
      <c r="AU147" s="3"/>
      <c r="AV147" s="3"/>
    </row>
    <row r="148" spans="1:48" ht="12.75" customHeight="1">
      <c r="A148" s="182"/>
      <c r="B148" s="183"/>
      <c r="C148" s="183"/>
      <c r="D148" s="183"/>
      <c r="E148" s="183"/>
      <c r="F148" s="183"/>
      <c r="G148" s="183"/>
      <c r="H148" s="184"/>
      <c r="I148" s="107"/>
      <c r="J148" s="107"/>
      <c r="K148" s="107"/>
      <c r="L148" s="107"/>
      <c r="M148" s="97"/>
      <c r="N148" s="97"/>
      <c r="O148" s="97"/>
      <c r="P148" s="97"/>
      <c r="Q148" s="97"/>
      <c r="R148" s="97"/>
      <c r="S148" s="97"/>
      <c r="T148" s="97"/>
      <c r="U148" s="97"/>
      <c r="V148" s="97"/>
      <c r="W148" s="97"/>
      <c r="X148" s="97"/>
      <c r="Y148" s="108"/>
      <c r="Z148" s="97"/>
      <c r="AA148" s="97"/>
      <c r="AB148" s="97"/>
      <c r="AC148" s="97"/>
      <c r="AD148" s="97"/>
      <c r="AE148" s="97"/>
      <c r="AF148" s="97"/>
      <c r="AG148" s="97"/>
      <c r="AH148" s="97"/>
      <c r="AI148" s="97"/>
      <c r="AJ148" s="97"/>
      <c r="AK148" s="97"/>
      <c r="AL148" s="97"/>
      <c r="AM148" s="97"/>
      <c r="AN148" s="97"/>
      <c r="AO148" s="97"/>
      <c r="AP148" s="97"/>
      <c r="AQ148" s="97"/>
      <c r="AR148" s="97"/>
      <c r="AS148" s="97"/>
      <c r="AT148" s="3"/>
      <c r="AU148" s="3"/>
      <c r="AV148" s="3"/>
    </row>
    <row r="149" spans="1:48" ht="12.75" customHeight="1">
      <c r="A149" s="182"/>
      <c r="B149" s="183"/>
      <c r="C149" s="183"/>
      <c r="D149" s="183"/>
      <c r="E149" s="183"/>
      <c r="F149" s="183"/>
      <c r="G149" s="183"/>
      <c r="H149" s="184"/>
      <c r="I149" s="107"/>
      <c r="J149" s="107"/>
      <c r="K149" s="107"/>
      <c r="L149" s="107"/>
      <c r="M149" s="97"/>
      <c r="N149" s="97"/>
      <c r="O149" s="97"/>
      <c r="P149" s="97"/>
      <c r="Q149" s="97"/>
      <c r="R149" s="97"/>
      <c r="S149" s="97"/>
      <c r="T149" s="97"/>
      <c r="U149" s="97"/>
      <c r="V149" s="97"/>
      <c r="W149" s="97"/>
      <c r="X149" s="97"/>
      <c r="Y149" s="108"/>
      <c r="Z149" s="97"/>
      <c r="AA149" s="97"/>
      <c r="AB149" s="97"/>
      <c r="AC149" s="97"/>
      <c r="AD149" s="97"/>
      <c r="AE149" s="97"/>
      <c r="AF149" s="97"/>
      <c r="AG149" s="97"/>
      <c r="AH149" s="97"/>
      <c r="AI149" s="97"/>
      <c r="AJ149" s="97"/>
      <c r="AK149" s="97"/>
      <c r="AL149" s="97"/>
      <c r="AM149" s="97"/>
      <c r="AN149" s="97"/>
      <c r="AO149" s="97"/>
      <c r="AP149" s="97"/>
      <c r="AQ149" s="97"/>
      <c r="AR149" s="97"/>
      <c r="AS149" s="97"/>
      <c r="AT149" s="3"/>
      <c r="AU149" s="3"/>
      <c r="AV149" s="3"/>
    </row>
    <row r="150" spans="1:48" ht="12.75" customHeight="1">
      <c r="A150" s="182"/>
      <c r="B150" s="183"/>
      <c r="C150" s="183"/>
      <c r="D150" s="183"/>
      <c r="E150" s="183"/>
      <c r="F150" s="183"/>
      <c r="G150" s="183"/>
      <c r="H150" s="184"/>
      <c r="I150" s="107"/>
      <c r="J150" s="107"/>
      <c r="K150" s="107"/>
      <c r="L150" s="107"/>
      <c r="M150" s="97"/>
      <c r="N150" s="97"/>
      <c r="O150" s="97"/>
      <c r="P150" s="97"/>
      <c r="Q150" s="97"/>
      <c r="R150" s="97"/>
      <c r="S150" s="97"/>
      <c r="T150" s="97"/>
      <c r="U150" s="97"/>
      <c r="V150" s="97"/>
      <c r="W150" s="97"/>
      <c r="X150" s="97"/>
      <c r="Y150" s="108"/>
      <c r="Z150" s="97"/>
      <c r="AA150" s="97"/>
      <c r="AB150" s="97"/>
      <c r="AC150" s="97"/>
      <c r="AD150" s="97"/>
      <c r="AE150" s="97"/>
      <c r="AF150" s="97"/>
      <c r="AG150" s="97"/>
      <c r="AH150" s="97"/>
      <c r="AI150" s="97"/>
      <c r="AJ150" s="97"/>
      <c r="AK150" s="97"/>
      <c r="AL150" s="97"/>
      <c r="AM150" s="97"/>
      <c r="AN150" s="97"/>
      <c r="AO150" s="97"/>
      <c r="AP150" s="97"/>
      <c r="AQ150" s="97"/>
      <c r="AR150" s="97"/>
      <c r="AS150" s="97"/>
      <c r="AT150" s="3"/>
      <c r="AU150" s="3"/>
      <c r="AV150" s="3"/>
    </row>
    <row r="151" spans="1:48" ht="12.75" customHeight="1">
      <c r="A151" s="182"/>
      <c r="B151" s="183"/>
      <c r="C151" s="183"/>
      <c r="D151" s="183"/>
      <c r="E151" s="183"/>
      <c r="F151" s="183"/>
      <c r="G151" s="183"/>
      <c r="H151" s="184"/>
      <c r="I151" s="107"/>
      <c r="J151" s="107"/>
      <c r="K151" s="107"/>
      <c r="L151" s="107"/>
      <c r="M151" s="97"/>
      <c r="N151" s="97"/>
      <c r="O151" s="97"/>
      <c r="P151" s="97"/>
      <c r="Q151" s="97"/>
      <c r="R151" s="97"/>
      <c r="S151" s="97"/>
      <c r="T151" s="97"/>
      <c r="U151" s="97"/>
      <c r="V151" s="97"/>
      <c r="W151" s="97"/>
      <c r="X151" s="97"/>
      <c r="Y151" s="108"/>
      <c r="Z151" s="97"/>
      <c r="AA151" s="97"/>
      <c r="AB151" s="97"/>
      <c r="AC151" s="97"/>
      <c r="AD151" s="97"/>
      <c r="AE151" s="97"/>
      <c r="AF151" s="97"/>
      <c r="AG151" s="97"/>
      <c r="AH151" s="97"/>
      <c r="AI151" s="97"/>
      <c r="AJ151" s="97"/>
      <c r="AK151" s="97"/>
      <c r="AL151" s="97"/>
      <c r="AM151" s="97"/>
      <c r="AN151" s="97"/>
      <c r="AO151" s="97"/>
      <c r="AP151" s="97"/>
      <c r="AQ151" s="97"/>
      <c r="AR151" s="97"/>
      <c r="AS151" s="97"/>
      <c r="AT151" s="3"/>
      <c r="AU151" s="3"/>
      <c r="AV151" s="3"/>
    </row>
    <row r="152" spans="1:48" ht="12.75" customHeight="1">
      <c r="A152" s="182"/>
      <c r="B152" s="183"/>
      <c r="C152" s="183"/>
      <c r="D152" s="183"/>
      <c r="E152" s="183"/>
      <c r="F152" s="183"/>
      <c r="G152" s="183"/>
      <c r="H152" s="184"/>
      <c r="I152" s="107"/>
      <c r="J152" s="107"/>
      <c r="K152" s="107"/>
      <c r="L152" s="107"/>
      <c r="M152" s="97"/>
      <c r="N152" s="97"/>
      <c r="O152" s="97"/>
      <c r="P152" s="97"/>
      <c r="Q152" s="97"/>
      <c r="R152" s="97"/>
      <c r="S152" s="97"/>
      <c r="T152" s="97"/>
      <c r="U152" s="97"/>
      <c r="V152" s="97"/>
      <c r="W152" s="97"/>
      <c r="X152" s="97"/>
      <c r="Y152" s="108"/>
      <c r="Z152" s="97"/>
      <c r="AA152" s="97"/>
      <c r="AB152" s="97"/>
      <c r="AC152" s="97"/>
      <c r="AD152" s="97"/>
      <c r="AE152" s="97"/>
      <c r="AF152" s="97"/>
      <c r="AG152" s="97"/>
      <c r="AH152" s="97"/>
      <c r="AI152" s="97"/>
      <c r="AJ152" s="97"/>
      <c r="AK152" s="97"/>
      <c r="AL152" s="97"/>
      <c r="AM152" s="97"/>
      <c r="AN152" s="97"/>
      <c r="AO152" s="97"/>
      <c r="AP152" s="97"/>
      <c r="AQ152" s="97"/>
      <c r="AR152" s="97"/>
      <c r="AS152" s="97"/>
      <c r="AT152" s="3"/>
      <c r="AU152" s="3"/>
      <c r="AV152" s="3"/>
    </row>
    <row r="153" spans="1:48" ht="12.75" customHeight="1">
      <c r="A153" s="182"/>
      <c r="B153" s="183"/>
      <c r="C153" s="183"/>
      <c r="D153" s="183"/>
      <c r="E153" s="183"/>
      <c r="F153" s="183"/>
      <c r="G153" s="183"/>
      <c r="H153" s="184"/>
      <c r="I153" s="107"/>
      <c r="J153" s="107"/>
      <c r="K153" s="107"/>
      <c r="L153" s="107"/>
      <c r="M153" s="97"/>
      <c r="N153" s="97"/>
      <c r="O153" s="97"/>
      <c r="P153" s="97"/>
      <c r="Q153" s="97"/>
      <c r="R153" s="97"/>
      <c r="S153" s="97"/>
      <c r="T153" s="97"/>
      <c r="U153" s="97"/>
      <c r="V153" s="97"/>
      <c r="W153" s="97"/>
      <c r="X153" s="97"/>
      <c r="Y153" s="108"/>
      <c r="Z153" s="97"/>
      <c r="AA153" s="97"/>
      <c r="AB153" s="97"/>
      <c r="AC153" s="97"/>
      <c r="AD153" s="97"/>
      <c r="AE153" s="97"/>
      <c r="AF153" s="97"/>
      <c r="AG153" s="97"/>
      <c r="AH153" s="97"/>
      <c r="AI153" s="97"/>
      <c r="AJ153" s="97"/>
      <c r="AK153" s="97"/>
      <c r="AL153" s="97"/>
      <c r="AM153" s="97"/>
      <c r="AN153" s="97"/>
      <c r="AO153" s="97"/>
      <c r="AP153" s="97"/>
      <c r="AQ153" s="97"/>
      <c r="AR153" s="97"/>
      <c r="AS153" s="97"/>
      <c r="AT153" s="3"/>
      <c r="AU153" s="3"/>
      <c r="AV153" s="3"/>
    </row>
    <row r="154" spans="1:48" ht="12.75" customHeight="1">
      <c r="A154" s="182"/>
      <c r="B154" s="183"/>
      <c r="C154" s="183"/>
      <c r="D154" s="183"/>
      <c r="E154" s="183"/>
      <c r="F154" s="183"/>
      <c r="G154" s="183"/>
      <c r="H154" s="184"/>
      <c r="I154" s="107"/>
      <c r="J154" s="107"/>
      <c r="K154" s="107"/>
      <c r="L154" s="107"/>
      <c r="M154" s="97"/>
      <c r="N154" s="97"/>
      <c r="O154" s="97"/>
      <c r="P154" s="97"/>
      <c r="Q154" s="97"/>
      <c r="R154" s="97"/>
      <c r="S154" s="97"/>
      <c r="T154" s="97"/>
      <c r="U154" s="97"/>
      <c r="V154" s="97"/>
      <c r="W154" s="97"/>
      <c r="X154" s="97"/>
      <c r="Y154" s="108"/>
      <c r="Z154" s="97"/>
      <c r="AA154" s="97"/>
      <c r="AB154" s="97"/>
      <c r="AC154" s="97"/>
      <c r="AD154" s="97"/>
      <c r="AE154" s="97"/>
      <c r="AF154" s="97"/>
      <c r="AG154" s="97"/>
      <c r="AH154" s="97"/>
      <c r="AI154" s="97"/>
      <c r="AJ154" s="97"/>
      <c r="AK154" s="97"/>
      <c r="AL154" s="97"/>
      <c r="AM154" s="97"/>
      <c r="AN154" s="97"/>
      <c r="AO154" s="97"/>
      <c r="AP154" s="97"/>
      <c r="AQ154" s="97"/>
      <c r="AR154" s="97"/>
      <c r="AS154" s="97"/>
      <c r="AT154" s="3"/>
      <c r="AU154" s="3"/>
      <c r="AV154" s="3"/>
    </row>
    <row r="155" spans="1:48" ht="12.75" customHeight="1">
      <c r="A155" s="97"/>
      <c r="B155" s="97"/>
      <c r="C155" s="97"/>
      <c r="D155" s="97"/>
      <c r="E155" s="97"/>
      <c r="F155" s="97"/>
      <c r="G155" s="97"/>
      <c r="H155" s="97"/>
      <c r="I155" s="107"/>
      <c r="J155" s="107"/>
      <c r="K155" s="107"/>
      <c r="L155" s="107"/>
      <c r="M155" s="97"/>
      <c r="N155" s="97"/>
      <c r="O155" s="97"/>
      <c r="P155" s="97"/>
      <c r="Q155" s="97"/>
      <c r="R155" s="97"/>
      <c r="S155" s="97"/>
      <c r="T155" s="97"/>
      <c r="U155" s="97"/>
      <c r="V155" s="97"/>
      <c r="W155" s="97"/>
      <c r="X155" s="97"/>
      <c r="Y155" s="108"/>
      <c r="Z155" s="97"/>
      <c r="AA155" s="97"/>
      <c r="AB155" s="97"/>
      <c r="AC155" s="97"/>
      <c r="AD155" s="97"/>
      <c r="AE155" s="97"/>
      <c r="AF155" s="97"/>
      <c r="AG155" s="97"/>
      <c r="AH155" s="97"/>
      <c r="AI155" s="97"/>
      <c r="AJ155" s="97"/>
      <c r="AK155" s="97"/>
      <c r="AL155" s="97"/>
      <c r="AM155" s="97"/>
      <c r="AN155" s="97"/>
      <c r="AO155" s="97"/>
      <c r="AP155" s="97"/>
      <c r="AQ155" s="97"/>
      <c r="AR155" s="97"/>
      <c r="AS155" s="97"/>
      <c r="AT155" s="3"/>
      <c r="AU155" s="3"/>
      <c r="AV155" s="3"/>
    </row>
    <row r="156" spans="1:48" ht="12.75" customHeight="1">
      <c r="A156" s="97"/>
      <c r="B156" s="97"/>
      <c r="C156" s="97"/>
      <c r="D156" s="97"/>
      <c r="E156" s="97"/>
      <c r="F156" s="97"/>
      <c r="G156" s="97"/>
      <c r="H156" s="97"/>
      <c r="I156" s="107"/>
      <c r="J156" s="107"/>
      <c r="K156" s="107"/>
      <c r="L156" s="107"/>
      <c r="M156" s="97"/>
      <c r="N156" s="97"/>
      <c r="O156" s="97"/>
      <c r="P156" s="97"/>
      <c r="Q156" s="97"/>
      <c r="R156" s="97"/>
      <c r="S156" s="97"/>
      <c r="T156" s="97"/>
      <c r="U156" s="97"/>
      <c r="V156" s="97"/>
      <c r="W156" s="97"/>
      <c r="X156" s="97"/>
      <c r="Y156" s="108"/>
      <c r="Z156" s="97"/>
      <c r="AA156" s="97"/>
      <c r="AB156" s="97"/>
      <c r="AC156" s="97"/>
      <c r="AD156" s="97"/>
      <c r="AE156" s="97"/>
      <c r="AF156" s="97"/>
      <c r="AG156" s="97"/>
      <c r="AH156" s="97"/>
      <c r="AI156" s="97"/>
      <c r="AJ156" s="97"/>
      <c r="AK156" s="97"/>
      <c r="AL156" s="97"/>
      <c r="AM156" s="97"/>
      <c r="AN156" s="97"/>
      <c r="AO156" s="97"/>
      <c r="AP156" s="97"/>
      <c r="AQ156" s="97"/>
      <c r="AR156" s="97"/>
      <c r="AS156" s="97"/>
      <c r="AT156" s="3"/>
      <c r="AU156" s="3"/>
      <c r="AV156" s="3"/>
    </row>
    <row r="157" spans="1:48" ht="12.75" customHeight="1">
      <c r="A157" s="97"/>
      <c r="B157" s="97"/>
      <c r="C157" s="97"/>
      <c r="D157" s="97"/>
      <c r="E157" s="97"/>
      <c r="F157" s="97"/>
      <c r="G157" s="97"/>
      <c r="H157" s="97"/>
      <c r="I157" s="107"/>
      <c r="J157" s="107"/>
      <c r="K157" s="107"/>
      <c r="L157" s="107"/>
      <c r="M157" s="97"/>
      <c r="N157" s="97"/>
      <c r="O157" s="97"/>
      <c r="P157" s="97"/>
      <c r="Q157" s="97"/>
      <c r="R157" s="97"/>
      <c r="S157" s="97"/>
      <c r="T157" s="97"/>
      <c r="U157" s="97"/>
      <c r="V157" s="97"/>
      <c r="W157" s="97"/>
      <c r="X157" s="97"/>
      <c r="Y157" s="108"/>
      <c r="Z157" s="97"/>
      <c r="AA157" s="97"/>
      <c r="AB157" s="97"/>
      <c r="AC157" s="97"/>
      <c r="AD157" s="97"/>
      <c r="AE157" s="97"/>
      <c r="AF157" s="97"/>
      <c r="AG157" s="97"/>
      <c r="AH157" s="97"/>
      <c r="AI157" s="97"/>
      <c r="AJ157" s="97"/>
      <c r="AK157" s="97"/>
      <c r="AL157" s="97"/>
      <c r="AM157" s="97"/>
      <c r="AN157" s="97"/>
      <c r="AO157" s="97"/>
      <c r="AP157" s="97"/>
      <c r="AQ157" s="97"/>
      <c r="AR157" s="97"/>
      <c r="AS157" s="97"/>
      <c r="AT157" s="3"/>
      <c r="AU157" s="3"/>
      <c r="AV157" s="3"/>
    </row>
    <row r="158" spans="1:48" ht="12.75" customHeight="1">
      <c r="A158" s="97"/>
      <c r="B158" s="97"/>
      <c r="C158" s="97"/>
      <c r="D158" s="97"/>
      <c r="E158" s="97"/>
      <c r="F158" s="97"/>
      <c r="G158" s="97"/>
      <c r="H158" s="97"/>
      <c r="I158" s="107"/>
      <c r="J158" s="107"/>
      <c r="K158" s="107"/>
      <c r="L158" s="107"/>
      <c r="M158" s="97"/>
      <c r="N158" s="97"/>
      <c r="O158" s="97"/>
      <c r="P158" s="97"/>
      <c r="Q158" s="97"/>
      <c r="R158" s="97"/>
      <c r="S158" s="97"/>
      <c r="T158" s="97"/>
      <c r="U158" s="97"/>
      <c r="V158" s="97"/>
      <c r="W158" s="97"/>
      <c r="X158" s="97"/>
      <c r="Y158" s="108"/>
      <c r="Z158" s="97"/>
      <c r="AA158" s="97"/>
      <c r="AB158" s="97"/>
      <c r="AC158" s="97"/>
      <c r="AD158" s="97"/>
      <c r="AE158" s="97"/>
      <c r="AF158" s="97"/>
      <c r="AG158" s="97"/>
      <c r="AH158" s="97"/>
      <c r="AI158" s="97"/>
      <c r="AJ158" s="97"/>
      <c r="AK158" s="97"/>
      <c r="AL158" s="97"/>
      <c r="AM158" s="97"/>
      <c r="AN158" s="97"/>
      <c r="AO158" s="97"/>
      <c r="AP158" s="97"/>
      <c r="AQ158" s="97"/>
      <c r="AR158" s="97"/>
      <c r="AS158" s="97"/>
      <c r="AT158" s="3"/>
      <c r="AU158" s="3"/>
      <c r="AV158" s="3"/>
    </row>
    <row r="159" spans="1:48" ht="12.75" customHeight="1">
      <c r="A159" s="97"/>
      <c r="B159" s="97"/>
      <c r="C159" s="97"/>
      <c r="D159" s="97"/>
      <c r="E159" s="97"/>
      <c r="F159" s="97"/>
      <c r="G159" s="97"/>
      <c r="H159" s="97"/>
      <c r="I159" s="107"/>
      <c r="J159" s="107"/>
      <c r="K159" s="107"/>
      <c r="L159" s="107"/>
      <c r="M159" s="97"/>
      <c r="N159" s="97"/>
      <c r="O159" s="97"/>
      <c r="P159" s="97"/>
      <c r="Q159" s="97"/>
      <c r="R159" s="97"/>
      <c r="S159" s="97"/>
      <c r="T159" s="97"/>
      <c r="U159" s="97"/>
      <c r="V159" s="97"/>
      <c r="W159" s="97"/>
      <c r="X159" s="97"/>
      <c r="Y159" s="108"/>
      <c r="Z159" s="97"/>
      <c r="AA159" s="97"/>
      <c r="AB159" s="97"/>
      <c r="AC159" s="97"/>
      <c r="AD159" s="97"/>
      <c r="AE159" s="97"/>
      <c r="AF159" s="97"/>
      <c r="AG159" s="97"/>
      <c r="AH159" s="97"/>
      <c r="AI159" s="97"/>
      <c r="AJ159" s="97"/>
      <c r="AK159" s="97"/>
      <c r="AL159" s="97"/>
      <c r="AM159" s="97"/>
      <c r="AN159" s="97"/>
      <c r="AO159" s="97"/>
      <c r="AP159" s="97"/>
      <c r="AQ159" s="97"/>
      <c r="AR159" s="97"/>
      <c r="AS159" s="97"/>
      <c r="AT159" s="3"/>
      <c r="AU159" s="3"/>
      <c r="AV159" s="3"/>
    </row>
    <row r="160" spans="1:48" ht="12.75" customHeight="1">
      <c r="A160" s="97"/>
      <c r="B160" s="97"/>
      <c r="C160" s="97"/>
      <c r="D160" s="97"/>
      <c r="E160" s="97"/>
      <c r="F160" s="97"/>
      <c r="G160" s="97"/>
      <c r="H160" s="97"/>
      <c r="I160" s="107"/>
      <c r="J160" s="107"/>
      <c r="K160" s="107"/>
      <c r="L160" s="107"/>
      <c r="M160" s="97"/>
      <c r="N160" s="97"/>
      <c r="O160" s="97"/>
      <c r="P160" s="97"/>
      <c r="Q160" s="97"/>
      <c r="R160" s="97"/>
      <c r="S160" s="97"/>
      <c r="T160" s="97"/>
      <c r="U160" s="97"/>
      <c r="V160" s="97"/>
      <c r="W160" s="97"/>
      <c r="X160" s="97"/>
      <c r="Y160" s="108"/>
      <c r="Z160" s="97"/>
      <c r="AA160" s="97"/>
      <c r="AB160" s="97"/>
      <c r="AC160" s="97"/>
      <c r="AD160" s="97"/>
      <c r="AE160" s="97"/>
      <c r="AF160" s="97"/>
      <c r="AG160" s="97"/>
      <c r="AH160" s="97"/>
      <c r="AI160" s="97"/>
      <c r="AJ160" s="97"/>
      <c r="AK160" s="97"/>
      <c r="AL160" s="97"/>
      <c r="AM160" s="97"/>
      <c r="AN160" s="97"/>
      <c r="AO160" s="97"/>
      <c r="AP160" s="97"/>
      <c r="AQ160" s="97"/>
      <c r="AR160" s="97"/>
      <c r="AS160" s="97"/>
      <c r="AT160" s="3"/>
      <c r="AU160" s="3"/>
      <c r="AV160" s="3"/>
    </row>
    <row r="161" spans="1:48" ht="12.75" customHeight="1">
      <c r="A161" s="97"/>
      <c r="B161" s="97"/>
      <c r="C161" s="97"/>
      <c r="D161" s="97"/>
      <c r="E161" s="97"/>
      <c r="F161" s="97"/>
      <c r="G161" s="97"/>
      <c r="H161" s="97"/>
      <c r="I161" s="107"/>
      <c r="J161" s="107"/>
      <c r="K161" s="107"/>
      <c r="L161" s="107"/>
      <c r="M161" s="97"/>
      <c r="N161" s="97"/>
      <c r="O161" s="97"/>
      <c r="P161" s="97"/>
      <c r="Q161" s="97"/>
      <c r="R161" s="97"/>
      <c r="S161" s="97"/>
      <c r="T161" s="97"/>
      <c r="U161" s="97"/>
      <c r="V161" s="97"/>
      <c r="W161" s="97"/>
      <c r="X161" s="97"/>
      <c r="Y161" s="108"/>
      <c r="Z161" s="97"/>
      <c r="AA161" s="97"/>
      <c r="AB161" s="97"/>
      <c r="AC161" s="97"/>
      <c r="AD161" s="97"/>
      <c r="AE161" s="97"/>
      <c r="AF161" s="97"/>
      <c r="AG161" s="97"/>
      <c r="AH161" s="97"/>
      <c r="AI161" s="97"/>
      <c r="AJ161" s="97"/>
      <c r="AK161" s="97"/>
      <c r="AL161" s="97"/>
      <c r="AM161" s="97"/>
      <c r="AN161" s="97"/>
      <c r="AO161" s="97"/>
      <c r="AP161" s="97"/>
      <c r="AQ161" s="97"/>
      <c r="AR161" s="97"/>
      <c r="AS161" s="97"/>
      <c r="AT161" s="3"/>
      <c r="AU161" s="3"/>
      <c r="AV161" s="3"/>
    </row>
    <row r="162" spans="1:48" ht="12.75" customHeight="1">
      <c r="A162" s="97"/>
      <c r="B162" s="97"/>
      <c r="C162" s="97"/>
      <c r="D162" s="97"/>
      <c r="E162" s="97"/>
      <c r="F162" s="97"/>
      <c r="G162" s="97"/>
      <c r="H162" s="97"/>
      <c r="I162" s="107"/>
      <c r="J162" s="107"/>
      <c r="K162" s="107"/>
      <c r="L162" s="107"/>
      <c r="M162" s="97"/>
      <c r="N162" s="97"/>
      <c r="O162" s="97"/>
      <c r="P162" s="97"/>
      <c r="Q162" s="97"/>
      <c r="R162" s="97"/>
      <c r="S162" s="97"/>
      <c r="T162" s="97"/>
      <c r="U162" s="97"/>
      <c r="V162" s="97"/>
      <c r="W162" s="97"/>
      <c r="X162" s="97"/>
      <c r="Y162" s="108"/>
      <c r="Z162" s="97"/>
      <c r="AA162" s="97"/>
      <c r="AB162" s="97"/>
      <c r="AC162" s="97"/>
      <c r="AD162" s="97"/>
      <c r="AE162" s="97"/>
      <c r="AF162" s="97"/>
      <c r="AG162" s="97"/>
      <c r="AH162" s="97"/>
      <c r="AI162" s="97"/>
      <c r="AJ162" s="97"/>
      <c r="AK162" s="97"/>
      <c r="AL162" s="97"/>
      <c r="AM162" s="97"/>
      <c r="AN162" s="97"/>
      <c r="AO162" s="97"/>
      <c r="AP162" s="97"/>
      <c r="AQ162" s="97"/>
      <c r="AR162" s="97"/>
      <c r="AS162" s="97"/>
      <c r="AT162" s="3"/>
      <c r="AU162" s="3"/>
      <c r="AV162" s="3"/>
    </row>
    <row r="163" spans="1:48" ht="12.75" customHeight="1">
      <c r="A163" s="97"/>
      <c r="B163" s="97"/>
      <c r="C163" s="97"/>
      <c r="D163" s="97"/>
      <c r="E163" s="97"/>
      <c r="F163" s="97"/>
      <c r="G163" s="97"/>
      <c r="H163" s="97"/>
      <c r="I163" s="107"/>
      <c r="J163" s="107"/>
      <c r="K163" s="107"/>
      <c r="L163" s="107"/>
      <c r="M163" s="97"/>
      <c r="N163" s="97"/>
      <c r="O163" s="97"/>
      <c r="P163" s="97"/>
      <c r="Q163" s="97"/>
      <c r="R163" s="97"/>
      <c r="S163" s="97"/>
      <c r="T163" s="97"/>
      <c r="U163" s="97"/>
      <c r="V163" s="97"/>
      <c r="W163" s="97"/>
      <c r="X163" s="97"/>
      <c r="Y163" s="108"/>
      <c r="Z163" s="97"/>
      <c r="AA163" s="97"/>
      <c r="AB163" s="97"/>
      <c r="AC163" s="97"/>
      <c r="AD163" s="97"/>
      <c r="AE163" s="97"/>
      <c r="AF163" s="97"/>
      <c r="AG163" s="97"/>
      <c r="AH163" s="97"/>
      <c r="AI163" s="97"/>
      <c r="AJ163" s="97"/>
      <c r="AK163" s="97"/>
      <c r="AL163" s="97"/>
      <c r="AM163" s="97"/>
      <c r="AN163" s="97"/>
      <c r="AO163" s="97"/>
      <c r="AP163" s="97"/>
      <c r="AQ163" s="97"/>
      <c r="AR163" s="97"/>
      <c r="AS163" s="97"/>
      <c r="AT163" s="3"/>
      <c r="AU163" s="3"/>
      <c r="AV163" s="3"/>
    </row>
    <row r="164" spans="1:48" ht="12.75" customHeight="1">
      <c r="A164" s="97"/>
      <c r="B164" s="97"/>
      <c r="C164" s="97"/>
      <c r="D164" s="97"/>
      <c r="E164" s="97"/>
      <c r="F164" s="97"/>
      <c r="G164" s="97"/>
      <c r="H164" s="97"/>
      <c r="I164" s="107"/>
      <c r="J164" s="107"/>
      <c r="K164" s="107"/>
      <c r="L164" s="107"/>
      <c r="M164" s="97"/>
      <c r="N164" s="97"/>
      <c r="O164" s="97"/>
      <c r="P164" s="97"/>
      <c r="Q164" s="97"/>
      <c r="R164" s="97"/>
      <c r="S164" s="97"/>
      <c r="T164" s="97"/>
      <c r="U164" s="97"/>
      <c r="V164" s="97"/>
      <c r="W164" s="97"/>
      <c r="X164" s="97"/>
      <c r="Y164" s="108"/>
      <c r="Z164" s="97"/>
      <c r="AA164" s="97"/>
      <c r="AB164" s="97"/>
      <c r="AC164" s="97"/>
      <c r="AD164" s="97"/>
      <c r="AE164" s="97"/>
      <c r="AF164" s="97"/>
      <c r="AG164" s="97"/>
      <c r="AH164" s="97"/>
      <c r="AI164" s="97"/>
      <c r="AJ164" s="97"/>
      <c r="AK164" s="97"/>
      <c r="AL164" s="97"/>
      <c r="AM164" s="97"/>
      <c r="AN164" s="97"/>
      <c r="AO164" s="97"/>
      <c r="AP164" s="97"/>
      <c r="AQ164" s="97"/>
      <c r="AR164" s="97"/>
      <c r="AS164" s="97"/>
      <c r="AT164" s="3"/>
      <c r="AU164" s="3"/>
      <c r="AV164" s="3"/>
    </row>
    <row r="165" spans="1:48" ht="12.75" customHeight="1">
      <c r="A165" s="97"/>
      <c r="B165" s="97"/>
      <c r="C165" s="97"/>
      <c r="D165" s="97"/>
      <c r="E165" s="97"/>
      <c r="F165" s="97"/>
      <c r="G165" s="97"/>
      <c r="H165" s="97"/>
      <c r="I165" s="107"/>
      <c r="J165" s="107"/>
      <c r="K165" s="107"/>
      <c r="L165" s="107"/>
      <c r="M165" s="97"/>
      <c r="N165" s="97"/>
      <c r="O165" s="97"/>
      <c r="P165" s="97"/>
      <c r="Q165" s="97"/>
      <c r="R165" s="97"/>
      <c r="S165" s="97"/>
      <c r="T165" s="97"/>
      <c r="U165" s="97"/>
      <c r="V165" s="97"/>
      <c r="W165" s="97"/>
      <c r="X165" s="97"/>
      <c r="Y165" s="108"/>
      <c r="Z165" s="97"/>
      <c r="AA165" s="97"/>
      <c r="AB165" s="97"/>
      <c r="AC165" s="97"/>
      <c r="AD165" s="97"/>
      <c r="AE165" s="97"/>
      <c r="AF165" s="97"/>
      <c r="AG165" s="97"/>
      <c r="AH165" s="97"/>
      <c r="AI165" s="97"/>
      <c r="AJ165" s="97"/>
      <c r="AK165" s="97"/>
      <c r="AL165" s="97"/>
      <c r="AM165" s="97"/>
      <c r="AN165" s="97"/>
      <c r="AO165" s="97"/>
      <c r="AP165" s="97"/>
      <c r="AQ165" s="97"/>
      <c r="AR165" s="97"/>
      <c r="AS165" s="97"/>
      <c r="AT165" s="3"/>
      <c r="AU165" s="3"/>
      <c r="AV165" s="3"/>
    </row>
    <row r="166" spans="1:48" ht="12.75" customHeight="1">
      <c r="A166" s="97"/>
      <c r="B166" s="97"/>
      <c r="C166" s="97"/>
      <c r="D166" s="97"/>
      <c r="E166" s="97"/>
      <c r="F166" s="97"/>
      <c r="G166" s="97"/>
      <c r="H166" s="97"/>
      <c r="I166" s="107"/>
      <c r="J166" s="107"/>
      <c r="K166" s="107"/>
      <c r="L166" s="107"/>
      <c r="M166" s="97"/>
      <c r="N166" s="97"/>
      <c r="O166" s="97"/>
      <c r="P166" s="97"/>
      <c r="Q166" s="97"/>
      <c r="R166" s="97"/>
      <c r="S166" s="97"/>
      <c r="T166" s="97"/>
      <c r="U166" s="97"/>
      <c r="V166" s="97"/>
      <c r="W166" s="97"/>
      <c r="X166" s="97"/>
      <c r="Y166" s="108"/>
      <c r="Z166" s="97"/>
      <c r="AA166" s="97"/>
      <c r="AB166" s="97"/>
      <c r="AC166" s="97"/>
      <c r="AD166" s="97"/>
      <c r="AE166" s="97"/>
      <c r="AF166" s="97"/>
      <c r="AG166" s="97"/>
      <c r="AH166" s="97"/>
      <c r="AI166" s="97"/>
      <c r="AJ166" s="97"/>
      <c r="AK166" s="97"/>
      <c r="AL166" s="97"/>
      <c r="AM166" s="97"/>
      <c r="AN166" s="97"/>
      <c r="AO166" s="97"/>
      <c r="AP166" s="97"/>
      <c r="AQ166" s="97"/>
      <c r="AR166" s="97"/>
      <c r="AS166" s="97"/>
      <c r="AT166" s="3"/>
      <c r="AU166" s="3"/>
      <c r="AV166" s="3"/>
    </row>
    <row r="167" spans="1:48" ht="12.75" customHeight="1">
      <c r="A167" s="97"/>
      <c r="B167" s="97"/>
      <c r="C167" s="97"/>
      <c r="D167" s="97"/>
      <c r="E167" s="97"/>
      <c r="F167" s="97"/>
      <c r="G167" s="97"/>
      <c r="H167" s="97"/>
      <c r="I167" s="107"/>
      <c r="J167" s="107"/>
      <c r="K167" s="107"/>
      <c r="L167" s="107"/>
      <c r="M167" s="97"/>
      <c r="N167" s="97"/>
      <c r="O167" s="97"/>
      <c r="P167" s="97"/>
      <c r="Q167" s="97"/>
      <c r="R167" s="97"/>
      <c r="S167" s="97"/>
      <c r="T167" s="97"/>
      <c r="U167" s="97"/>
      <c r="V167" s="97"/>
      <c r="W167" s="97"/>
      <c r="X167" s="97"/>
      <c r="Y167" s="108"/>
      <c r="Z167" s="97"/>
      <c r="AA167" s="97"/>
      <c r="AB167" s="97"/>
      <c r="AC167" s="97"/>
      <c r="AD167" s="97"/>
      <c r="AE167" s="97"/>
      <c r="AF167" s="97"/>
      <c r="AG167" s="97"/>
      <c r="AH167" s="97"/>
      <c r="AI167" s="97"/>
      <c r="AJ167" s="97"/>
      <c r="AK167" s="97"/>
      <c r="AL167" s="97"/>
      <c r="AM167" s="97"/>
      <c r="AN167" s="97"/>
      <c r="AO167" s="97"/>
      <c r="AP167" s="97"/>
      <c r="AQ167" s="97"/>
      <c r="AR167" s="97"/>
      <c r="AS167" s="97"/>
      <c r="AT167" s="3"/>
      <c r="AU167" s="3"/>
      <c r="AV167" s="3"/>
    </row>
    <row r="168" spans="1:48" ht="12.75" customHeight="1">
      <c r="A168" s="97"/>
      <c r="B168" s="97"/>
      <c r="C168" s="97"/>
      <c r="D168" s="97"/>
      <c r="E168" s="97"/>
      <c r="F168" s="97"/>
      <c r="G168" s="97"/>
      <c r="H168" s="97"/>
      <c r="I168" s="107"/>
      <c r="J168" s="107"/>
      <c r="K168" s="107"/>
      <c r="L168" s="107"/>
      <c r="M168" s="97"/>
      <c r="N168" s="97"/>
      <c r="O168" s="97"/>
      <c r="P168" s="97"/>
      <c r="Q168" s="97"/>
      <c r="R168" s="97"/>
      <c r="S168" s="97"/>
      <c r="T168" s="97"/>
      <c r="U168" s="97"/>
      <c r="V168" s="97"/>
      <c r="W168" s="97"/>
      <c r="X168" s="97"/>
      <c r="Y168" s="108"/>
      <c r="Z168" s="97"/>
      <c r="AA168" s="97"/>
      <c r="AB168" s="97"/>
      <c r="AC168" s="97"/>
      <c r="AD168" s="97"/>
      <c r="AE168" s="97"/>
      <c r="AF168" s="97"/>
      <c r="AG168" s="97"/>
      <c r="AH168" s="97"/>
      <c r="AI168" s="97"/>
      <c r="AJ168" s="97"/>
      <c r="AK168" s="97"/>
      <c r="AL168" s="97"/>
      <c r="AM168" s="97"/>
      <c r="AN168" s="97"/>
      <c r="AO168" s="97"/>
      <c r="AP168" s="97"/>
      <c r="AQ168" s="97"/>
      <c r="AR168" s="97"/>
      <c r="AS168" s="97"/>
      <c r="AT168" s="3"/>
      <c r="AU168" s="3"/>
      <c r="AV168" s="3"/>
    </row>
    <row r="169" spans="1:48" ht="12.75" customHeight="1">
      <c r="A169" s="97"/>
      <c r="B169" s="97"/>
      <c r="C169" s="97"/>
      <c r="D169" s="97"/>
      <c r="E169" s="97"/>
      <c r="F169" s="97"/>
      <c r="G169" s="97"/>
      <c r="H169" s="97"/>
      <c r="I169" s="107"/>
      <c r="J169" s="107"/>
      <c r="K169" s="107"/>
      <c r="L169" s="107"/>
      <c r="M169" s="97"/>
      <c r="N169" s="97"/>
      <c r="O169" s="97"/>
      <c r="P169" s="97"/>
      <c r="Q169" s="97"/>
      <c r="R169" s="97"/>
      <c r="S169" s="97"/>
      <c r="T169" s="97"/>
      <c r="U169" s="97"/>
      <c r="V169" s="97"/>
      <c r="W169" s="97"/>
      <c r="X169" s="97"/>
      <c r="Y169" s="108"/>
      <c r="Z169" s="97"/>
      <c r="AA169" s="97"/>
      <c r="AB169" s="97"/>
      <c r="AC169" s="97"/>
      <c r="AD169" s="97"/>
      <c r="AE169" s="97"/>
      <c r="AF169" s="97"/>
      <c r="AG169" s="97"/>
      <c r="AH169" s="97"/>
      <c r="AI169" s="97"/>
      <c r="AJ169" s="97"/>
      <c r="AK169" s="97"/>
      <c r="AL169" s="97"/>
      <c r="AM169" s="97"/>
      <c r="AN169" s="97"/>
      <c r="AO169" s="97"/>
      <c r="AP169" s="97"/>
      <c r="AQ169" s="97"/>
      <c r="AR169" s="97"/>
      <c r="AS169" s="97"/>
      <c r="AT169" s="3"/>
      <c r="AU169" s="3"/>
      <c r="AV169" s="3"/>
    </row>
    <row r="170" spans="1:48" ht="12.75" customHeight="1">
      <c r="A170" s="97"/>
      <c r="B170" s="97"/>
      <c r="C170" s="97"/>
      <c r="D170" s="97"/>
      <c r="E170" s="97"/>
      <c r="F170" s="97"/>
      <c r="G170" s="97"/>
      <c r="H170" s="97"/>
      <c r="I170" s="107"/>
      <c r="J170" s="107"/>
      <c r="K170" s="107"/>
      <c r="L170" s="107"/>
      <c r="M170" s="97"/>
      <c r="N170" s="97"/>
      <c r="O170" s="97"/>
      <c r="P170" s="97"/>
      <c r="Q170" s="97"/>
      <c r="R170" s="97"/>
      <c r="S170" s="97"/>
      <c r="T170" s="97"/>
      <c r="U170" s="97"/>
      <c r="V170" s="97"/>
      <c r="W170" s="97"/>
      <c r="X170" s="97"/>
      <c r="Y170" s="108"/>
      <c r="Z170" s="97"/>
      <c r="AA170" s="97"/>
      <c r="AB170" s="97"/>
      <c r="AC170" s="97"/>
      <c r="AD170" s="97"/>
      <c r="AE170" s="97"/>
      <c r="AF170" s="97"/>
      <c r="AG170" s="97"/>
      <c r="AH170" s="97"/>
      <c r="AI170" s="97"/>
      <c r="AJ170" s="97"/>
      <c r="AK170" s="97"/>
      <c r="AL170" s="97"/>
      <c r="AM170" s="97"/>
      <c r="AN170" s="97"/>
      <c r="AO170" s="97"/>
      <c r="AP170" s="97"/>
      <c r="AQ170" s="97"/>
      <c r="AR170" s="97"/>
      <c r="AS170" s="97"/>
      <c r="AT170" s="3"/>
      <c r="AU170" s="3"/>
      <c r="AV170" s="3"/>
    </row>
    <row r="171" spans="1:48" ht="12.75" customHeight="1">
      <c r="A171" s="97"/>
      <c r="B171" s="97"/>
      <c r="C171" s="97"/>
      <c r="D171" s="97"/>
      <c r="E171" s="97"/>
      <c r="F171" s="97"/>
      <c r="G171" s="97"/>
      <c r="H171" s="97"/>
      <c r="I171" s="107"/>
      <c r="J171" s="107"/>
      <c r="K171" s="107"/>
      <c r="L171" s="107"/>
      <c r="M171" s="97"/>
      <c r="N171" s="97"/>
      <c r="O171" s="97"/>
      <c r="P171" s="97"/>
      <c r="Q171" s="97"/>
      <c r="R171" s="97"/>
      <c r="S171" s="97"/>
      <c r="T171" s="97"/>
      <c r="U171" s="97"/>
      <c r="V171" s="97"/>
      <c r="W171" s="97"/>
      <c r="X171" s="97"/>
      <c r="Y171" s="108"/>
      <c r="Z171" s="97"/>
      <c r="AA171" s="97"/>
      <c r="AB171" s="97"/>
      <c r="AC171" s="97"/>
      <c r="AD171" s="97"/>
      <c r="AE171" s="97"/>
      <c r="AF171" s="97"/>
      <c r="AG171" s="97"/>
      <c r="AH171" s="97"/>
      <c r="AI171" s="97"/>
      <c r="AJ171" s="97"/>
      <c r="AK171" s="97"/>
      <c r="AL171" s="97"/>
      <c r="AM171" s="97"/>
      <c r="AN171" s="97"/>
      <c r="AO171" s="97"/>
      <c r="AP171" s="97"/>
      <c r="AQ171" s="97"/>
      <c r="AR171" s="97"/>
      <c r="AS171" s="97"/>
      <c r="AT171" s="3"/>
      <c r="AU171" s="3"/>
      <c r="AV171" s="3"/>
    </row>
    <row r="172" spans="1:48" ht="12.75" customHeight="1">
      <c r="A172" s="97"/>
      <c r="B172" s="97"/>
      <c r="C172" s="97"/>
      <c r="D172" s="97"/>
      <c r="E172" s="97"/>
      <c r="F172" s="97"/>
      <c r="G172" s="97"/>
      <c r="H172" s="97"/>
      <c r="I172" s="107"/>
      <c r="J172" s="107"/>
      <c r="K172" s="107"/>
      <c r="L172" s="107"/>
      <c r="M172" s="97"/>
      <c r="N172" s="97"/>
      <c r="O172" s="97"/>
      <c r="P172" s="97"/>
      <c r="Q172" s="97"/>
      <c r="R172" s="97"/>
      <c r="S172" s="97"/>
      <c r="T172" s="97"/>
      <c r="U172" s="97"/>
      <c r="V172" s="97"/>
      <c r="W172" s="97"/>
      <c r="X172" s="97"/>
      <c r="Y172" s="108"/>
      <c r="Z172" s="97"/>
      <c r="AA172" s="97"/>
      <c r="AB172" s="97"/>
      <c r="AC172" s="97"/>
      <c r="AD172" s="97"/>
      <c r="AE172" s="97"/>
      <c r="AF172" s="97"/>
      <c r="AG172" s="97"/>
      <c r="AH172" s="97"/>
      <c r="AI172" s="97"/>
      <c r="AJ172" s="97"/>
      <c r="AK172" s="97"/>
      <c r="AL172" s="97"/>
      <c r="AM172" s="97"/>
      <c r="AN172" s="97"/>
      <c r="AO172" s="97"/>
      <c r="AP172" s="97"/>
      <c r="AQ172" s="97"/>
      <c r="AR172" s="97"/>
      <c r="AS172" s="97"/>
      <c r="AT172" s="3"/>
      <c r="AU172" s="3"/>
      <c r="AV172" s="3"/>
    </row>
    <row r="173" spans="1:48" ht="12.75" customHeight="1">
      <c r="A173" s="97"/>
      <c r="B173" s="97"/>
      <c r="C173" s="97"/>
      <c r="D173" s="97"/>
      <c r="E173" s="97"/>
      <c r="F173" s="97"/>
      <c r="G173" s="97"/>
      <c r="H173" s="97"/>
      <c r="I173" s="107"/>
      <c r="J173" s="107"/>
      <c r="K173" s="107"/>
      <c r="L173" s="107"/>
      <c r="M173" s="97"/>
      <c r="N173" s="97"/>
      <c r="O173" s="97"/>
      <c r="P173" s="97"/>
      <c r="Q173" s="97"/>
      <c r="R173" s="97"/>
      <c r="S173" s="97"/>
      <c r="T173" s="97"/>
      <c r="U173" s="97"/>
      <c r="V173" s="97"/>
      <c r="W173" s="97"/>
      <c r="X173" s="97"/>
      <c r="Y173" s="108"/>
      <c r="Z173" s="97"/>
      <c r="AA173" s="97"/>
      <c r="AB173" s="97"/>
      <c r="AC173" s="97"/>
      <c r="AD173" s="97"/>
      <c r="AE173" s="97"/>
      <c r="AF173" s="97"/>
      <c r="AG173" s="97"/>
      <c r="AH173" s="97"/>
      <c r="AI173" s="97"/>
      <c r="AJ173" s="97"/>
      <c r="AK173" s="97"/>
      <c r="AL173" s="97"/>
      <c r="AM173" s="97"/>
      <c r="AN173" s="97"/>
      <c r="AO173" s="97"/>
      <c r="AP173" s="97"/>
      <c r="AQ173" s="97"/>
      <c r="AR173" s="97"/>
      <c r="AS173" s="97"/>
      <c r="AT173" s="3"/>
      <c r="AU173" s="3"/>
      <c r="AV173" s="3"/>
    </row>
    <row r="174" spans="1:48" ht="12.75" customHeight="1">
      <c r="A174" s="97"/>
      <c r="B174" s="97"/>
      <c r="C174" s="97"/>
      <c r="D174" s="97"/>
      <c r="E174" s="97"/>
      <c r="F174" s="97"/>
      <c r="G174" s="97"/>
      <c r="H174" s="97"/>
      <c r="I174" s="107"/>
      <c r="J174" s="107"/>
      <c r="K174" s="107"/>
      <c r="L174" s="107"/>
      <c r="M174" s="97"/>
      <c r="N174" s="97"/>
      <c r="O174" s="97"/>
      <c r="P174" s="97"/>
      <c r="Q174" s="97"/>
      <c r="R174" s="97"/>
      <c r="S174" s="97"/>
      <c r="T174" s="97"/>
      <c r="U174" s="97"/>
      <c r="V174" s="97"/>
      <c r="W174" s="97"/>
      <c r="X174" s="97"/>
      <c r="Y174" s="108"/>
      <c r="Z174" s="97"/>
      <c r="AA174" s="97"/>
      <c r="AB174" s="97"/>
      <c r="AC174" s="97"/>
      <c r="AD174" s="97"/>
      <c r="AE174" s="97"/>
      <c r="AF174" s="97"/>
      <c r="AG174" s="97"/>
      <c r="AH174" s="97"/>
      <c r="AI174" s="97"/>
      <c r="AJ174" s="97"/>
      <c r="AK174" s="97"/>
      <c r="AL174" s="97"/>
      <c r="AM174" s="97"/>
      <c r="AN174" s="97"/>
      <c r="AO174" s="97"/>
      <c r="AP174" s="97"/>
      <c r="AQ174" s="97"/>
      <c r="AR174" s="97"/>
      <c r="AS174" s="97"/>
      <c r="AT174" s="3"/>
      <c r="AU174" s="3"/>
      <c r="AV174" s="3"/>
    </row>
    <row r="175" spans="1:48" ht="12.75" customHeight="1">
      <c r="A175" s="97"/>
      <c r="B175" s="97"/>
      <c r="C175" s="97"/>
      <c r="D175" s="97"/>
      <c r="E175" s="97"/>
      <c r="F175" s="97"/>
      <c r="G175" s="97"/>
      <c r="H175" s="97"/>
      <c r="I175" s="107"/>
      <c r="J175" s="107"/>
      <c r="K175" s="107"/>
      <c r="L175" s="107"/>
      <c r="M175" s="97"/>
      <c r="N175" s="97"/>
      <c r="O175" s="97"/>
      <c r="P175" s="97"/>
      <c r="Q175" s="97"/>
      <c r="R175" s="97"/>
      <c r="S175" s="97"/>
      <c r="T175" s="97"/>
      <c r="U175" s="97"/>
      <c r="V175" s="97"/>
      <c r="W175" s="97"/>
      <c r="X175" s="97"/>
      <c r="Y175" s="108"/>
      <c r="Z175" s="97"/>
      <c r="AA175" s="97"/>
      <c r="AB175" s="97"/>
      <c r="AC175" s="97"/>
      <c r="AD175" s="97"/>
      <c r="AE175" s="97"/>
      <c r="AF175" s="97"/>
      <c r="AG175" s="97"/>
      <c r="AH175" s="97"/>
      <c r="AI175" s="97"/>
      <c r="AJ175" s="97"/>
      <c r="AK175" s="97"/>
      <c r="AL175" s="97"/>
      <c r="AM175" s="97"/>
      <c r="AN175" s="97"/>
      <c r="AO175" s="97"/>
      <c r="AP175" s="97"/>
      <c r="AQ175" s="97"/>
      <c r="AR175" s="97"/>
      <c r="AS175" s="97"/>
      <c r="AT175" s="3"/>
      <c r="AU175" s="3"/>
      <c r="AV175" s="3"/>
    </row>
    <row r="176" spans="1:48" ht="12.75" customHeight="1">
      <c r="A176" s="97"/>
      <c r="B176" s="97"/>
      <c r="C176" s="97"/>
      <c r="D176" s="97"/>
      <c r="E176" s="97"/>
      <c r="F176" s="97"/>
      <c r="G176" s="97"/>
      <c r="H176" s="97"/>
      <c r="I176" s="107"/>
      <c r="J176" s="107"/>
      <c r="K176" s="107"/>
      <c r="L176" s="107"/>
      <c r="M176" s="97"/>
      <c r="N176" s="97"/>
      <c r="O176" s="97"/>
      <c r="P176" s="97"/>
      <c r="Q176" s="97"/>
      <c r="R176" s="97"/>
      <c r="S176" s="97"/>
      <c r="T176" s="97"/>
      <c r="U176" s="97"/>
      <c r="V176" s="97"/>
      <c r="W176" s="97"/>
      <c r="X176" s="97"/>
      <c r="Y176" s="108"/>
      <c r="Z176" s="97"/>
      <c r="AA176" s="97"/>
      <c r="AB176" s="97"/>
      <c r="AC176" s="97"/>
      <c r="AD176" s="97"/>
      <c r="AE176" s="97"/>
      <c r="AF176" s="97"/>
      <c r="AG176" s="97"/>
      <c r="AH176" s="97"/>
      <c r="AI176" s="97"/>
      <c r="AJ176" s="97"/>
      <c r="AK176" s="97"/>
      <c r="AL176" s="97"/>
      <c r="AM176" s="97"/>
      <c r="AN176" s="97"/>
      <c r="AO176" s="97"/>
      <c r="AP176" s="97"/>
      <c r="AQ176" s="97"/>
      <c r="AR176" s="97"/>
      <c r="AS176" s="97"/>
      <c r="AT176" s="3"/>
      <c r="AU176" s="3"/>
      <c r="AV176" s="3"/>
    </row>
    <row r="177" spans="1:48" ht="12.75" customHeight="1">
      <c r="A177" s="97"/>
      <c r="B177" s="97"/>
      <c r="C177" s="97"/>
      <c r="D177" s="97"/>
      <c r="E177" s="97"/>
      <c r="F177" s="97"/>
      <c r="G177" s="97"/>
      <c r="H177" s="97"/>
      <c r="I177" s="107"/>
      <c r="J177" s="107"/>
      <c r="K177" s="107"/>
      <c r="L177" s="107"/>
      <c r="M177" s="97"/>
      <c r="N177" s="97"/>
      <c r="O177" s="97"/>
      <c r="P177" s="97"/>
      <c r="Q177" s="97"/>
      <c r="R177" s="97"/>
      <c r="S177" s="97"/>
      <c r="T177" s="97"/>
      <c r="U177" s="97"/>
      <c r="V177" s="97"/>
      <c r="W177" s="97"/>
      <c r="X177" s="97"/>
      <c r="Y177" s="108"/>
      <c r="Z177" s="97"/>
      <c r="AA177" s="97"/>
      <c r="AB177" s="97"/>
      <c r="AC177" s="97"/>
      <c r="AD177" s="97"/>
      <c r="AE177" s="97"/>
      <c r="AF177" s="97"/>
      <c r="AG177" s="97"/>
      <c r="AH177" s="97"/>
      <c r="AI177" s="97"/>
      <c r="AJ177" s="97"/>
      <c r="AK177" s="97"/>
      <c r="AL177" s="97"/>
      <c r="AM177" s="97"/>
      <c r="AN177" s="97"/>
      <c r="AO177" s="97"/>
      <c r="AP177" s="97"/>
      <c r="AQ177" s="97"/>
      <c r="AR177" s="97"/>
      <c r="AS177" s="97"/>
      <c r="AT177" s="3"/>
      <c r="AU177" s="3"/>
      <c r="AV177" s="3"/>
    </row>
    <row r="178" spans="1:48" ht="12.75" customHeight="1">
      <c r="A178" s="97"/>
      <c r="B178" s="97"/>
      <c r="C178" s="97"/>
      <c r="D178" s="97"/>
      <c r="E178" s="97"/>
      <c r="F178" s="97"/>
      <c r="G178" s="97"/>
      <c r="H178" s="97"/>
      <c r="I178" s="107"/>
      <c r="J178" s="107"/>
      <c r="K178" s="107"/>
      <c r="L178" s="107"/>
      <c r="M178" s="97"/>
      <c r="N178" s="97"/>
      <c r="O178" s="97"/>
      <c r="P178" s="97"/>
      <c r="Q178" s="97"/>
      <c r="R178" s="97"/>
      <c r="S178" s="97"/>
      <c r="T178" s="97"/>
      <c r="U178" s="97"/>
      <c r="V178" s="97"/>
      <c r="W178" s="97"/>
      <c r="X178" s="97"/>
      <c r="Y178" s="108"/>
      <c r="Z178" s="97"/>
      <c r="AA178" s="97"/>
      <c r="AB178" s="97"/>
      <c r="AC178" s="97"/>
      <c r="AD178" s="97"/>
      <c r="AE178" s="97"/>
      <c r="AF178" s="97"/>
      <c r="AG178" s="97"/>
      <c r="AH178" s="97"/>
      <c r="AI178" s="97"/>
      <c r="AJ178" s="97"/>
      <c r="AK178" s="97"/>
      <c r="AL178" s="97"/>
      <c r="AM178" s="97"/>
      <c r="AN178" s="97"/>
      <c r="AO178" s="97"/>
      <c r="AP178" s="97"/>
      <c r="AQ178" s="97"/>
      <c r="AR178" s="97"/>
      <c r="AS178" s="97"/>
      <c r="AT178" s="3"/>
      <c r="AU178" s="3"/>
      <c r="AV178" s="3"/>
    </row>
    <row r="179" spans="1:48" ht="12.75" customHeight="1">
      <c r="A179" s="97"/>
      <c r="B179" s="97"/>
      <c r="C179" s="97"/>
      <c r="D179" s="97"/>
      <c r="E179" s="97"/>
      <c r="F179" s="97"/>
      <c r="G179" s="97"/>
      <c r="H179" s="97"/>
      <c r="I179" s="107"/>
      <c r="J179" s="107"/>
      <c r="K179" s="107"/>
      <c r="L179" s="107"/>
      <c r="M179" s="97"/>
      <c r="N179" s="97"/>
      <c r="O179" s="97"/>
      <c r="P179" s="97"/>
      <c r="Q179" s="97"/>
      <c r="R179" s="97"/>
      <c r="S179" s="97"/>
      <c r="T179" s="97"/>
      <c r="U179" s="97"/>
      <c r="V179" s="97"/>
      <c r="W179" s="97"/>
      <c r="X179" s="97"/>
      <c r="Y179" s="108"/>
      <c r="Z179" s="97"/>
      <c r="AA179" s="97"/>
      <c r="AB179" s="97"/>
      <c r="AC179" s="97"/>
      <c r="AD179" s="97"/>
      <c r="AE179" s="97"/>
      <c r="AF179" s="97"/>
      <c r="AG179" s="97"/>
      <c r="AH179" s="97"/>
      <c r="AI179" s="97"/>
      <c r="AJ179" s="97"/>
      <c r="AK179" s="97"/>
      <c r="AL179" s="97"/>
      <c r="AM179" s="97"/>
      <c r="AN179" s="97"/>
      <c r="AO179" s="97"/>
      <c r="AP179" s="97"/>
      <c r="AQ179" s="97"/>
      <c r="AR179" s="97"/>
      <c r="AS179" s="97"/>
      <c r="AT179" s="3"/>
      <c r="AU179" s="3"/>
      <c r="AV179" s="3"/>
    </row>
    <row r="180" spans="1:48" ht="12.75" customHeight="1">
      <c r="A180" s="97"/>
      <c r="B180" s="97"/>
      <c r="C180" s="97"/>
      <c r="D180" s="97"/>
      <c r="E180" s="97"/>
      <c r="F180" s="97"/>
      <c r="G180" s="97"/>
      <c r="H180" s="97"/>
      <c r="I180" s="107"/>
      <c r="J180" s="107"/>
      <c r="K180" s="107"/>
      <c r="L180" s="107"/>
      <c r="M180" s="97"/>
      <c r="N180" s="97"/>
      <c r="O180" s="97"/>
      <c r="P180" s="97"/>
      <c r="Q180" s="97"/>
      <c r="R180" s="97"/>
      <c r="S180" s="97"/>
      <c r="T180" s="97"/>
      <c r="U180" s="97"/>
      <c r="V180" s="97"/>
      <c r="W180" s="97"/>
      <c r="X180" s="97"/>
      <c r="Y180" s="108"/>
      <c r="Z180" s="97"/>
      <c r="AA180" s="97"/>
      <c r="AB180" s="97"/>
      <c r="AC180" s="97"/>
      <c r="AD180" s="97"/>
      <c r="AE180" s="97"/>
      <c r="AF180" s="97"/>
      <c r="AG180" s="97"/>
      <c r="AH180" s="97"/>
      <c r="AI180" s="97"/>
      <c r="AJ180" s="97"/>
      <c r="AK180" s="97"/>
      <c r="AL180" s="97"/>
      <c r="AM180" s="97"/>
      <c r="AN180" s="97"/>
      <c r="AO180" s="97"/>
      <c r="AP180" s="97"/>
      <c r="AQ180" s="97"/>
      <c r="AR180" s="97"/>
      <c r="AS180" s="97"/>
      <c r="AT180" s="3"/>
      <c r="AU180" s="3"/>
      <c r="AV180" s="3"/>
    </row>
    <row r="181" spans="1:48" ht="12.75" customHeight="1">
      <c r="A181" s="97"/>
      <c r="B181" s="97"/>
      <c r="C181" s="97"/>
      <c r="D181" s="97"/>
      <c r="E181" s="97"/>
      <c r="F181" s="97"/>
      <c r="G181" s="97"/>
      <c r="H181" s="97"/>
      <c r="I181" s="107"/>
      <c r="J181" s="107"/>
      <c r="K181" s="107"/>
      <c r="L181" s="107"/>
      <c r="M181" s="97"/>
      <c r="N181" s="97"/>
      <c r="O181" s="97"/>
      <c r="P181" s="97"/>
      <c r="Q181" s="97"/>
      <c r="R181" s="97"/>
      <c r="S181" s="97"/>
      <c r="T181" s="97"/>
      <c r="U181" s="97"/>
      <c r="V181" s="97"/>
      <c r="W181" s="97"/>
      <c r="X181" s="97"/>
      <c r="Y181" s="108"/>
      <c r="Z181" s="97"/>
      <c r="AA181" s="97"/>
      <c r="AB181" s="97"/>
      <c r="AC181" s="97"/>
      <c r="AD181" s="97"/>
      <c r="AE181" s="97"/>
      <c r="AF181" s="97"/>
      <c r="AG181" s="97"/>
      <c r="AH181" s="97"/>
      <c r="AI181" s="97"/>
      <c r="AJ181" s="97"/>
      <c r="AK181" s="97"/>
      <c r="AL181" s="97"/>
      <c r="AM181" s="97"/>
      <c r="AN181" s="97"/>
      <c r="AO181" s="97"/>
      <c r="AP181" s="97"/>
      <c r="AQ181" s="97"/>
      <c r="AR181" s="97"/>
      <c r="AS181" s="97"/>
      <c r="AT181" s="3"/>
      <c r="AU181" s="3"/>
      <c r="AV181" s="3"/>
    </row>
    <row r="182" spans="1:48" ht="12.75" customHeight="1">
      <c r="A182" s="97"/>
      <c r="B182" s="97"/>
      <c r="C182" s="97"/>
      <c r="D182" s="97"/>
      <c r="E182" s="97"/>
      <c r="F182" s="97"/>
      <c r="G182" s="97"/>
      <c r="H182" s="97"/>
      <c r="I182" s="107"/>
      <c r="J182" s="107"/>
      <c r="K182" s="107"/>
      <c r="L182" s="107"/>
      <c r="M182" s="97"/>
      <c r="N182" s="97"/>
      <c r="O182" s="97"/>
      <c r="P182" s="97"/>
      <c r="Q182" s="97"/>
      <c r="R182" s="97"/>
      <c r="S182" s="97"/>
      <c r="T182" s="97"/>
      <c r="U182" s="97"/>
      <c r="V182" s="97"/>
      <c r="W182" s="97"/>
      <c r="X182" s="97"/>
      <c r="Y182" s="108"/>
      <c r="Z182" s="97"/>
      <c r="AA182" s="97"/>
      <c r="AB182" s="97"/>
      <c r="AC182" s="97"/>
      <c r="AD182" s="97"/>
      <c r="AE182" s="97"/>
      <c r="AF182" s="97"/>
      <c r="AG182" s="97"/>
      <c r="AH182" s="97"/>
      <c r="AI182" s="97"/>
      <c r="AJ182" s="97"/>
      <c r="AK182" s="97"/>
      <c r="AL182" s="97"/>
      <c r="AM182" s="97"/>
      <c r="AN182" s="97"/>
      <c r="AO182" s="97"/>
      <c r="AP182" s="97"/>
      <c r="AQ182" s="97"/>
      <c r="AR182" s="97"/>
      <c r="AS182" s="97"/>
      <c r="AT182" s="3"/>
      <c r="AU182" s="3"/>
      <c r="AV182" s="3"/>
    </row>
    <row r="183" spans="1:48" ht="12.75" customHeight="1">
      <c r="A183" s="97"/>
      <c r="B183" s="97"/>
      <c r="C183" s="97"/>
      <c r="D183" s="97"/>
      <c r="E183" s="97"/>
      <c r="F183" s="97"/>
      <c r="G183" s="97"/>
      <c r="H183" s="97"/>
      <c r="I183" s="107"/>
      <c r="J183" s="107"/>
      <c r="K183" s="107"/>
      <c r="L183" s="107"/>
      <c r="M183" s="97"/>
      <c r="N183" s="97"/>
      <c r="O183" s="97"/>
      <c r="P183" s="97"/>
      <c r="Q183" s="97"/>
      <c r="R183" s="97"/>
      <c r="S183" s="97"/>
      <c r="T183" s="97"/>
      <c r="U183" s="97"/>
      <c r="V183" s="97"/>
      <c r="W183" s="97"/>
      <c r="X183" s="97"/>
      <c r="Y183" s="108"/>
      <c r="Z183" s="97"/>
      <c r="AA183" s="97"/>
      <c r="AB183" s="97"/>
      <c r="AC183" s="97"/>
      <c r="AD183" s="97"/>
      <c r="AE183" s="97"/>
      <c r="AF183" s="97"/>
      <c r="AG183" s="97"/>
      <c r="AH183" s="97"/>
      <c r="AI183" s="97"/>
      <c r="AJ183" s="97"/>
      <c r="AK183" s="97"/>
      <c r="AL183" s="97"/>
      <c r="AM183" s="97"/>
      <c r="AN183" s="97"/>
      <c r="AO183" s="97"/>
      <c r="AP183" s="97"/>
      <c r="AQ183" s="97"/>
      <c r="AR183" s="97"/>
      <c r="AS183" s="97"/>
      <c r="AT183" s="3"/>
      <c r="AU183" s="3"/>
      <c r="AV183" s="3"/>
    </row>
    <row r="184" spans="1:48" ht="12.75" customHeight="1">
      <c r="A184" s="97"/>
      <c r="B184" s="97"/>
      <c r="C184" s="97"/>
      <c r="D184" s="97"/>
      <c r="E184" s="97"/>
      <c r="F184" s="97"/>
      <c r="G184" s="97"/>
      <c r="H184" s="97"/>
      <c r="I184" s="107"/>
      <c r="J184" s="107"/>
      <c r="K184" s="107"/>
      <c r="L184" s="107"/>
      <c r="M184" s="97"/>
      <c r="N184" s="97"/>
      <c r="O184" s="97"/>
      <c r="P184" s="97"/>
      <c r="Q184" s="97"/>
      <c r="R184" s="97"/>
      <c r="S184" s="97"/>
      <c r="T184" s="97"/>
      <c r="U184" s="97"/>
      <c r="V184" s="97"/>
      <c r="W184" s="97"/>
      <c r="X184" s="97"/>
      <c r="Y184" s="108"/>
      <c r="Z184" s="97"/>
      <c r="AA184" s="97"/>
      <c r="AB184" s="97"/>
      <c r="AC184" s="97"/>
      <c r="AD184" s="97"/>
      <c r="AE184" s="97"/>
      <c r="AF184" s="97"/>
      <c r="AG184" s="97"/>
      <c r="AH184" s="97"/>
      <c r="AI184" s="97"/>
      <c r="AJ184" s="97"/>
      <c r="AK184" s="97"/>
      <c r="AL184" s="97"/>
      <c r="AM184" s="97"/>
      <c r="AN184" s="97"/>
      <c r="AO184" s="97"/>
      <c r="AP184" s="97"/>
      <c r="AQ184" s="97"/>
      <c r="AR184" s="97"/>
      <c r="AS184" s="97"/>
      <c r="AT184" s="3"/>
      <c r="AU184" s="3"/>
      <c r="AV184" s="3"/>
    </row>
    <row r="185" spans="1:48" ht="12.75" customHeight="1">
      <c r="A185" s="97"/>
      <c r="B185" s="97"/>
      <c r="C185" s="97"/>
      <c r="D185" s="97"/>
      <c r="E185" s="97"/>
      <c r="F185" s="97"/>
      <c r="G185" s="97"/>
      <c r="H185" s="97"/>
      <c r="I185" s="107"/>
      <c r="J185" s="107"/>
      <c r="K185" s="107"/>
      <c r="L185" s="107"/>
      <c r="M185" s="97"/>
      <c r="N185" s="97"/>
      <c r="O185" s="97"/>
      <c r="P185" s="97"/>
      <c r="Q185" s="97"/>
      <c r="R185" s="97"/>
      <c r="S185" s="97"/>
      <c r="T185" s="97"/>
      <c r="U185" s="97"/>
      <c r="V185" s="97"/>
      <c r="W185" s="97"/>
      <c r="X185" s="97"/>
      <c r="Y185" s="108"/>
      <c r="Z185" s="97"/>
      <c r="AA185" s="97"/>
      <c r="AB185" s="97"/>
      <c r="AC185" s="97"/>
      <c r="AD185" s="97"/>
      <c r="AE185" s="97"/>
      <c r="AF185" s="97"/>
      <c r="AG185" s="97"/>
      <c r="AH185" s="97"/>
      <c r="AI185" s="97"/>
      <c r="AJ185" s="97"/>
      <c r="AK185" s="97"/>
      <c r="AL185" s="97"/>
      <c r="AM185" s="97"/>
      <c r="AN185" s="97"/>
      <c r="AO185" s="97"/>
      <c r="AP185" s="97"/>
      <c r="AQ185" s="97"/>
      <c r="AR185" s="97"/>
      <c r="AS185" s="97"/>
      <c r="AT185" s="3"/>
      <c r="AU185" s="3"/>
      <c r="AV185" s="3"/>
    </row>
    <row r="186" spans="1:48" ht="12.75" customHeight="1">
      <c r="A186" s="97"/>
      <c r="B186" s="97"/>
      <c r="C186" s="97"/>
      <c r="D186" s="97"/>
      <c r="E186" s="97"/>
      <c r="F186" s="97"/>
      <c r="G186" s="97"/>
      <c r="H186" s="97"/>
      <c r="I186" s="107"/>
      <c r="J186" s="107"/>
      <c r="K186" s="107"/>
      <c r="L186" s="107"/>
      <c r="M186" s="97"/>
      <c r="N186" s="97"/>
      <c r="O186" s="97"/>
      <c r="P186" s="97"/>
      <c r="Q186" s="97"/>
      <c r="R186" s="97"/>
      <c r="S186" s="97"/>
      <c r="T186" s="97"/>
      <c r="U186" s="97"/>
      <c r="V186" s="97"/>
      <c r="W186" s="97"/>
      <c r="X186" s="97"/>
      <c r="Y186" s="108"/>
      <c r="Z186" s="97"/>
      <c r="AA186" s="97"/>
      <c r="AB186" s="97"/>
      <c r="AC186" s="97"/>
      <c r="AD186" s="97"/>
      <c r="AE186" s="97"/>
      <c r="AF186" s="97"/>
      <c r="AG186" s="97"/>
      <c r="AH186" s="97"/>
      <c r="AI186" s="97"/>
      <c r="AJ186" s="97"/>
      <c r="AK186" s="97"/>
      <c r="AL186" s="97"/>
      <c r="AM186" s="97"/>
      <c r="AN186" s="97"/>
      <c r="AO186" s="97"/>
      <c r="AP186" s="97"/>
      <c r="AQ186" s="97"/>
      <c r="AR186" s="97"/>
      <c r="AS186" s="97"/>
      <c r="AT186" s="3"/>
      <c r="AU186" s="3"/>
      <c r="AV186" s="3"/>
    </row>
    <row r="187" spans="1:48" ht="12.75" customHeight="1">
      <c r="A187" s="97"/>
      <c r="B187" s="97"/>
      <c r="C187" s="97"/>
      <c r="D187" s="97"/>
      <c r="E187" s="97"/>
      <c r="F187" s="97"/>
      <c r="G187" s="97"/>
      <c r="H187" s="97"/>
      <c r="I187" s="107"/>
      <c r="J187" s="107"/>
      <c r="K187" s="107"/>
      <c r="L187" s="107"/>
      <c r="M187" s="97"/>
      <c r="N187" s="97"/>
      <c r="O187" s="97"/>
      <c r="P187" s="97"/>
      <c r="Q187" s="97"/>
      <c r="R187" s="97"/>
      <c r="S187" s="97"/>
      <c r="T187" s="97"/>
      <c r="U187" s="97"/>
      <c r="V187" s="97"/>
      <c r="W187" s="97"/>
      <c r="X187" s="97"/>
      <c r="Y187" s="108"/>
      <c r="Z187" s="97"/>
      <c r="AA187" s="97"/>
      <c r="AB187" s="97"/>
      <c r="AC187" s="97"/>
      <c r="AD187" s="97"/>
      <c r="AE187" s="97"/>
      <c r="AF187" s="97"/>
      <c r="AG187" s="97"/>
      <c r="AH187" s="97"/>
      <c r="AI187" s="97"/>
      <c r="AJ187" s="97"/>
      <c r="AK187" s="97"/>
      <c r="AL187" s="97"/>
      <c r="AM187" s="97"/>
      <c r="AN187" s="97"/>
      <c r="AO187" s="97"/>
      <c r="AP187" s="97"/>
      <c r="AQ187" s="97"/>
      <c r="AR187" s="97"/>
      <c r="AS187" s="97"/>
      <c r="AT187" s="3"/>
      <c r="AU187" s="3"/>
      <c r="AV187" s="3"/>
    </row>
    <row r="188" spans="1:48" ht="12.75" customHeight="1">
      <c r="A188" s="97"/>
      <c r="B188" s="97"/>
      <c r="C188" s="97"/>
      <c r="D188" s="97"/>
      <c r="E188" s="97"/>
      <c r="F188" s="97"/>
      <c r="G188" s="97"/>
      <c r="H188" s="97"/>
      <c r="I188" s="107"/>
      <c r="J188" s="107"/>
      <c r="K188" s="107"/>
      <c r="L188" s="107"/>
      <c r="M188" s="97"/>
      <c r="N188" s="97"/>
      <c r="O188" s="97"/>
      <c r="P188" s="97"/>
      <c r="Q188" s="97"/>
      <c r="R188" s="97"/>
      <c r="S188" s="97"/>
      <c r="T188" s="97"/>
      <c r="U188" s="97"/>
      <c r="V188" s="97"/>
      <c r="W188" s="97"/>
      <c r="X188" s="97"/>
      <c r="Y188" s="108"/>
      <c r="Z188" s="97"/>
      <c r="AA188" s="97"/>
      <c r="AB188" s="97"/>
      <c r="AC188" s="97"/>
      <c r="AD188" s="97"/>
      <c r="AE188" s="97"/>
      <c r="AF188" s="97"/>
      <c r="AG188" s="97"/>
      <c r="AH188" s="97"/>
      <c r="AI188" s="97"/>
      <c r="AJ188" s="97"/>
      <c r="AK188" s="97"/>
      <c r="AL188" s="97"/>
      <c r="AM188" s="97"/>
      <c r="AN188" s="97"/>
      <c r="AO188" s="97"/>
      <c r="AP188" s="97"/>
      <c r="AQ188" s="97"/>
      <c r="AR188" s="97"/>
      <c r="AS188" s="97"/>
      <c r="AT188" s="3"/>
      <c r="AU188" s="3"/>
      <c r="AV188" s="3"/>
    </row>
    <row r="189" spans="1:48" ht="12.75" customHeight="1">
      <c r="A189" s="97"/>
      <c r="B189" s="97"/>
      <c r="C189" s="97"/>
      <c r="D189" s="97"/>
      <c r="E189" s="97"/>
      <c r="F189" s="97"/>
      <c r="G189" s="97"/>
      <c r="H189" s="97"/>
      <c r="I189" s="107"/>
      <c r="J189" s="107"/>
      <c r="K189" s="107"/>
      <c r="L189" s="107"/>
      <c r="M189" s="97"/>
      <c r="N189" s="97"/>
      <c r="O189" s="97"/>
      <c r="P189" s="97"/>
      <c r="Q189" s="97"/>
      <c r="R189" s="97"/>
      <c r="S189" s="97"/>
      <c r="T189" s="97"/>
      <c r="U189" s="97"/>
      <c r="V189" s="97"/>
      <c r="W189" s="97"/>
      <c r="X189" s="97"/>
      <c r="Y189" s="108"/>
      <c r="Z189" s="97"/>
      <c r="AA189" s="97"/>
      <c r="AB189" s="97"/>
      <c r="AC189" s="97"/>
      <c r="AD189" s="97"/>
      <c r="AE189" s="97"/>
      <c r="AF189" s="97"/>
      <c r="AG189" s="97"/>
      <c r="AH189" s="97"/>
      <c r="AI189" s="97"/>
      <c r="AJ189" s="97"/>
      <c r="AK189" s="97"/>
      <c r="AL189" s="97"/>
      <c r="AM189" s="97"/>
      <c r="AN189" s="97"/>
      <c r="AO189" s="97"/>
      <c r="AP189" s="97"/>
      <c r="AQ189" s="97"/>
      <c r="AR189" s="97"/>
      <c r="AS189" s="97"/>
      <c r="AT189" s="3"/>
      <c r="AU189" s="3"/>
      <c r="AV189" s="3"/>
    </row>
    <row r="190" spans="1:48" ht="12.75" customHeight="1">
      <c r="A190" s="97"/>
      <c r="B190" s="97"/>
      <c r="C190" s="97"/>
      <c r="D190" s="97"/>
      <c r="E190" s="97"/>
      <c r="F190" s="97"/>
      <c r="G190" s="97"/>
      <c r="H190" s="97"/>
      <c r="I190" s="107"/>
      <c r="J190" s="107"/>
      <c r="K190" s="107"/>
      <c r="L190" s="107"/>
      <c r="M190" s="97"/>
      <c r="N190" s="97"/>
      <c r="O190" s="97"/>
      <c r="P190" s="97"/>
      <c r="Q190" s="97"/>
      <c r="R190" s="97"/>
      <c r="S190" s="97"/>
      <c r="T190" s="97"/>
      <c r="U190" s="97"/>
      <c r="V190" s="97"/>
      <c r="W190" s="97"/>
      <c r="X190" s="97"/>
      <c r="Y190" s="108"/>
      <c r="Z190" s="97"/>
      <c r="AA190" s="97"/>
      <c r="AB190" s="97"/>
      <c r="AC190" s="97"/>
      <c r="AD190" s="97"/>
      <c r="AE190" s="97"/>
      <c r="AF190" s="97"/>
      <c r="AG190" s="97"/>
      <c r="AH190" s="97"/>
      <c r="AI190" s="97"/>
      <c r="AJ190" s="97"/>
      <c r="AK190" s="97"/>
      <c r="AL190" s="97"/>
      <c r="AM190" s="97"/>
      <c r="AN190" s="97"/>
      <c r="AO190" s="97"/>
      <c r="AP190" s="97"/>
      <c r="AQ190" s="97"/>
      <c r="AR190" s="97"/>
      <c r="AS190" s="97"/>
      <c r="AT190" s="3"/>
      <c r="AU190" s="3"/>
      <c r="AV190" s="3"/>
    </row>
    <row r="191" spans="1:48" ht="12.75" customHeight="1">
      <c r="A191" s="97"/>
      <c r="B191" s="97"/>
      <c r="C191" s="97"/>
      <c r="D191" s="97"/>
      <c r="E191" s="97"/>
      <c r="F191" s="97"/>
      <c r="G191" s="97"/>
      <c r="H191" s="97"/>
      <c r="I191" s="107"/>
      <c r="J191" s="107"/>
      <c r="K191" s="107"/>
      <c r="L191" s="107"/>
      <c r="M191" s="97"/>
      <c r="N191" s="97"/>
      <c r="O191" s="97"/>
      <c r="P191" s="97"/>
      <c r="Q191" s="97"/>
      <c r="R191" s="97"/>
      <c r="S191" s="97"/>
      <c r="T191" s="97"/>
      <c r="U191" s="97"/>
      <c r="V191" s="97"/>
      <c r="W191" s="97"/>
      <c r="X191" s="97"/>
      <c r="Y191" s="108"/>
      <c r="Z191" s="97"/>
      <c r="AA191" s="97"/>
      <c r="AB191" s="97"/>
      <c r="AC191" s="97"/>
      <c r="AD191" s="97"/>
      <c r="AE191" s="97"/>
      <c r="AF191" s="97"/>
      <c r="AG191" s="97"/>
      <c r="AH191" s="97"/>
      <c r="AI191" s="97"/>
      <c r="AJ191" s="97"/>
      <c r="AK191" s="97"/>
      <c r="AL191" s="97"/>
      <c r="AM191" s="97"/>
      <c r="AN191" s="97"/>
      <c r="AO191" s="97"/>
      <c r="AP191" s="97"/>
      <c r="AQ191" s="97"/>
      <c r="AR191" s="97"/>
      <c r="AS191" s="97"/>
      <c r="AT191" s="3"/>
      <c r="AU191" s="3"/>
      <c r="AV191" s="3"/>
    </row>
    <row r="192" spans="1:48" ht="12.75" customHeight="1">
      <c r="A192" s="97"/>
      <c r="B192" s="97"/>
      <c r="C192" s="97"/>
      <c r="D192" s="97"/>
      <c r="E192" s="97"/>
      <c r="F192" s="97"/>
      <c r="G192" s="97"/>
      <c r="H192" s="97"/>
      <c r="I192" s="107"/>
      <c r="J192" s="107"/>
      <c r="K192" s="107"/>
      <c r="L192" s="107"/>
      <c r="M192" s="97"/>
      <c r="N192" s="97"/>
      <c r="O192" s="97"/>
      <c r="P192" s="97"/>
      <c r="Q192" s="97"/>
      <c r="R192" s="97"/>
      <c r="S192" s="97"/>
      <c r="T192" s="97"/>
      <c r="U192" s="97"/>
      <c r="V192" s="97"/>
      <c r="W192" s="97"/>
      <c r="X192" s="97"/>
      <c r="Y192" s="108"/>
      <c r="Z192" s="97"/>
      <c r="AA192" s="97"/>
      <c r="AB192" s="97"/>
      <c r="AC192" s="97"/>
      <c r="AD192" s="97"/>
      <c r="AE192" s="97"/>
      <c r="AF192" s="97"/>
      <c r="AG192" s="97"/>
      <c r="AH192" s="97"/>
      <c r="AI192" s="97"/>
      <c r="AJ192" s="97"/>
      <c r="AK192" s="97"/>
      <c r="AL192" s="97"/>
      <c r="AM192" s="97"/>
      <c r="AN192" s="97"/>
      <c r="AO192" s="97"/>
      <c r="AP192" s="97"/>
      <c r="AQ192" s="97"/>
      <c r="AR192" s="97"/>
      <c r="AS192" s="97"/>
      <c r="AT192" s="3"/>
      <c r="AU192" s="3"/>
      <c r="AV192" s="3"/>
    </row>
    <row r="193" spans="1:48" ht="12.75" customHeight="1">
      <c r="A193" s="97"/>
      <c r="B193" s="97"/>
      <c r="C193" s="97"/>
      <c r="D193" s="97"/>
      <c r="E193" s="97"/>
      <c r="F193" s="97"/>
      <c r="G193" s="97"/>
      <c r="H193" s="97"/>
      <c r="I193" s="107"/>
      <c r="J193" s="107"/>
      <c r="K193" s="107"/>
      <c r="L193" s="107"/>
      <c r="M193" s="97"/>
      <c r="N193" s="97"/>
      <c r="O193" s="97"/>
      <c r="P193" s="97"/>
      <c r="Q193" s="97"/>
      <c r="R193" s="97"/>
      <c r="S193" s="97"/>
      <c r="T193" s="97"/>
      <c r="U193" s="97"/>
      <c r="V193" s="97"/>
      <c r="W193" s="97"/>
      <c r="X193" s="97"/>
      <c r="Y193" s="108"/>
      <c r="Z193" s="97"/>
      <c r="AA193" s="97"/>
      <c r="AB193" s="97"/>
      <c r="AC193" s="97"/>
      <c r="AD193" s="97"/>
      <c r="AE193" s="97"/>
      <c r="AF193" s="97"/>
      <c r="AG193" s="97"/>
      <c r="AH193" s="97"/>
      <c r="AI193" s="97"/>
      <c r="AJ193" s="97"/>
      <c r="AK193" s="97"/>
      <c r="AL193" s="97"/>
      <c r="AM193" s="97"/>
      <c r="AN193" s="97"/>
      <c r="AO193" s="97"/>
      <c r="AP193" s="97"/>
      <c r="AQ193" s="97"/>
      <c r="AR193" s="97"/>
      <c r="AS193" s="97"/>
      <c r="AT193" s="3"/>
      <c r="AU193" s="3"/>
      <c r="AV193" s="3"/>
    </row>
    <row r="194" spans="1:48" ht="12.75" customHeight="1">
      <c r="A194" s="97"/>
      <c r="B194" s="97"/>
      <c r="C194" s="97"/>
      <c r="D194" s="97"/>
      <c r="E194" s="97"/>
      <c r="F194" s="97"/>
      <c r="G194" s="97"/>
      <c r="H194" s="97"/>
      <c r="I194" s="107"/>
      <c r="J194" s="107"/>
      <c r="K194" s="107"/>
      <c r="L194" s="107"/>
      <c r="M194" s="97"/>
      <c r="N194" s="97"/>
      <c r="O194" s="97"/>
      <c r="P194" s="97"/>
      <c r="Q194" s="97"/>
      <c r="R194" s="97"/>
      <c r="S194" s="97"/>
      <c r="T194" s="97"/>
      <c r="U194" s="97"/>
      <c r="V194" s="97"/>
      <c r="W194" s="97"/>
      <c r="X194" s="97"/>
      <c r="Y194" s="108"/>
      <c r="Z194" s="97"/>
      <c r="AA194" s="97"/>
      <c r="AB194" s="97"/>
      <c r="AC194" s="97"/>
      <c r="AD194" s="97"/>
      <c r="AE194" s="97"/>
      <c r="AF194" s="97"/>
      <c r="AG194" s="97"/>
      <c r="AH194" s="97"/>
      <c r="AI194" s="97"/>
      <c r="AJ194" s="97"/>
      <c r="AK194" s="97"/>
      <c r="AL194" s="97"/>
      <c r="AM194" s="97"/>
      <c r="AN194" s="97"/>
      <c r="AO194" s="97"/>
      <c r="AP194" s="97"/>
      <c r="AQ194" s="97"/>
      <c r="AR194" s="97"/>
      <c r="AS194" s="97"/>
      <c r="AT194" s="3"/>
      <c r="AU194" s="3"/>
      <c r="AV194" s="3"/>
    </row>
    <row r="195" spans="1:48" ht="12.75" customHeight="1">
      <c r="A195" s="97"/>
      <c r="B195" s="97"/>
      <c r="C195" s="97"/>
      <c r="D195" s="97"/>
      <c r="E195" s="97"/>
      <c r="F195" s="97"/>
      <c r="G195" s="97"/>
      <c r="H195" s="97"/>
      <c r="I195" s="107"/>
      <c r="J195" s="107"/>
      <c r="K195" s="107"/>
      <c r="L195" s="107"/>
      <c r="M195" s="97"/>
      <c r="N195" s="97"/>
      <c r="O195" s="97"/>
      <c r="P195" s="97"/>
      <c r="Q195" s="97"/>
      <c r="R195" s="97"/>
      <c r="S195" s="97"/>
      <c r="T195" s="97"/>
      <c r="U195" s="97"/>
      <c r="V195" s="97"/>
      <c r="W195" s="97"/>
      <c r="X195" s="97"/>
      <c r="Y195" s="108"/>
      <c r="Z195" s="97"/>
      <c r="AA195" s="97"/>
      <c r="AB195" s="97"/>
      <c r="AC195" s="97"/>
      <c r="AD195" s="97"/>
      <c r="AE195" s="97"/>
      <c r="AF195" s="97"/>
      <c r="AG195" s="97"/>
      <c r="AH195" s="97"/>
      <c r="AI195" s="97"/>
      <c r="AJ195" s="97"/>
      <c r="AK195" s="97"/>
      <c r="AL195" s="97"/>
      <c r="AM195" s="97"/>
      <c r="AN195" s="97"/>
      <c r="AO195" s="97"/>
      <c r="AP195" s="97"/>
      <c r="AQ195" s="97"/>
      <c r="AR195" s="97"/>
      <c r="AS195" s="97"/>
      <c r="AT195" s="3"/>
      <c r="AU195" s="3"/>
      <c r="AV195" s="3"/>
    </row>
    <row r="196" spans="1:48" ht="12.75" customHeight="1">
      <c r="A196" s="97"/>
      <c r="B196" s="97"/>
      <c r="C196" s="97"/>
      <c r="D196" s="97"/>
      <c r="E196" s="97"/>
      <c r="F196" s="97"/>
      <c r="G196" s="97"/>
      <c r="H196" s="97"/>
      <c r="I196" s="107"/>
      <c r="J196" s="107"/>
      <c r="K196" s="107"/>
      <c r="L196" s="107"/>
      <c r="M196" s="97"/>
      <c r="N196" s="97"/>
      <c r="O196" s="97"/>
      <c r="P196" s="97"/>
      <c r="Q196" s="97"/>
      <c r="R196" s="97"/>
      <c r="S196" s="97"/>
      <c r="T196" s="97"/>
      <c r="U196" s="97"/>
      <c r="V196" s="97"/>
      <c r="W196" s="97"/>
      <c r="X196" s="97"/>
      <c r="Y196" s="108"/>
      <c r="Z196" s="97"/>
      <c r="AA196" s="97"/>
      <c r="AB196" s="97"/>
      <c r="AC196" s="97"/>
      <c r="AD196" s="97"/>
      <c r="AE196" s="97"/>
      <c r="AF196" s="97"/>
      <c r="AG196" s="97"/>
      <c r="AH196" s="97"/>
      <c r="AI196" s="97"/>
      <c r="AJ196" s="97"/>
      <c r="AK196" s="97"/>
      <c r="AL196" s="97"/>
      <c r="AM196" s="97"/>
      <c r="AN196" s="97"/>
      <c r="AO196" s="97"/>
      <c r="AP196" s="97"/>
      <c r="AQ196" s="97"/>
      <c r="AR196" s="97"/>
      <c r="AS196" s="97"/>
      <c r="AT196" s="3"/>
      <c r="AU196" s="3"/>
      <c r="AV196" s="3"/>
    </row>
    <row r="197" spans="1:48" ht="12.75" customHeight="1">
      <c r="A197" s="97"/>
      <c r="B197" s="97"/>
      <c r="C197" s="97"/>
      <c r="D197" s="97"/>
      <c r="E197" s="97"/>
      <c r="F197" s="97"/>
      <c r="G197" s="97"/>
      <c r="H197" s="97"/>
      <c r="I197" s="107"/>
      <c r="J197" s="107"/>
      <c r="K197" s="107"/>
      <c r="L197" s="107"/>
      <c r="M197" s="97"/>
      <c r="N197" s="97"/>
      <c r="O197" s="97"/>
      <c r="P197" s="97"/>
      <c r="Q197" s="97"/>
      <c r="R197" s="97"/>
      <c r="S197" s="97"/>
      <c r="T197" s="97"/>
      <c r="U197" s="97"/>
      <c r="V197" s="97"/>
      <c r="W197" s="97"/>
      <c r="X197" s="97"/>
      <c r="Y197" s="108"/>
      <c r="Z197" s="97"/>
      <c r="AA197" s="97"/>
      <c r="AB197" s="97"/>
      <c r="AC197" s="97"/>
      <c r="AD197" s="97"/>
      <c r="AE197" s="97"/>
      <c r="AF197" s="97"/>
      <c r="AG197" s="97"/>
      <c r="AH197" s="97"/>
      <c r="AI197" s="97"/>
      <c r="AJ197" s="97"/>
      <c r="AK197" s="97"/>
      <c r="AL197" s="97"/>
      <c r="AM197" s="97"/>
      <c r="AN197" s="97"/>
      <c r="AO197" s="97"/>
      <c r="AP197" s="97"/>
      <c r="AQ197" s="97"/>
      <c r="AR197" s="97"/>
      <c r="AS197" s="97"/>
      <c r="AT197" s="3"/>
      <c r="AU197" s="3"/>
      <c r="AV197" s="3"/>
    </row>
    <row r="198" spans="1:48" ht="12.75" customHeight="1">
      <c r="A198" s="97"/>
      <c r="B198" s="97"/>
      <c r="C198" s="97"/>
      <c r="D198" s="97"/>
      <c r="E198" s="97"/>
      <c r="F198" s="97"/>
      <c r="G198" s="97"/>
      <c r="H198" s="97"/>
      <c r="I198" s="107"/>
      <c r="J198" s="107"/>
      <c r="K198" s="107"/>
      <c r="L198" s="107"/>
      <c r="M198" s="97"/>
      <c r="N198" s="97"/>
      <c r="O198" s="97"/>
      <c r="P198" s="97"/>
      <c r="Q198" s="97"/>
      <c r="R198" s="97"/>
      <c r="S198" s="97"/>
      <c r="T198" s="97"/>
      <c r="U198" s="97"/>
      <c r="V198" s="97"/>
      <c r="W198" s="97"/>
      <c r="X198" s="97"/>
      <c r="Y198" s="108"/>
      <c r="Z198" s="97"/>
      <c r="AA198" s="97"/>
      <c r="AB198" s="97"/>
      <c r="AC198" s="97"/>
      <c r="AD198" s="97"/>
      <c r="AE198" s="97"/>
      <c r="AF198" s="97"/>
      <c r="AG198" s="97"/>
      <c r="AH198" s="97"/>
      <c r="AI198" s="97"/>
      <c r="AJ198" s="97"/>
      <c r="AK198" s="97"/>
      <c r="AL198" s="97"/>
      <c r="AM198" s="97"/>
      <c r="AN198" s="97"/>
      <c r="AO198" s="97"/>
      <c r="AP198" s="97"/>
      <c r="AQ198" s="97"/>
      <c r="AR198" s="97"/>
      <c r="AS198" s="97"/>
      <c r="AT198" s="3"/>
      <c r="AU198" s="3"/>
      <c r="AV198" s="3"/>
    </row>
    <row r="199" spans="1:48" ht="12.75" customHeight="1">
      <c r="A199" s="97"/>
      <c r="B199" s="97"/>
      <c r="C199" s="97"/>
      <c r="D199" s="97"/>
      <c r="E199" s="97"/>
      <c r="F199" s="97"/>
      <c r="G199" s="97"/>
      <c r="H199" s="97"/>
      <c r="I199" s="107"/>
      <c r="J199" s="107"/>
      <c r="K199" s="107"/>
      <c r="L199" s="107"/>
      <c r="M199" s="97"/>
      <c r="N199" s="97"/>
      <c r="O199" s="97"/>
      <c r="P199" s="97"/>
      <c r="Q199" s="97"/>
      <c r="R199" s="97"/>
      <c r="S199" s="97"/>
      <c r="T199" s="97"/>
      <c r="U199" s="97"/>
      <c r="V199" s="97"/>
      <c r="W199" s="97"/>
      <c r="X199" s="97"/>
      <c r="Y199" s="108"/>
      <c r="Z199" s="97"/>
      <c r="AA199" s="97"/>
      <c r="AB199" s="97"/>
      <c r="AC199" s="97"/>
      <c r="AD199" s="97"/>
      <c r="AE199" s="97"/>
      <c r="AF199" s="97"/>
      <c r="AG199" s="97"/>
      <c r="AH199" s="97"/>
      <c r="AI199" s="97"/>
      <c r="AJ199" s="97"/>
      <c r="AK199" s="97"/>
      <c r="AL199" s="97"/>
      <c r="AM199" s="97"/>
      <c r="AN199" s="97"/>
      <c r="AO199" s="97"/>
      <c r="AP199" s="97"/>
      <c r="AQ199" s="97"/>
      <c r="AR199" s="97"/>
      <c r="AS199" s="97"/>
      <c r="AT199" s="3"/>
      <c r="AU199" s="3"/>
      <c r="AV199" s="3"/>
    </row>
    <row r="200" spans="1:48" ht="12.75" customHeight="1">
      <c r="A200" s="97"/>
      <c r="B200" s="97"/>
      <c r="C200" s="97"/>
      <c r="D200" s="97"/>
      <c r="E200" s="97"/>
      <c r="F200" s="97"/>
      <c r="G200" s="97"/>
      <c r="H200" s="97"/>
      <c r="I200" s="107"/>
      <c r="J200" s="107"/>
      <c r="K200" s="107"/>
      <c r="L200" s="107"/>
      <c r="M200" s="97"/>
      <c r="N200" s="97"/>
      <c r="O200" s="97"/>
      <c r="P200" s="97"/>
      <c r="Q200" s="97"/>
      <c r="R200" s="97"/>
      <c r="S200" s="97"/>
      <c r="T200" s="97"/>
      <c r="U200" s="97"/>
      <c r="V200" s="97"/>
      <c r="W200" s="97"/>
      <c r="X200" s="97"/>
      <c r="Y200" s="108"/>
      <c r="Z200" s="97"/>
      <c r="AA200" s="97"/>
      <c r="AB200" s="97"/>
      <c r="AC200" s="97"/>
      <c r="AD200" s="97"/>
      <c r="AE200" s="97"/>
      <c r="AF200" s="97"/>
      <c r="AG200" s="97"/>
      <c r="AH200" s="97"/>
      <c r="AI200" s="97"/>
      <c r="AJ200" s="97"/>
      <c r="AK200" s="97"/>
      <c r="AL200" s="97"/>
      <c r="AM200" s="97"/>
      <c r="AN200" s="97"/>
      <c r="AO200" s="97"/>
      <c r="AP200" s="97"/>
      <c r="AQ200" s="97"/>
      <c r="AR200" s="97"/>
      <c r="AS200" s="97"/>
      <c r="AT200" s="3"/>
      <c r="AU200" s="3"/>
      <c r="AV200" s="3"/>
    </row>
    <row r="201" spans="1:48" ht="12.75" customHeight="1">
      <c r="A201" s="97"/>
      <c r="B201" s="97"/>
      <c r="C201" s="97"/>
      <c r="D201" s="97"/>
      <c r="E201" s="97"/>
      <c r="F201" s="97"/>
      <c r="G201" s="97"/>
      <c r="H201" s="97"/>
      <c r="I201" s="107"/>
      <c r="J201" s="107"/>
      <c r="K201" s="107"/>
      <c r="L201" s="107"/>
      <c r="M201" s="97"/>
      <c r="N201" s="97"/>
      <c r="O201" s="97"/>
      <c r="P201" s="97"/>
      <c r="Q201" s="97"/>
      <c r="R201" s="97"/>
      <c r="S201" s="97"/>
      <c r="T201" s="97"/>
      <c r="U201" s="97"/>
      <c r="V201" s="97"/>
      <c r="W201" s="97"/>
      <c r="X201" s="97"/>
      <c r="Y201" s="108"/>
      <c r="Z201" s="97"/>
      <c r="AA201" s="97"/>
      <c r="AB201" s="97"/>
      <c r="AC201" s="97"/>
      <c r="AD201" s="97"/>
      <c r="AE201" s="97"/>
      <c r="AF201" s="97"/>
      <c r="AG201" s="97"/>
      <c r="AH201" s="97"/>
      <c r="AI201" s="97"/>
      <c r="AJ201" s="97"/>
      <c r="AK201" s="97"/>
      <c r="AL201" s="97"/>
      <c r="AM201" s="97"/>
      <c r="AN201" s="97"/>
      <c r="AO201" s="97"/>
      <c r="AP201" s="97"/>
      <c r="AQ201" s="97"/>
      <c r="AR201" s="97"/>
      <c r="AS201" s="97"/>
      <c r="AT201" s="3"/>
      <c r="AU201" s="3"/>
      <c r="AV201" s="3"/>
    </row>
    <row r="202" spans="1:48" ht="12.75" customHeight="1">
      <c r="A202" s="97"/>
      <c r="B202" s="97"/>
      <c r="C202" s="97"/>
      <c r="D202" s="97"/>
      <c r="E202" s="97"/>
      <c r="F202" s="97"/>
      <c r="G202" s="97"/>
      <c r="H202" s="97"/>
      <c r="I202" s="107"/>
      <c r="J202" s="107"/>
      <c r="K202" s="107"/>
      <c r="L202" s="107"/>
      <c r="M202" s="97"/>
      <c r="N202" s="97"/>
      <c r="O202" s="97"/>
      <c r="P202" s="97"/>
      <c r="Q202" s="97"/>
      <c r="R202" s="97"/>
      <c r="S202" s="97"/>
      <c r="T202" s="97"/>
      <c r="U202" s="97"/>
      <c r="V202" s="97"/>
      <c r="W202" s="97"/>
      <c r="X202" s="97"/>
      <c r="Y202" s="108"/>
      <c r="Z202" s="97"/>
      <c r="AA202" s="97"/>
      <c r="AB202" s="97"/>
      <c r="AC202" s="97"/>
      <c r="AD202" s="97"/>
      <c r="AE202" s="97"/>
      <c r="AF202" s="97"/>
      <c r="AG202" s="97"/>
      <c r="AH202" s="97"/>
      <c r="AI202" s="97"/>
      <c r="AJ202" s="97"/>
      <c r="AK202" s="97"/>
      <c r="AL202" s="97"/>
      <c r="AM202" s="97"/>
      <c r="AN202" s="97"/>
      <c r="AO202" s="97"/>
      <c r="AP202" s="97"/>
      <c r="AQ202" s="97"/>
      <c r="AR202" s="97"/>
      <c r="AS202" s="97"/>
      <c r="AT202" s="3"/>
      <c r="AU202" s="3"/>
      <c r="AV202" s="3"/>
    </row>
    <row r="203" spans="1:48" ht="12.75" customHeight="1">
      <c r="A203" s="97"/>
      <c r="B203" s="97"/>
      <c r="C203" s="97"/>
      <c r="D203" s="97"/>
      <c r="E203" s="97"/>
      <c r="F203" s="97"/>
      <c r="G203" s="97"/>
      <c r="H203" s="97"/>
      <c r="I203" s="107"/>
      <c r="J203" s="107"/>
      <c r="K203" s="107"/>
      <c r="L203" s="107"/>
      <c r="M203" s="97"/>
      <c r="N203" s="97"/>
      <c r="O203" s="97"/>
      <c r="P203" s="97"/>
      <c r="Q203" s="97"/>
      <c r="R203" s="97"/>
      <c r="S203" s="97"/>
      <c r="T203" s="97"/>
      <c r="U203" s="97"/>
      <c r="V203" s="97"/>
      <c r="W203" s="97"/>
      <c r="X203" s="97"/>
      <c r="Y203" s="108"/>
      <c r="Z203" s="97"/>
      <c r="AA203" s="97"/>
      <c r="AB203" s="97"/>
      <c r="AC203" s="97"/>
      <c r="AD203" s="97"/>
      <c r="AE203" s="97"/>
      <c r="AF203" s="97"/>
      <c r="AG203" s="97"/>
      <c r="AH203" s="97"/>
      <c r="AI203" s="97"/>
      <c r="AJ203" s="97"/>
      <c r="AK203" s="97"/>
      <c r="AL203" s="97"/>
      <c r="AM203" s="97"/>
      <c r="AN203" s="97"/>
      <c r="AO203" s="97"/>
      <c r="AP203" s="97"/>
      <c r="AQ203" s="97"/>
      <c r="AR203" s="97"/>
      <c r="AS203" s="97"/>
      <c r="AT203" s="3"/>
      <c r="AU203" s="3"/>
      <c r="AV203" s="3"/>
    </row>
    <row r="204" spans="1:48" ht="12.75" customHeight="1">
      <c r="A204" s="97"/>
      <c r="B204" s="97"/>
      <c r="C204" s="97"/>
      <c r="D204" s="97"/>
      <c r="E204" s="97"/>
      <c r="F204" s="97"/>
      <c r="G204" s="97"/>
      <c r="H204" s="97"/>
      <c r="I204" s="107"/>
      <c r="J204" s="107"/>
      <c r="K204" s="107"/>
      <c r="L204" s="107"/>
      <c r="M204" s="97"/>
      <c r="N204" s="97"/>
      <c r="O204" s="97"/>
      <c r="P204" s="97"/>
      <c r="Q204" s="97"/>
      <c r="R204" s="97"/>
      <c r="S204" s="97"/>
      <c r="T204" s="97"/>
      <c r="U204" s="97"/>
      <c r="V204" s="97"/>
      <c r="W204" s="97"/>
      <c r="X204" s="97"/>
      <c r="Y204" s="108"/>
      <c r="Z204" s="97"/>
      <c r="AA204" s="97"/>
      <c r="AB204" s="97"/>
      <c r="AC204" s="97"/>
      <c r="AD204" s="97"/>
      <c r="AE204" s="97"/>
      <c r="AF204" s="97"/>
      <c r="AG204" s="97"/>
      <c r="AH204" s="97"/>
      <c r="AI204" s="97"/>
      <c r="AJ204" s="97"/>
      <c r="AK204" s="97"/>
      <c r="AL204" s="97"/>
      <c r="AM204" s="97"/>
      <c r="AN204" s="97"/>
      <c r="AO204" s="97"/>
      <c r="AP204" s="97"/>
      <c r="AQ204" s="97"/>
      <c r="AR204" s="97"/>
      <c r="AS204" s="97"/>
      <c r="AT204" s="3"/>
      <c r="AU204" s="3"/>
      <c r="AV204" s="3"/>
    </row>
    <row r="205" spans="1:48" ht="12.75" customHeight="1">
      <c r="A205" s="97"/>
      <c r="B205" s="97"/>
      <c r="C205" s="97"/>
      <c r="D205" s="97"/>
      <c r="E205" s="97"/>
      <c r="F205" s="97"/>
      <c r="G205" s="97"/>
      <c r="H205" s="97"/>
      <c r="I205" s="107"/>
      <c r="J205" s="107"/>
      <c r="K205" s="107"/>
      <c r="L205" s="107"/>
      <c r="M205" s="97"/>
      <c r="N205" s="97"/>
      <c r="O205" s="97"/>
      <c r="P205" s="97"/>
      <c r="Q205" s="97"/>
      <c r="R205" s="97"/>
      <c r="S205" s="97"/>
      <c r="T205" s="97"/>
      <c r="U205" s="97"/>
      <c r="V205" s="97"/>
      <c r="W205" s="97"/>
      <c r="X205" s="97"/>
      <c r="Y205" s="108"/>
      <c r="Z205" s="97"/>
      <c r="AA205" s="97"/>
      <c r="AB205" s="97"/>
      <c r="AC205" s="97"/>
      <c r="AD205" s="97"/>
      <c r="AE205" s="97"/>
      <c r="AF205" s="97"/>
      <c r="AG205" s="97"/>
      <c r="AH205" s="97"/>
      <c r="AI205" s="97"/>
      <c r="AJ205" s="97"/>
      <c r="AK205" s="97"/>
      <c r="AL205" s="97"/>
      <c r="AM205" s="97"/>
      <c r="AN205" s="97"/>
      <c r="AO205" s="97"/>
      <c r="AP205" s="97"/>
      <c r="AQ205" s="97"/>
      <c r="AR205" s="97"/>
      <c r="AS205" s="97"/>
      <c r="AT205" s="3"/>
      <c r="AU205" s="3"/>
      <c r="AV205" s="3"/>
    </row>
    <row r="206" spans="1:48" ht="12.75" customHeight="1">
      <c r="A206" s="97"/>
      <c r="B206" s="97"/>
      <c r="C206" s="97"/>
      <c r="D206" s="97"/>
      <c r="E206" s="97"/>
      <c r="F206" s="97"/>
      <c r="G206" s="97"/>
      <c r="H206" s="97"/>
      <c r="I206" s="107"/>
      <c r="J206" s="107"/>
      <c r="K206" s="107"/>
      <c r="L206" s="107"/>
      <c r="M206" s="97"/>
      <c r="N206" s="97"/>
      <c r="O206" s="97"/>
      <c r="P206" s="97"/>
      <c r="Q206" s="97"/>
      <c r="R206" s="97"/>
      <c r="S206" s="97"/>
      <c r="T206" s="97"/>
      <c r="U206" s="97"/>
      <c r="V206" s="97"/>
      <c r="W206" s="97"/>
      <c r="X206" s="97"/>
      <c r="Y206" s="108"/>
      <c r="Z206" s="97"/>
      <c r="AA206" s="97"/>
      <c r="AB206" s="97"/>
      <c r="AC206" s="97"/>
      <c r="AD206" s="97"/>
      <c r="AE206" s="97"/>
      <c r="AF206" s="97"/>
      <c r="AG206" s="97"/>
      <c r="AH206" s="97"/>
      <c r="AI206" s="97"/>
      <c r="AJ206" s="97"/>
      <c r="AK206" s="97"/>
      <c r="AL206" s="97"/>
      <c r="AM206" s="97"/>
      <c r="AN206" s="97"/>
      <c r="AO206" s="97"/>
      <c r="AP206" s="97"/>
      <c r="AQ206" s="97"/>
      <c r="AR206" s="97"/>
      <c r="AS206" s="97"/>
      <c r="AT206" s="3"/>
      <c r="AU206" s="3"/>
      <c r="AV206" s="3"/>
    </row>
    <row r="207" spans="1:48" ht="12.75" customHeight="1">
      <c r="A207" s="97"/>
      <c r="B207" s="97"/>
      <c r="C207" s="97"/>
      <c r="D207" s="97"/>
      <c r="E207" s="97"/>
      <c r="F207" s="97"/>
      <c r="G207" s="97"/>
      <c r="H207" s="97"/>
      <c r="I207" s="107"/>
      <c r="J207" s="107"/>
      <c r="K207" s="107"/>
      <c r="L207" s="107"/>
      <c r="M207" s="97"/>
      <c r="N207" s="97"/>
      <c r="O207" s="97"/>
      <c r="P207" s="97"/>
      <c r="Q207" s="97"/>
      <c r="R207" s="97"/>
      <c r="S207" s="97"/>
      <c r="T207" s="97"/>
      <c r="U207" s="97"/>
      <c r="V207" s="97"/>
      <c r="W207" s="97"/>
      <c r="X207" s="97"/>
      <c r="Y207" s="108"/>
      <c r="Z207" s="97"/>
      <c r="AA207" s="97"/>
      <c r="AB207" s="97"/>
      <c r="AC207" s="97"/>
      <c r="AD207" s="97"/>
      <c r="AE207" s="97"/>
      <c r="AF207" s="97"/>
      <c r="AG207" s="97"/>
      <c r="AH207" s="97"/>
      <c r="AI207" s="97"/>
      <c r="AJ207" s="97"/>
      <c r="AK207" s="97"/>
      <c r="AL207" s="97"/>
      <c r="AM207" s="97"/>
      <c r="AN207" s="97"/>
      <c r="AO207" s="97"/>
      <c r="AP207" s="97"/>
      <c r="AQ207" s="97"/>
      <c r="AR207" s="97"/>
      <c r="AS207" s="97"/>
      <c r="AT207" s="3"/>
      <c r="AU207" s="3"/>
      <c r="AV207" s="3"/>
    </row>
    <row r="208" spans="1:48" ht="12.75" customHeight="1">
      <c r="A208" s="97"/>
      <c r="B208" s="97"/>
      <c r="C208" s="97"/>
      <c r="D208" s="97"/>
      <c r="E208" s="97"/>
      <c r="F208" s="97"/>
      <c r="G208" s="97"/>
      <c r="H208" s="97"/>
      <c r="I208" s="107"/>
      <c r="J208" s="107"/>
      <c r="K208" s="107"/>
      <c r="L208" s="107"/>
      <c r="M208" s="97"/>
      <c r="N208" s="97"/>
      <c r="O208" s="97"/>
      <c r="P208" s="97"/>
      <c r="Q208" s="97"/>
      <c r="R208" s="97"/>
      <c r="S208" s="97"/>
      <c r="T208" s="97"/>
      <c r="U208" s="97"/>
      <c r="V208" s="97"/>
      <c r="W208" s="97"/>
      <c r="X208" s="97"/>
      <c r="Y208" s="108"/>
      <c r="Z208" s="97"/>
      <c r="AA208" s="97"/>
      <c r="AB208" s="97"/>
      <c r="AC208" s="97"/>
      <c r="AD208" s="97"/>
      <c r="AE208" s="97"/>
      <c r="AF208" s="97"/>
      <c r="AG208" s="97"/>
      <c r="AH208" s="97"/>
      <c r="AI208" s="97"/>
      <c r="AJ208" s="97"/>
      <c r="AK208" s="97"/>
      <c r="AL208" s="97"/>
      <c r="AM208" s="97"/>
      <c r="AN208" s="97"/>
      <c r="AO208" s="97"/>
      <c r="AP208" s="97"/>
      <c r="AQ208" s="97"/>
      <c r="AR208" s="97"/>
      <c r="AS208" s="97"/>
      <c r="AT208" s="3"/>
      <c r="AU208" s="3"/>
      <c r="AV208" s="3"/>
    </row>
    <row r="209" spans="1:48" ht="12.75" customHeight="1">
      <c r="A209" s="97"/>
      <c r="B209" s="97"/>
      <c r="C209" s="97"/>
      <c r="D209" s="97"/>
      <c r="E209" s="97"/>
      <c r="F209" s="97"/>
      <c r="G209" s="97"/>
      <c r="H209" s="97"/>
      <c r="I209" s="107"/>
      <c r="J209" s="107"/>
      <c r="K209" s="107"/>
      <c r="L209" s="107"/>
      <c r="M209" s="97"/>
      <c r="N209" s="97"/>
      <c r="O209" s="97"/>
      <c r="P209" s="97"/>
      <c r="Q209" s="97"/>
      <c r="R209" s="97"/>
      <c r="S209" s="97"/>
      <c r="T209" s="97"/>
      <c r="U209" s="97"/>
      <c r="V209" s="97"/>
      <c r="W209" s="97"/>
      <c r="X209" s="97"/>
      <c r="Y209" s="108"/>
      <c r="Z209" s="97"/>
      <c r="AA209" s="97"/>
      <c r="AB209" s="97"/>
      <c r="AC209" s="97"/>
      <c r="AD209" s="97"/>
      <c r="AE209" s="97"/>
      <c r="AF209" s="97"/>
      <c r="AG209" s="97"/>
      <c r="AH209" s="97"/>
      <c r="AI209" s="97"/>
      <c r="AJ209" s="97"/>
      <c r="AK209" s="97"/>
      <c r="AL209" s="97"/>
      <c r="AM209" s="97"/>
      <c r="AN209" s="97"/>
      <c r="AO209" s="97"/>
      <c r="AP209" s="97"/>
      <c r="AQ209" s="97"/>
      <c r="AR209" s="97"/>
      <c r="AS209" s="97"/>
      <c r="AT209" s="3"/>
      <c r="AU209" s="3"/>
      <c r="AV209" s="3"/>
    </row>
    <row r="210" spans="1:48" ht="12.75" customHeight="1">
      <c r="A210" s="97"/>
      <c r="B210" s="97"/>
      <c r="C210" s="97"/>
      <c r="D210" s="97"/>
      <c r="E210" s="97"/>
      <c r="F210" s="97"/>
      <c r="G210" s="97"/>
      <c r="H210" s="97"/>
      <c r="I210" s="107"/>
      <c r="J210" s="107"/>
      <c r="K210" s="107"/>
      <c r="L210" s="107"/>
      <c r="M210" s="97"/>
      <c r="N210" s="97"/>
      <c r="O210" s="97"/>
      <c r="P210" s="97"/>
      <c r="Q210" s="97"/>
      <c r="R210" s="97"/>
      <c r="S210" s="97"/>
      <c r="T210" s="97"/>
      <c r="U210" s="97"/>
      <c r="V210" s="97"/>
      <c r="W210" s="97"/>
      <c r="X210" s="97"/>
      <c r="Y210" s="108"/>
      <c r="Z210" s="97"/>
      <c r="AA210" s="97"/>
      <c r="AB210" s="97"/>
      <c r="AC210" s="97"/>
      <c r="AD210" s="97"/>
      <c r="AE210" s="97"/>
      <c r="AF210" s="97"/>
      <c r="AG210" s="97"/>
      <c r="AH210" s="97"/>
      <c r="AI210" s="97"/>
      <c r="AJ210" s="97"/>
      <c r="AK210" s="97"/>
      <c r="AL210" s="97"/>
      <c r="AM210" s="97"/>
      <c r="AN210" s="97"/>
      <c r="AO210" s="97"/>
      <c r="AP210" s="97"/>
      <c r="AQ210" s="97"/>
      <c r="AR210" s="97"/>
      <c r="AS210" s="97"/>
      <c r="AT210" s="3"/>
      <c r="AU210" s="3"/>
      <c r="AV210" s="3"/>
    </row>
    <row r="211" spans="1:48" ht="12.75" customHeight="1">
      <c r="A211" s="97"/>
      <c r="B211" s="97"/>
      <c r="C211" s="97"/>
      <c r="D211" s="97"/>
      <c r="E211" s="97"/>
      <c r="F211" s="97"/>
      <c r="G211" s="97"/>
      <c r="H211" s="97"/>
      <c r="I211" s="107"/>
      <c r="J211" s="107"/>
      <c r="K211" s="107"/>
      <c r="L211" s="107"/>
      <c r="M211" s="97"/>
      <c r="N211" s="97"/>
      <c r="O211" s="97"/>
      <c r="P211" s="97"/>
      <c r="Q211" s="97"/>
      <c r="R211" s="97"/>
      <c r="S211" s="97"/>
      <c r="T211" s="97"/>
      <c r="U211" s="97"/>
      <c r="V211" s="97"/>
      <c r="W211" s="97"/>
      <c r="X211" s="97"/>
      <c r="Y211" s="108"/>
      <c r="Z211" s="97"/>
      <c r="AA211" s="97"/>
      <c r="AB211" s="97"/>
      <c r="AC211" s="97"/>
      <c r="AD211" s="97"/>
      <c r="AE211" s="97"/>
      <c r="AF211" s="97"/>
      <c r="AG211" s="97"/>
      <c r="AH211" s="97"/>
      <c r="AI211" s="97"/>
      <c r="AJ211" s="97"/>
      <c r="AK211" s="97"/>
      <c r="AL211" s="97"/>
      <c r="AM211" s="97"/>
      <c r="AN211" s="97"/>
      <c r="AO211" s="97"/>
      <c r="AP211" s="97"/>
      <c r="AQ211" s="97"/>
      <c r="AR211" s="97"/>
      <c r="AS211" s="97"/>
      <c r="AT211" s="3"/>
      <c r="AU211" s="3"/>
      <c r="AV211" s="3"/>
    </row>
    <row r="212" spans="1:48" ht="12.75" customHeight="1">
      <c r="A212" s="97"/>
      <c r="B212" s="97"/>
      <c r="C212" s="97"/>
      <c r="D212" s="97"/>
      <c r="E212" s="97"/>
      <c r="F212" s="97"/>
      <c r="G212" s="97"/>
      <c r="H212" s="97"/>
      <c r="I212" s="107"/>
      <c r="J212" s="107"/>
      <c r="K212" s="107"/>
      <c r="L212" s="107"/>
      <c r="M212" s="97"/>
      <c r="N212" s="97"/>
      <c r="O212" s="97"/>
      <c r="P212" s="97"/>
      <c r="Q212" s="97"/>
      <c r="R212" s="97"/>
      <c r="S212" s="97"/>
      <c r="T212" s="97"/>
      <c r="U212" s="97"/>
      <c r="V212" s="97"/>
      <c r="W212" s="97"/>
      <c r="X212" s="97"/>
      <c r="Y212" s="108"/>
      <c r="Z212" s="97"/>
      <c r="AA212" s="97"/>
      <c r="AB212" s="97"/>
      <c r="AC212" s="97"/>
      <c r="AD212" s="97"/>
      <c r="AE212" s="97"/>
      <c r="AF212" s="97"/>
      <c r="AG212" s="97"/>
      <c r="AH212" s="97"/>
      <c r="AI212" s="97"/>
      <c r="AJ212" s="97"/>
      <c r="AK212" s="97"/>
      <c r="AL212" s="97"/>
      <c r="AM212" s="97"/>
      <c r="AN212" s="97"/>
      <c r="AO212" s="97"/>
      <c r="AP212" s="97"/>
      <c r="AQ212" s="97"/>
      <c r="AR212" s="97"/>
      <c r="AS212" s="97"/>
      <c r="AT212" s="3"/>
      <c r="AU212" s="3"/>
      <c r="AV212" s="3"/>
    </row>
    <row r="213" spans="1:48" ht="12.75" customHeight="1">
      <c r="A213" s="97"/>
      <c r="B213" s="97"/>
      <c r="C213" s="97"/>
      <c r="D213" s="97"/>
      <c r="E213" s="97"/>
      <c r="F213" s="97"/>
      <c r="G213" s="97"/>
      <c r="H213" s="97"/>
      <c r="I213" s="107"/>
      <c r="J213" s="107"/>
      <c r="K213" s="107"/>
      <c r="L213" s="107"/>
      <c r="M213" s="97"/>
      <c r="N213" s="97"/>
      <c r="O213" s="97"/>
      <c r="P213" s="97"/>
      <c r="Q213" s="97"/>
      <c r="R213" s="97"/>
      <c r="S213" s="97"/>
      <c r="T213" s="97"/>
      <c r="U213" s="97"/>
      <c r="V213" s="97"/>
      <c r="W213" s="97"/>
      <c r="X213" s="97"/>
      <c r="Y213" s="108"/>
      <c r="Z213" s="97"/>
      <c r="AA213" s="97"/>
      <c r="AB213" s="97"/>
      <c r="AC213" s="97"/>
      <c r="AD213" s="97"/>
      <c r="AE213" s="97"/>
      <c r="AF213" s="97"/>
      <c r="AG213" s="97"/>
      <c r="AH213" s="97"/>
      <c r="AI213" s="97"/>
      <c r="AJ213" s="97"/>
      <c r="AK213" s="97"/>
      <c r="AL213" s="97"/>
      <c r="AM213" s="97"/>
      <c r="AN213" s="97"/>
      <c r="AO213" s="97"/>
      <c r="AP213" s="97"/>
      <c r="AQ213" s="97"/>
      <c r="AR213" s="97"/>
      <c r="AS213" s="97"/>
      <c r="AT213" s="3"/>
      <c r="AU213" s="3"/>
      <c r="AV213" s="3"/>
    </row>
    <row r="214" spans="1:48" ht="12.75" customHeight="1">
      <c r="A214" s="97"/>
      <c r="B214" s="97"/>
      <c r="C214" s="97"/>
      <c r="D214" s="97"/>
      <c r="E214" s="97"/>
      <c r="F214" s="97"/>
      <c r="G214" s="97"/>
      <c r="H214" s="97"/>
      <c r="I214" s="107"/>
      <c r="J214" s="107"/>
      <c r="K214" s="107"/>
      <c r="L214" s="107"/>
      <c r="M214" s="97"/>
      <c r="N214" s="97"/>
      <c r="O214" s="97"/>
      <c r="P214" s="97"/>
      <c r="Q214" s="97"/>
      <c r="R214" s="97"/>
      <c r="S214" s="97"/>
      <c r="T214" s="97"/>
      <c r="U214" s="97"/>
      <c r="V214" s="97"/>
      <c r="W214" s="97"/>
      <c r="X214" s="97"/>
      <c r="Y214" s="108"/>
      <c r="Z214" s="97"/>
      <c r="AA214" s="97"/>
      <c r="AB214" s="97"/>
      <c r="AC214" s="97"/>
      <c r="AD214" s="97"/>
      <c r="AE214" s="97"/>
      <c r="AF214" s="97"/>
      <c r="AG214" s="97"/>
      <c r="AH214" s="97"/>
      <c r="AI214" s="97"/>
      <c r="AJ214" s="97"/>
      <c r="AK214" s="97"/>
      <c r="AL214" s="97"/>
      <c r="AM214" s="97"/>
      <c r="AN214" s="97"/>
      <c r="AO214" s="97"/>
      <c r="AP214" s="97"/>
      <c r="AQ214" s="97"/>
      <c r="AR214" s="97"/>
      <c r="AS214" s="97"/>
      <c r="AT214" s="3"/>
      <c r="AU214" s="3"/>
      <c r="AV214" s="3"/>
    </row>
    <row r="215" spans="1:48" ht="12.75" customHeight="1">
      <c r="A215" s="97"/>
      <c r="B215" s="97"/>
      <c r="C215" s="97"/>
      <c r="D215" s="97"/>
      <c r="E215" s="97"/>
      <c r="F215" s="97"/>
      <c r="G215" s="97"/>
      <c r="H215" s="97"/>
      <c r="I215" s="107"/>
      <c r="J215" s="107"/>
      <c r="K215" s="107"/>
      <c r="L215" s="107"/>
      <c r="M215" s="97"/>
      <c r="N215" s="97"/>
      <c r="O215" s="97"/>
      <c r="P215" s="97"/>
      <c r="Q215" s="97"/>
      <c r="R215" s="97"/>
      <c r="S215" s="97"/>
      <c r="T215" s="97"/>
      <c r="U215" s="97"/>
      <c r="V215" s="97"/>
      <c r="W215" s="97"/>
      <c r="X215" s="97"/>
      <c r="Y215" s="108"/>
      <c r="Z215" s="97"/>
      <c r="AA215" s="97"/>
      <c r="AB215" s="97"/>
      <c r="AC215" s="97"/>
      <c r="AD215" s="97"/>
      <c r="AE215" s="97"/>
      <c r="AF215" s="97"/>
      <c r="AG215" s="97"/>
      <c r="AH215" s="97"/>
      <c r="AI215" s="97"/>
      <c r="AJ215" s="97"/>
      <c r="AK215" s="97"/>
      <c r="AL215" s="97"/>
      <c r="AM215" s="97"/>
      <c r="AN215" s="97"/>
      <c r="AO215" s="97"/>
      <c r="AP215" s="97"/>
      <c r="AQ215" s="97"/>
      <c r="AR215" s="97"/>
      <c r="AS215" s="97"/>
      <c r="AT215" s="3"/>
      <c r="AU215" s="3"/>
      <c r="AV215" s="3"/>
    </row>
    <row r="216" spans="1:48" ht="12.75" customHeight="1">
      <c r="A216" s="97"/>
      <c r="B216" s="97"/>
      <c r="C216" s="97"/>
      <c r="D216" s="97"/>
      <c r="E216" s="97"/>
      <c r="F216" s="97"/>
      <c r="G216" s="97"/>
      <c r="H216" s="97"/>
      <c r="I216" s="107"/>
      <c r="J216" s="107"/>
      <c r="K216" s="107"/>
      <c r="L216" s="107"/>
      <c r="M216" s="97"/>
      <c r="N216" s="97"/>
      <c r="O216" s="97"/>
      <c r="P216" s="97"/>
      <c r="Q216" s="97"/>
      <c r="R216" s="97"/>
      <c r="S216" s="97"/>
      <c r="T216" s="97"/>
      <c r="U216" s="97"/>
      <c r="V216" s="97"/>
      <c r="W216" s="97"/>
      <c r="X216" s="97"/>
      <c r="Y216" s="108"/>
      <c r="Z216" s="97"/>
      <c r="AA216" s="97"/>
      <c r="AB216" s="97"/>
      <c r="AC216" s="97"/>
      <c r="AD216" s="97"/>
      <c r="AE216" s="97"/>
      <c r="AF216" s="97"/>
      <c r="AG216" s="97"/>
      <c r="AH216" s="97"/>
      <c r="AI216" s="97"/>
      <c r="AJ216" s="97"/>
      <c r="AK216" s="97"/>
      <c r="AL216" s="97"/>
      <c r="AM216" s="97"/>
      <c r="AN216" s="97"/>
      <c r="AO216" s="97"/>
      <c r="AP216" s="97"/>
      <c r="AQ216" s="97"/>
      <c r="AR216" s="97"/>
      <c r="AS216" s="97"/>
      <c r="AT216" s="3"/>
      <c r="AU216" s="3"/>
      <c r="AV216" s="3"/>
    </row>
    <row r="217" spans="1:48" ht="12.75" customHeight="1">
      <c r="A217" s="97"/>
      <c r="B217" s="97"/>
      <c r="C217" s="97"/>
      <c r="D217" s="97"/>
      <c r="E217" s="97"/>
      <c r="F217" s="97"/>
      <c r="G217" s="97"/>
      <c r="H217" s="97"/>
      <c r="I217" s="107"/>
      <c r="J217" s="107"/>
      <c r="K217" s="107"/>
      <c r="L217" s="107"/>
      <c r="M217" s="97"/>
      <c r="N217" s="97"/>
      <c r="O217" s="97"/>
      <c r="P217" s="97"/>
      <c r="Q217" s="97"/>
      <c r="R217" s="97"/>
      <c r="S217" s="97"/>
      <c r="T217" s="97"/>
      <c r="U217" s="97"/>
      <c r="V217" s="97"/>
      <c r="W217" s="97"/>
      <c r="X217" s="97"/>
      <c r="Y217" s="108"/>
      <c r="Z217" s="97"/>
      <c r="AA217" s="97"/>
      <c r="AB217" s="97"/>
      <c r="AC217" s="97"/>
      <c r="AD217" s="97"/>
      <c r="AE217" s="97"/>
      <c r="AF217" s="97"/>
      <c r="AG217" s="97"/>
      <c r="AH217" s="97"/>
      <c r="AI217" s="97"/>
      <c r="AJ217" s="97"/>
      <c r="AK217" s="97"/>
      <c r="AL217" s="97"/>
      <c r="AM217" s="97"/>
      <c r="AN217" s="97"/>
      <c r="AO217" s="97"/>
      <c r="AP217" s="97"/>
      <c r="AQ217" s="97"/>
      <c r="AR217" s="97"/>
      <c r="AS217" s="97"/>
      <c r="AT217" s="3"/>
      <c r="AU217" s="3"/>
      <c r="AV217" s="3"/>
    </row>
    <row r="218" spans="1:48" ht="12.75" customHeight="1">
      <c r="A218" s="97"/>
      <c r="B218" s="97"/>
      <c r="C218" s="97"/>
      <c r="D218" s="97"/>
      <c r="E218" s="97"/>
      <c r="F218" s="97"/>
      <c r="G218" s="97"/>
      <c r="H218" s="97"/>
      <c r="I218" s="107"/>
      <c r="J218" s="107"/>
      <c r="K218" s="107"/>
      <c r="L218" s="107"/>
      <c r="M218" s="97"/>
      <c r="N218" s="97"/>
      <c r="O218" s="97"/>
      <c r="P218" s="97"/>
      <c r="Q218" s="97"/>
      <c r="R218" s="97"/>
      <c r="S218" s="97"/>
      <c r="T218" s="97"/>
      <c r="U218" s="97"/>
      <c r="V218" s="97"/>
      <c r="W218" s="97"/>
      <c r="X218" s="97"/>
      <c r="Y218" s="108"/>
      <c r="Z218" s="97"/>
      <c r="AA218" s="97"/>
      <c r="AB218" s="97"/>
      <c r="AC218" s="97"/>
      <c r="AD218" s="97"/>
      <c r="AE218" s="97"/>
      <c r="AF218" s="97"/>
      <c r="AG218" s="97"/>
      <c r="AH218" s="97"/>
      <c r="AI218" s="97"/>
      <c r="AJ218" s="97"/>
      <c r="AK218" s="97"/>
      <c r="AL218" s="97"/>
      <c r="AM218" s="97"/>
      <c r="AN218" s="97"/>
      <c r="AO218" s="97"/>
      <c r="AP218" s="97"/>
      <c r="AQ218" s="97"/>
      <c r="AR218" s="97"/>
      <c r="AS218" s="97"/>
      <c r="AT218" s="3"/>
      <c r="AU218" s="3"/>
      <c r="AV218" s="3"/>
    </row>
    <row r="219" spans="1:48" ht="12.75" customHeight="1">
      <c r="A219" s="97"/>
      <c r="B219" s="97"/>
      <c r="C219" s="97"/>
      <c r="D219" s="97"/>
      <c r="E219" s="97"/>
      <c r="F219" s="97"/>
      <c r="G219" s="97"/>
      <c r="H219" s="97"/>
      <c r="I219" s="107"/>
      <c r="J219" s="107"/>
      <c r="K219" s="107"/>
      <c r="L219" s="107"/>
      <c r="M219" s="97"/>
      <c r="N219" s="97"/>
      <c r="O219" s="97"/>
      <c r="P219" s="97"/>
      <c r="Q219" s="97"/>
      <c r="R219" s="97"/>
      <c r="S219" s="97"/>
      <c r="T219" s="97"/>
      <c r="U219" s="97"/>
      <c r="V219" s="97"/>
      <c r="W219" s="97"/>
      <c r="X219" s="97"/>
      <c r="Y219" s="108"/>
      <c r="Z219" s="97"/>
      <c r="AA219" s="97"/>
      <c r="AB219" s="97"/>
      <c r="AC219" s="97"/>
      <c r="AD219" s="97"/>
      <c r="AE219" s="97"/>
      <c r="AF219" s="97"/>
      <c r="AG219" s="97"/>
      <c r="AH219" s="97"/>
      <c r="AI219" s="97"/>
      <c r="AJ219" s="97"/>
      <c r="AK219" s="97"/>
      <c r="AL219" s="97"/>
      <c r="AM219" s="97"/>
      <c r="AN219" s="97"/>
      <c r="AO219" s="97"/>
      <c r="AP219" s="97"/>
      <c r="AQ219" s="97"/>
      <c r="AR219" s="97"/>
      <c r="AS219" s="97"/>
      <c r="AT219" s="3"/>
      <c r="AU219" s="3"/>
      <c r="AV219" s="3"/>
    </row>
    <row r="220" spans="1:48" ht="12.75" customHeight="1">
      <c r="A220" s="97"/>
      <c r="B220" s="97"/>
      <c r="C220" s="97"/>
      <c r="D220" s="97"/>
      <c r="E220" s="97"/>
      <c r="F220" s="97"/>
      <c r="G220" s="97"/>
      <c r="H220" s="97"/>
      <c r="I220" s="107"/>
      <c r="J220" s="107"/>
      <c r="K220" s="107"/>
      <c r="L220" s="107"/>
      <c r="M220" s="97"/>
      <c r="N220" s="97"/>
      <c r="O220" s="97"/>
      <c r="P220" s="97"/>
      <c r="Q220" s="97"/>
      <c r="R220" s="97"/>
      <c r="S220" s="97"/>
      <c r="T220" s="97"/>
      <c r="U220" s="97"/>
      <c r="V220" s="97"/>
      <c r="W220" s="97"/>
      <c r="X220" s="97"/>
      <c r="Y220" s="108"/>
      <c r="Z220" s="97"/>
      <c r="AA220" s="97"/>
      <c r="AB220" s="97"/>
      <c r="AC220" s="97"/>
      <c r="AD220" s="97"/>
      <c r="AE220" s="97"/>
      <c r="AF220" s="97"/>
      <c r="AG220" s="97"/>
      <c r="AH220" s="97"/>
      <c r="AI220" s="97"/>
      <c r="AJ220" s="97"/>
      <c r="AK220" s="97"/>
      <c r="AL220" s="97"/>
      <c r="AM220" s="97"/>
      <c r="AN220" s="97"/>
      <c r="AO220" s="97"/>
      <c r="AP220" s="97"/>
      <c r="AQ220" s="97"/>
      <c r="AR220" s="97"/>
      <c r="AS220" s="97"/>
      <c r="AT220" s="3"/>
      <c r="AU220" s="3"/>
      <c r="AV220" s="3"/>
    </row>
    <row r="221" spans="1:48" ht="12.75" customHeight="1">
      <c r="A221" s="97"/>
      <c r="B221" s="97"/>
      <c r="C221" s="97"/>
      <c r="D221" s="97"/>
      <c r="E221" s="97"/>
      <c r="F221" s="97"/>
      <c r="G221" s="97"/>
      <c r="H221" s="97"/>
      <c r="I221" s="107"/>
      <c r="J221" s="107"/>
      <c r="K221" s="107"/>
      <c r="L221" s="107"/>
      <c r="M221" s="97"/>
      <c r="N221" s="97"/>
      <c r="O221" s="97"/>
      <c r="P221" s="97"/>
      <c r="Q221" s="97"/>
      <c r="R221" s="97"/>
      <c r="S221" s="97"/>
      <c r="T221" s="97"/>
      <c r="U221" s="97"/>
      <c r="V221" s="97"/>
      <c r="W221" s="97"/>
      <c r="X221" s="97"/>
      <c r="Y221" s="108"/>
      <c r="Z221" s="97"/>
      <c r="AA221" s="97"/>
      <c r="AB221" s="97"/>
      <c r="AC221" s="97"/>
      <c r="AD221" s="97"/>
      <c r="AE221" s="97"/>
      <c r="AF221" s="97"/>
      <c r="AG221" s="97"/>
      <c r="AH221" s="97"/>
      <c r="AI221" s="97"/>
      <c r="AJ221" s="97"/>
      <c r="AK221" s="97"/>
      <c r="AL221" s="97"/>
      <c r="AM221" s="97"/>
      <c r="AN221" s="97"/>
      <c r="AO221" s="97"/>
      <c r="AP221" s="97"/>
      <c r="AQ221" s="97"/>
      <c r="AR221" s="97"/>
      <c r="AS221" s="97"/>
      <c r="AT221" s="3"/>
      <c r="AU221" s="3"/>
      <c r="AV221" s="3"/>
    </row>
    <row r="222" spans="1:48" ht="12.75" customHeight="1">
      <c r="A222" s="97"/>
      <c r="B222" s="97"/>
      <c r="C222" s="97"/>
      <c r="D222" s="97"/>
      <c r="E222" s="97"/>
      <c r="F222" s="97"/>
      <c r="G222" s="97"/>
      <c r="H222" s="97"/>
      <c r="I222" s="107"/>
      <c r="J222" s="107"/>
      <c r="K222" s="107"/>
      <c r="L222" s="107"/>
      <c r="M222" s="97"/>
      <c r="N222" s="97"/>
      <c r="O222" s="97"/>
      <c r="P222" s="97"/>
      <c r="Q222" s="97"/>
      <c r="R222" s="97"/>
      <c r="S222" s="97"/>
      <c r="T222" s="97"/>
      <c r="U222" s="97"/>
      <c r="V222" s="97"/>
      <c r="W222" s="97"/>
      <c r="X222" s="97"/>
      <c r="Y222" s="108"/>
      <c r="Z222" s="97"/>
      <c r="AA222" s="97"/>
      <c r="AB222" s="97"/>
      <c r="AC222" s="97"/>
      <c r="AD222" s="97"/>
      <c r="AE222" s="97"/>
      <c r="AF222" s="97"/>
      <c r="AG222" s="97"/>
      <c r="AH222" s="97"/>
      <c r="AI222" s="97"/>
      <c r="AJ222" s="97"/>
      <c r="AK222" s="97"/>
      <c r="AL222" s="97"/>
      <c r="AM222" s="97"/>
      <c r="AN222" s="97"/>
      <c r="AO222" s="97"/>
      <c r="AP222" s="97"/>
      <c r="AQ222" s="97"/>
      <c r="AR222" s="97"/>
      <c r="AS222" s="97"/>
      <c r="AT222" s="3"/>
      <c r="AU222" s="3"/>
      <c r="AV222" s="3"/>
    </row>
    <row r="223" spans="1:48" ht="12.75" customHeight="1">
      <c r="A223" s="97"/>
      <c r="B223" s="97"/>
      <c r="C223" s="97"/>
      <c r="D223" s="97"/>
      <c r="E223" s="97"/>
      <c r="F223" s="97"/>
      <c r="G223" s="97"/>
      <c r="H223" s="97"/>
      <c r="I223" s="107"/>
      <c r="J223" s="107"/>
      <c r="K223" s="107"/>
      <c r="L223" s="107"/>
      <c r="M223" s="97"/>
      <c r="N223" s="97"/>
      <c r="O223" s="97"/>
      <c r="P223" s="97"/>
      <c r="Q223" s="97"/>
      <c r="R223" s="97"/>
      <c r="S223" s="97"/>
      <c r="T223" s="97"/>
      <c r="U223" s="97"/>
      <c r="V223" s="97"/>
      <c r="W223" s="97"/>
      <c r="X223" s="97"/>
      <c r="Y223" s="108"/>
      <c r="Z223" s="97"/>
      <c r="AA223" s="97"/>
      <c r="AB223" s="97"/>
      <c r="AC223" s="97"/>
      <c r="AD223" s="97"/>
      <c r="AE223" s="97"/>
      <c r="AF223" s="97"/>
      <c r="AG223" s="97"/>
      <c r="AH223" s="97"/>
      <c r="AI223" s="97"/>
      <c r="AJ223" s="97"/>
      <c r="AK223" s="97"/>
      <c r="AL223" s="97"/>
      <c r="AM223" s="97"/>
      <c r="AN223" s="97"/>
      <c r="AO223" s="97"/>
      <c r="AP223" s="97"/>
      <c r="AQ223" s="97"/>
      <c r="AR223" s="97"/>
      <c r="AS223" s="97"/>
      <c r="AT223" s="3"/>
      <c r="AU223" s="3"/>
      <c r="AV223" s="3"/>
    </row>
    <row r="224" spans="1:48" ht="12.75" customHeight="1">
      <c r="A224" s="97"/>
      <c r="B224" s="97"/>
      <c r="C224" s="97"/>
      <c r="D224" s="97"/>
      <c r="E224" s="97"/>
      <c r="F224" s="97"/>
      <c r="G224" s="97"/>
      <c r="H224" s="97"/>
      <c r="I224" s="107"/>
      <c r="J224" s="107"/>
      <c r="K224" s="107"/>
      <c r="L224" s="107"/>
      <c r="M224" s="97"/>
      <c r="N224" s="97"/>
      <c r="O224" s="97"/>
      <c r="P224" s="97"/>
      <c r="Q224" s="97"/>
      <c r="R224" s="97"/>
      <c r="S224" s="97"/>
      <c r="T224" s="97"/>
      <c r="U224" s="97"/>
      <c r="V224" s="97"/>
      <c r="W224" s="97"/>
      <c r="X224" s="97"/>
      <c r="Y224" s="108"/>
      <c r="Z224" s="97"/>
      <c r="AA224" s="97"/>
      <c r="AB224" s="97"/>
      <c r="AC224" s="97"/>
      <c r="AD224" s="97"/>
      <c r="AE224" s="97"/>
      <c r="AF224" s="97"/>
      <c r="AG224" s="97"/>
      <c r="AH224" s="97"/>
      <c r="AI224" s="97"/>
      <c r="AJ224" s="97"/>
      <c r="AK224" s="97"/>
      <c r="AL224" s="97"/>
      <c r="AM224" s="97"/>
      <c r="AN224" s="97"/>
      <c r="AO224" s="97"/>
      <c r="AP224" s="97"/>
      <c r="AQ224" s="97"/>
      <c r="AR224" s="97"/>
      <c r="AS224" s="97"/>
      <c r="AT224" s="3"/>
      <c r="AU224" s="3"/>
      <c r="AV224" s="3"/>
    </row>
    <row r="225" spans="1:48" ht="12.75" customHeight="1">
      <c r="A225" s="97"/>
      <c r="B225" s="97"/>
      <c r="C225" s="97"/>
      <c r="D225" s="97"/>
      <c r="E225" s="97"/>
      <c r="F225" s="97"/>
      <c r="G225" s="97"/>
      <c r="H225" s="97"/>
      <c r="I225" s="107"/>
      <c r="J225" s="107"/>
      <c r="K225" s="107"/>
      <c r="L225" s="107"/>
      <c r="M225" s="97"/>
      <c r="N225" s="97"/>
      <c r="O225" s="97"/>
      <c r="P225" s="97"/>
      <c r="Q225" s="97"/>
      <c r="R225" s="97"/>
      <c r="S225" s="97"/>
      <c r="T225" s="97"/>
      <c r="U225" s="97"/>
      <c r="V225" s="97"/>
      <c r="W225" s="97"/>
      <c r="X225" s="97"/>
      <c r="Y225" s="108"/>
      <c r="Z225" s="97"/>
      <c r="AA225" s="97"/>
      <c r="AB225" s="97"/>
      <c r="AC225" s="97"/>
      <c r="AD225" s="97"/>
      <c r="AE225" s="97"/>
      <c r="AF225" s="97"/>
      <c r="AG225" s="97"/>
      <c r="AH225" s="97"/>
      <c r="AI225" s="97"/>
      <c r="AJ225" s="97"/>
      <c r="AK225" s="97"/>
      <c r="AL225" s="97"/>
      <c r="AM225" s="97"/>
      <c r="AN225" s="97"/>
      <c r="AO225" s="97"/>
      <c r="AP225" s="97"/>
      <c r="AQ225" s="97"/>
      <c r="AR225" s="97"/>
      <c r="AS225" s="97"/>
      <c r="AT225" s="3"/>
      <c r="AU225" s="3"/>
      <c r="AV225" s="3"/>
    </row>
    <row r="226" spans="1:48" ht="12.75" customHeight="1">
      <c r="A226" s="97"/>
      <c r="B226" s="97"/>
      <c r="C226" s="97"/>
      <c r="D226" s="97"/>
      <c r="E226" s="97"/>
      <c r="F226" s="97"/>
      <c r="G226" s="97"/>
      <c r="H226" s="97"/>
      <c r="I226" s="107"/>
      <c r="J226" s="107"/>
      <c r="K226" s="107"/>
      <c r="L226" s="107"/>
      <c r="M226" s="97"/>
      <c r="N226" s="97"/>
      <c r="O226" s="97"/>
      <c r="P226" s="97"/>
      <c r="Q226" s="97"/>
      <c r="R226" s="97"/>
      <c r="S226" s="97"/>
      <c r="T226" s="97"/>
      <c r="U226" s="97"/>
      <c r="V226" s="97"/>
      <c r="W226" s="97"/>
      <c r="X226" s="97"/>
      <c r="Y226" s="108"/>
      <c r="Z226" s="97"/>
      <c r="AA226" s="97"/>
      <c r="AB226" s="97"/>
      <c r="AC226" s="97"/>
      <c r="AD226" s="97"/>
      <c r="AE226" s="97"/>
      <c r="AF226" s="97"/>
      <c r="AG226" s="97"/>
      <c r="AH226" s="97"/>
      <c r="AI226" s="97"/>
      <c r="AJ226" s="97"/>
      <c r="AK226" s="97"/>
      <c r="AL226" s="97"/>
      <c r="AM226" s="97"/>
      <c r="AN226" s="97"/>
      <c r="AO226" s="97"/>
      <c r="AP226" s="97"/>
      <c r="AQ226" s="97"/>
      <c r="AR226" s="97"/>
      <c r="AS226" s="97"/>
      <c r="AT226" s="3"/>
      <c r="AU226" s="3"/>
      <c r="AV226" s="3"/>
    </row>
    <row r="227" spans="1:48" ht="12.75" customHeight="1">
      <c r="A227" s="97"/>
      <c r="B227" s="97"/>
      <c r="C227" s="97"/>
      <c r="D227" s="97"/>
      <c r="E227" s="97"/>
      <c r="F227" s="97"/>
      <c r="G227" s="97"/>
      <c r="H227" s="97"/>
      <c r="I227" s="107"/>
      <c r="J227" s="107"/>
      <c r="K227" s="107"/>
      <c r="L227" s="107"/>
      <c r="M227" s="97"/>
      <c r="N227" s="97"/>
      <c r="O227" s="97"/>
      <c r="P227" s="97"/>
      <c r="Q227" s="97"/>
      <c r="R227" s="97"/>
      <c r="S227" s="97"/>
      <c r="T227" s="97"/>
      <c r="U227" s="97"/>
      <c r="V227" s="97"/>
      <c r="W227" s="97"/>
      <c r="X227" s="97"/>
      <c r="Y227" s="108"/>
      <c r="Z227" s="97"/>
      <c r="AA227" s="97"/>
      <c r="AB227" s="97"/>
      <c r="AC227" s="97"/>
      <c r="AD227" s="97"/>
      <c r="AE227" s="97"/>
      <c r="AF227" s="97"/>
      <c r="AG227" s="97"/>
      <c r="AH227" s="97"/>
      <c r="AI227" s="97"/>
      <c r="AJ227" s="97"/>
      <c r="AK227" s="97"/>
      <c r="AL227" s="97"/>
      <c r="AM227" s="97"/>
      <c r="AN227" s="97"/>
      <c r="AO227" s="97"/>
      <c r="AP227" s="97"/>
      <c r="AQ227" s="97"/>
      <c r="AR227" s="97"/>
      <c r="AS227" s="97"/>
      <c r="AT227" s="3"/>
      <c r="AU227" s="3"/>
      <c r="AV227" s="3"/>
    </row>
    <row r="228" spans="1:48" ht="12.75" customHeight="1">
      <c r="A228" s="97"/>
      <c r="B228" s="97"/>
      <c r="C228" s="97"/>
      <c r="D228" s="97"/>
      <c r="E228" s="97"/>
      <c r="F228" s="97"/>
      <c r="G228" s="97"/>
      <c r="H228" s="97"/>
      <c r="I228" s="107"/>
      <c r="J228" s="107"/>
      <c r="K228" s="107"/>
      <c r="L228" s="107"/>
      <c r="M228" s="97"/>
      <c r="N228" s="97"/>
      <c r="O228" s="97"/>
      <c r="P228" s="97"/>
      <c r="Q228" s="97"/>
      <c r="R228" s="97"/>
      <c r="S228" s="97"/>
      <c r="T228" s="97"/>
      <c r="U228" s="97"/>
      <c r="V228" s="97"/>
      <c r="W228" s="97"/>
      <c r="X228" s="97"/>
      <c r="Y228" s="108"/>
      <c r="Z228" s="97"/>
      <c r="AA228" s="97"/>
      <c r="AB228" s="97"/>
      <c r="AC228" s="97"/>
      <c r="AD228" s="97"/>
      <c r="AE228" s="97"/>
      <c r="AF228" s="97"/>
      <c r="AG228" s="97"/>
      <c r="AH228" s="97"/>
      <c r="AI228" s="97"/>
      <c r="AJ228" s="97"/>
      <c r="AK228" s="97"/>
      <c r="AL228" s="97"/>
      <c r="AM228" s="97"/>
      <c r="AN228" s="97"/>
      <c r="AO228" s="97"/>
      <c r="AP228" s="97"/>
      <c r="AQ228" s="97"/>
      <c r="AR228" s="97"/>
      <c r="AS228" s="97"/>
      <c r="AT228" s="3"/>
      <c r="AU228" s="3"/>
      <c r="AV228" s="3"/>
    </row>
    <row r="229" spans="1:48" ht="12.75" customHeight="1">
      <c r="A229" s="97"/>
      <c r="B229" s="97"/>
      <c r="C229" s="97"/>
      <c r="D229" s="97"/>
      <c r="E229" s="97"/>
      <c r="F229" s="97"/>
      <c r="G229" s="97"/>
      <c r="H229" s="97"/>
      <c r="I229" s="107"/>
      <c r="J229" s="107"/>
      <c r="K229" s="107"/>
      <c r="L229" s="107"/>
      <c r="M229" s="97"/>
      <c r="N229" s="97"/>
      <c r="O229" s="97"/>
      <c r="P229" s="97"/>
      <c r="Q229" s="97"/>
      <c r="R229" s="97"/>
      <c r="S229" s="97"/>
      <c r="T229" s="97"/>
      <c r="U229" s="97"/>
      <c r="V229" s="97"/>
      <c r="W229" s="97"/>
      <c r="X229" s="97"/>
      <c r="Y229" s="108"/>
      <c r="Z229" s="97"/>
      <c r="AA229" s="97"/>
      <c r="AB229" s="97"/>
      <c r="AC229" s="97"/>
      <c r="AD229" s="97"/>
      <c r="AE229" s="97"/>
      <c r="AF229" s="97"/>
      <c r="AG229" s="97"/>
      <c r="AH229" s="97"/>
      <c r="AI229" s="97"/>
      <c r="AJ229" s="97"/>
      <c r="AK229" s="97"/>
      <c r="AL229" s="97"/>
      <c r="AM229" s="97"/>
      <c r="AN229" s="97"/>
      <c r="AO229" s="97"/>
      <c r="AP229" s="97"/>
      <c r="AQ229" s="97"/>
      <c r="AR229" s="97"/>
      <c r="AS229" s="97"/>
      <c r="AT229" s="3"/>
      <c r="AU229" s="3"/>
      <c r="AV229" s="3"/>
    </row>
    <row r="230" spans="1:48" ht="12.75" customHeight="1">
      <c r="A230" s="97"/>
      <c r="B230" s="97"/>
      <c r="C230" s="97"/>
      <c r="D230" s="97"/>
      <c r="E230" s="97"/>
      <c r="F230" s="97"/>
      <c r="G230" s="97"/>
      <c r="H230" s="97"/>
      <c r="I230" s="107"/>
      <c r="J230" s="107"/>
      <c r="K230" s="107"/>
      <c r="L230" s="107"/>
      <c r="M230" s="97"/>
      <c r="N230" s="97"/>
      <c r="O230" s="97"/>
      <c r="P230" s="97"/>
      <c r="Q230" s="97"/>
      <c r="R230" s="97"/>
      <c r="S230" s="97"/>
      <c r="T230" s="97"/>
      <c r="U230" s="97"/>
      <c r="V230" s="97"/>
      <c r="W230" s="97"/>
      <c r="X230" s="97"/>
      <c r="Y230" s="108"/>
      <c r="Z230" s="97"/>
      <c r="AA230" s="97"/>
      <c r="AB230" s="97"/>
      <c r="AC230" s="97"/>
      <c r="AD230" s="97"/>
      <c r="AE230" s="97"/>
      <c r="AF230" s="97"/>
      <c r="AG230" s="97"/>
      <c r="AH230" s="97"/>
      <c r="AI230" s="97"/>
      <c r="AJ230" s="97"/>
      <c r="AK230" s="97"/>
      <c r="AL230" s="97"/>
      <c r="AM230" s="97"/>
      <c r="AN230" s="97"/>
      <c r="AO230" s="97"/>
      <c r="AP230" s="97"/>
      <c r="AQ230" s="97"/>
      <c r="AR230" s="97"/>
      <c r="AS230" s="97"/>
      <c r="AT230" s="3"/>
      <c r="AU230" s="3"/>
      <c r="AV230" s="3"/>
    </row>
    <row r="231" spans="1:48" ht="12.75" customHeight="1">
      <c r="A231" s="97"/>
      <c r="B231" s="97"/>
      <c r="C231" s="97"/>
      <c r="D231" s="97"/>
      <c r="E231" s="97"/>
      <c r="F231" s="97"/>
      <c r="G231" s="97"/>
      <c r="H231" s="97"/>
      <c r="I231" s="107"/>
      <c r="J231" s="107"/>
      <c r="K231" s="107"/>
      <c r="L231" s="107"/>
      <c r="M231" s="97"/>
      <c r="N231" s="97"/>
      <c r="O231" s="97"/>
      <c r="P231" s="97"/>
      <c r="Q231" s="97"/>
      <c r="R231" s="97"/>
      <c r="S231" s="97"/>
      <c r="T231" s="97"/>
      <c r="U231" s="97"/>
      <c r="V231" s="97"/>
      <c r="W231" s="97"/>
      <c r="X231" s="97"/>
      <c r="Y231" s="108"/>
      <c r="Z231" s="97"/>
      <c r="AA231" s="97"/>
      <c r="AB231" s="97"/>
      <c r="AC231" s="97"/>
      <c r="AD231" s="97"/>
      <c r="AE231" s="97"/>
      <c r="AF231" s="97"/>
      <c r="AG231" s="97"/>
      <c r="AH231" s="97"/>
      <c r="AI231" s="97"/>
      <c r="AJ231" s="97"/>
      <c r="AK231" s="97"/>
      <c r="AL231" s="97"/>
      <c r="AM231" s="97"/>
      <c r="AN231" s="97"/>
      <c r="AO231" s="97"/>
      <c r="AP231" s="97"/>
      <c r="AQ231" s="97"/>
      <c r="AR231" s="97"/>
      <c r="AS231" s="97"/>
      <c r="AT231" s="3"/>
      <c r="AU231" s="3"/>
      <c r="AV231" s="3"/>
    </row>
    <row r="232" spans="1:48" ht="12.75" customHeight="1">
      <c r="A232" s="97"/>
      <c r="B232" s="97"/>
      <c r="C232" s="97"/>
      <c r="D232" s="97"/>
      <c r="E232" s="97"/>
      <c r="F232" s="97"/>
      <c r="G232" s="97"/>
      <c r="H232" s="97"/>
      <c r="I232" s="107"/>
      <c r="J232" s="107"/>
      <c r="K232" s="107"/>
      <c r="L232" s="107"/>
      <c r="M232" s="97"/>
      <c r="N232" s="97"/>
      <c r="O232" s="97"/>
      <c r="P232" s="97"/>
      <c r="Q232" s="97"/>
      <c r="R232" s="97"/>
      <c r="S232" s="97"/>
      <c r="T232" s="97"/>
      <c r="U232" s="97"/>
      <c r="V232" s="97"/>
      <c r="W232" s="97"/>
      <c r="X232" s="97"/>
      <c r="Y232" s="108"/>
      <c r="Z232" s="97"/>
      <c r="AA232" s="97"/>
      <c r="AB232" s="97"/>
      <c r="AC232" s="97"/>
      <c r="AD232" s="97"/>
      <c r="AE232" s="97"/>
      <c r="AF232" s="97"/>
      <c r="AG232" s="97"/>
      <c r="AH232" s="97"/>
      <c r="AI232" s="97"/>
      <c r="AJ232" s="97"/>
      <c r="AK232" s="97"/>
      <c r="AL232" s="97"/>
      <c r="AM232" s="97"/>
      <c r="AN232" s="97"/>
      <c r="AO232" s="97"/>
      <c r="AP232" s="97"/>
      <c r="AQ232" s="97"/>
      <c r="AR232" s="97"/>
      <c r="AS232" s="97"/>
      <c r="AT232" s="3"/>
      <c r="AU232" s="3"/>
      <c r="AV232" s="3"/>
    </row>
    <row r="233" spans="1:48" ht="12.75" customHeight="1">
      <c r="A233" s="97"/>
      <c r="B233" s="97"/>
      <c r="C233" s="97"/>
      <c r="D233" s="97"/>
      <c r="E233" s="97"/>
      <c r="F233" s="97"/>
      <c r="G233" s="97"/>
      <c r="H233" s="97"/>
      <c r="I233" s="107"/>
      <c r="J233" s="107"/>
      <c r="K233" s="107"/>
      <c r="L233" s="107"/>
      <c r="M233" s="97"/>
      <c r="N233" s="97"/>
      <c r="O233" s="97"/>
      <c r="P233" s="97"/>
      <c r="Q233" s="97"/>
      <c r="R233" s="97"/>
      <c r="S233" s="97"/>
      <c r="T233" s="97"/>
      <c r="U233" s="97"/>
      <c r="V233" s="97"/>
      <c r="W233" s="97"/>
      <c r="X233" s="97"/>
      <c r="Y233" s="108"/>
      <c r="Z233" s="97"/>
      <c r="AA233" s="97"/>
      <c r="AB233" s="97"/>
      <c r="AC233" s="97"/>
      <c r="AD233" s="97"/>
      <c r="AE233" s="97"/>
      <c r="AF233" s="97"/>
      <c r="AG233" s="97"/>
      <c r="AH233" s="97"/>
      <c r="AI233" s="97"/>
      <c r="AJ233" s="97"/>
      <c r="AK233" s="97"/>
      <c r="AL233" s="97"/>
      <c r="AM233" s="97"/>
      <c r="AN233" s="97"/>
      <c r="AO233" s="97"/>
      <c r="AP233" s="97"/>
      <c r="AQ233" s="97"/>
      <c r="AR233" s="97"/>
      <c r="AS233" s="97"/>
      <c r="AT233" s="3"/>
      <c r="AU233" s="3"/>
      <c r="AV233" s="3"/>
    </row>
    <row r="234" spans="1:48" ht="12.75" customHeight="1">
      <c r="A234" s="97"/>
      <c r="B234" s="97"/>
      <c r="C234" s="97"/>
      <c r="D234" s="97"/>
      <c r="E234" s="97"/>
      <c r="F234" s="97"/>
      <c r="G234" s="97"/>
      <c r="H234" s="97"/>
      <c r="I234" s="107"/>
      <c r="J234" s="107"/>
      <c r="K234" s="107"/>
      <c r="L234" s="107"/>
      <c r="M234" s="97"/>
      <c r="N234" s="97"/>
      <c r="O234" s="97"/>
      <c r="P234" s="97"/>
      <c r="Q234" s="97"/>
      <c r="R234" s="97"/>
      <c r="S234" s="97"/>
      <c r="T234" s="97"/>
      <c r="U234" s="97"/>
      <c r="V234" s="97"/>
      <c r="W234" s="97"/>
      <c r="X234" s="97"/>
      <c r="Y234" s="108"/>
      <c r="Z234" s="97"/>
      <c r="AA234" s="97"/>
      <c r="AB234" s="97"/>
      <c r="AC234" s="97"/>
      <c r="AD234" s="97"/>
      <c r="AE234" s="97"/>
      <c r="AF234" s="97"/>
      <c r="AG234" s="97"/>
      <c r="AH234" s="97"/>
      <c r="AI234" s="97"/>
      <c r="AJ234" s="97"/>
      <c r="AK234" s="97"/>
      <c r="AL234" s="97"/>
      <c r="AM234" s="97"/>
      <c r="AN234" s="97"/>
      <c r="AO234" s="97"/>
      <c r="AP234" s="97"/>
      <c r="AQ234" s="97"/>
      <c r="AR234" s="97"/>
      <c r="AS234" s="97"/>
      <c r="AT234" s="3"/>
      <c r="AU234" s="3"/>
      <c r="AV234" s="3"/>
    </row>
    <row r="235" spans="1:48" ht="12.75" customHeight="1">
      <c r="A235" s="97"/>
      <c r="B235" s="97"/>
      <c r="C235" s="97"/>
      <c r="D235" s="97"/>
      <c r="E235" s="97"/>
      <c r="F235" s="97"/>
      <c r="G235" s="97"/>
      <c r="H235" s="97"/>
      <c r="I235" s="107"/>
      <c r="J235" s="107"/>
      <c r="K235" s="107"/>
      <c r="L235" s="107"/>
      <c r="M235" s="97"/>
      <c r="N235" s="97"/>
      <c r="O235" s="97"/>
      <c r="P235" s="97"/>
      <c r="Q235" s="97"/>
      <c r="R235" s="97"/>
      <c r="S235" s="97"/>
      <c r="T235" s="97"/>
      <c r="U235" s="97"/>
      <c r="V235" s="97"/>
      <c r="W235" s="97"/>
      <c r="X235" s="97"/>
      <c r="Y235" s="108"/>
      <c r="Z235" s="97"/>
      <c r="AA235" s="97"/>
      <c r="AB235" s="97"/>
      <c r="AC235" s="97"/>
      <c r="AD235" s="97"/>
      <c r="AE235" s="97"/>
      <c r="AF235" s="97"/>
      <c r="AG235" s="97"/>
      <c r="AH235" s="97"/>
      <c r="AI235" s="97"/>
      <c r="AJ235" s="97"/>
      <c r="AK235" s="97"/>
      <c r="AL235" s="97"/>
      <c r="AM235" s="97"/>
      <c r="AN235" s="97"/>
      <c r="AO235" s="97"/>
      <c r="AP235" s="97"/>
      <c r="AQ235" s="97"/>
      <c r="AR235" s="97"/>
      <c r="AS235" s="97"/>
      <c r="AT235" s="3"/>
      <c r="AU235" s="3"/>
      <c r="AV235" s="3"/>
    </row>
    <row r="236" spans="1:48" ht="12.75" customHeight="1">
      <c r="A236" s="97"/>
      <c r="B236" s="97"/>
      <c r="C236" s="97"/>
      <c r="D236" s="97"/>
      <c r="E236" s="97"/>
      <c r="F236" s="97"/>
      <c r="G236" s="97"/>
      <c r="H236" s="97"/>
      <c r="I236" s="107"/>
      <c r="J236" s="107"/>
      <c r="K236" s="107"/>
      <c r="L236" s="107"/>
      <c r="M236" s="97"/>
      <c r="N236" s="97"/>
      <c r="O236" s="97"/>
      <c r="P236" s="97"/>
      <c r="Q236" s="97"/>
      <c r="R236" s="97"/>
      <c r="S236" s="97"/>
      <c r="T236" s="97"/>
      <c r="U236" s="97"/>
      <c r="V236" s="97"/>
      <c r="W236" s="97"/>
      <c r="X236" s="97"/>
      <c r="Y236" s="108"/>
      <c r="Z236" s="97"/>
      <c r="AA236" s="97"/>
      <c r="AB236" s="97"/>
      <c r="AC236" s="97"/>
      <c r="AD236" s="97"/>
      <c r="AE236" s="97"/>
      <c r="AF236" s="97"/>
      <c r="AG236" s="97"/>
      <c r="AH236" s="97"/>
      <c r="AI236" s="97"/>
      <c r="AJ236" s="97"/>
      <c r="AK236" s="97"/>
      <c r="AL236" s="97"/>
      <c r="AM236" s="97"/>
      <c r="AN236" s="97"/>
      <c r="AO236" s="97"/>
      <c r="AP236" s="97"/>
      <c r="AQ236" s="97"/>
      <c r="AR236" s="97"/>
      <c r="AS236" s="97"/>
      <c r="AT236" s="3"/>
      <c r="AU236" s="3"/>
      <c r="AV236" s="3"/>
    </row>
    <row r="237" spans="1:48" ht="12.75" customHeight="1">
      <c r="A237" s="97"/>
      <c r="B237" s="97"/>
      <c r="C237" s="97"/>
      <c r="D237" s="97"/>
      <c r="E237" s="97"/>
      <c r="F237" s="97"/>
      <c r="G237" s="97"/>
      <c r="H237" s="97"/>
      <c r="I237" s="107"/>
      <c r="J237" s="107"/>
      <c r="K237" s="107"/>
      <c r="L237" s="107"/>
      <c r="M237" s="97"/>
      <c r="N237" s="97"/>
      <c r="O237" s="97"/>
      <c r="P237" s="97"/>
      <c r="Q237" s="97"/>
      <c r="R237" s="97"/>
      <c r="S237" s="97"/>
      <c r="T237" s="97"/>
      <c r="U237" s="97"/>
      <c r="V237" s="97"/>
      <c r="W237" s="97"/>
      <c r="X237" s="97"/>
      <c r="Y237" s="108"/>
      <c r="Z237" s="97"/>
      <c r="AA237" s="97"/>
      <c r="AB237" s="97"/>
      <c r="AC237" s="97"/>
      <c r="AD237" s="97"/>
      <c r="AE237" s="97"/>
      <c r="AF237" s="97"/>
      <c r="AG237" s="97"/>
      <c r="AH237" s="97"/>
      <c r="AI237" s="97"/>
      <c r="AJ237" s="97"/>
      <c r="AK237" s="97"/>
      <c r="AL237" s="97"/>
      <c r="AM237" s="97"/>
      <c r="AN237" s="97"/>
      <c r="AO237" s="97"/>
      <c r="AP237" s="97"/>
      <c r="AQ237" s="97"/>
      <c r="AR237" s="97"/>
      <c r="AS237" s="97"/>
      <c r="AT237" s="3"/>
      <c r="AU237" s="3"/>
      <c r="AV237" s="3"/>
    </row>
    <row r="238" spans="1:48" ht="12.75" customHeight="1">
      <c r="A238" s="97"/>
      <c r="B238" s="97"/>
      <c r="C238" s="97"/>
      <c r="D238" s="97"/>
      <c r="E238" s="97"/>
      <c r="F238" s="97"/>
      <c r="G238" s="97"/>
      <c r="H238" s="97"/>
      <c r="I238" s="107"/>
      <c r="J238" s="107"/>
      <c r="K238" s="107"/>
      <c r="L238" s="107"/>
      <c r="M238" s="97"/>
      <c r="N238" s="97"/>
      <c r="O238" s="97"/>
      <c r="P238" s="97"/>
      <c r="Q238" s="97"/>
      <c r="R238" s="97"/>
      <c r="S238" s="97"/>
      <c r="T238" s="97"/>
      <c r="U238" s="97"/>
      <c r="V238" s="97"/>
      <c r="W238" s="97"/>
      <c r="X238" s="97"/>
      <c r="Y238" s="108"/>
      <c r="Z238" s="97"/>
      <c r="AA238" s="97"/>
      <c r="AB238" s="97"/>
      <c r="AC238" s="97"/>
      <c r="AD238" s="97"/>
      <c r="AE238" s="97"/>
      <c r="AF238" s="97"/>
      <c r="AG238" s="97"/>
      <c r="AH238" s="97"/>
      <c r="AI238" s="97"/>
      <c r="AJ238" s="97"/>
      <c r="AK238" s="97"/>
      <c r="AL238" s="97"/>
      <c r="AM238" s="97"/>
      <c r="AN238" s="97"/>
      <c r="AO238" s="97"/>
      <c r="AP238" s="97"/>
      <c r="AQ238" s="97"/>
      <c r="AR238" s="97"/>
      <c r="AS238" s="97"/>
      <c r="AT238" s="3"/>
      <c r="AU238" s="3"/>
      <c r="AV238" s="3"/>
    </row>
    <row r="239" spans="1:48" ht="12.75" customHeight="1">
      <c r="A239" s="97"/>
      <c r="B239" s="97"/>
      <c r="C239" s="97"/>
      <c r="D239" s="97"/>
      <c r="E239" s="97"/>
      <c r="F239" s="97"/>
      <c r="G239" s="97"/>
      <c r="H239" s="97"/>
      <c r="I239" s="107"/>
      <c r="J239" s="107"/>
      <c r="K239" s="107"/>
      <c r="L239" s="107"/>
      <c r="M239" s="97"/>
      <c r="N239" s="97"/>
      <c r="O239" s="97"/>
      <c r="P239" s="97"/>
      <c r="Q239" s="97"/>
      <c r="R239" s="97"/>
      <c r="S239" s="97"/>
      <c r="T239" s="97"/>
      <c r="U239" s="97"/>
      <c r="V239" s="97"/>
      <c r="W239" s="97"/>
      <c r="X239" s="97"/>
      <c r="Y239" s="108"/>
      <c r="Z239" s="97"/>
      <c r="AA239" s="97"/>
      <c r="AB239" s="97"/>
      <c r="AC239" s="97"/>
      <c r="AD239" s="97"/>
      <c r="AE239" s="97"/>
      <c r="AF239" s="97"/>
      <c r="AG239" s="97"/>
      <c r="AH239" s="97"/>
      <c r="AI239" s="97"/>
      <c r="AJ239" s="97"/>
      <c r="AK239" s="97"/>
      <c r="AL239" s="97"/>
      <c r="AM239" s="97"/>
      <c r="AN239" s="97"/>
      <c r="AO239" s="97"/>
      <c r="AP239" s="97"/>
      <c r="AQ239" s="97"/>
      <c r="AR239" s="97"/>
      <c r="AS239" s="97"/>
      <c r="AT239" s="3"/>
      <c r="AU239" s="3"/>
      <c r="AV239" s="3"/>
    </row>
    <row r="240" spans="1:48" ht="12.75" customHeight="1">
      <c r="A240" s="97"/>
      <c r="B240" s="97"/>
      <c r="C240" s="97"/>
      <c r="D240" s="97"/>
      <c r="E240" s="97"/>
      <c r="F240" s="97"/>
      <c r="G240" s="97"/>
      <c r="H240" s="97"/>
      <c r="I240" s="107"/>
      <c r="J240" s="107"/>
      <c r="K240" s="107"/>
      <c r="L240" s="107"/>
      <c r="M240" s="97"/>
      <c r="N240" s="97"/>
      <c r="O240" s="97"/>
      <c r="P240" s="97"/>
      <c r="Q240" s="97"/>
      <c r="R240" s="97"/>
      <c r="S240" s="97"/>
      <c r="T240" s="97"/>
      <c r="U240" s="97"/>
      <c r="V240" s="97"/>
      <c r="W240" s="97"/>
      <c r="X240" s="97"/>
      <c r="Y240" s="108"/>
      <c r="Z240" s="97"/>
      <c r="AA240" s="97"/>
      <c r="AB240" s="97"/>
      <c r="AC240" s="97"/>
      <c r="AD240" s="97"/>
      <c r="AE240" s="97"/>
      <c r="AF240" s="97"/>
      <c r="AG240" s="97"/>
      <c r="AH240" s="97"/>
      <c r="AI240" s="97"/>
      <c r="AJ240" s="97"/>
      <c r="AK240" s="97"/>
      <c r="AL240" s="97"/>
      <c r="AM240" s="97"/>
      <c r="AN240" s="97"/>
      <c r="AO240" s="97"/>
      <c r="AP240" s="97"/>
      <c r="AQ240" s="97"/>
      <c r="AR240" s="97"/>
      <c r="AS240" s="97"/>
      <c r="AT240" s="3"/>
      <c r="AU240" s="3"/>
      <c r="AV240" s="3"/>
    </row>
    <row r="241" spans="1:48" ht="12.75" customHeight="1">
      <c r="A241" s="97"/>
      <c r="B241" s="97"/>
      <c r="C241" s="97"/>
      <c r="D241" s="97"/>
      <c r="E241" s="97"/>
      <c r="F241" s="97"/>
      <c r="G241" s="97"/>
      <c r="H241" s="97"/>
      <c r="I241" s="107"/>
      <c r="J241" s="107"/>
      <c r="K241" s="107"/>
      <c r="L241" s="107"/>
      <c r="M241" s="97"/>
      <c r="N241" s="97"/>
      <c r="O241" s="97"/>
      <c r="P241" s="97"/>
      <c r="Q241" s="97"/>
      <c r="R241" s="97"/>
      <c r="S241" s="97"/>
      <c r="T241" s="97"/>
      <c r="U241" s="97"/>
      <c r="V241" s="97"/>
      <c r="W241" s="97"/>
      <c r="X241" s="97"/>
      <c r="Y241" s="108"/>
      <c r="Z241" s="97"/>
      <c r="AA241" s="97"/>
      <c r="AB241" s="97"/>
      <c r="AC241" s="97"/>
      <c r="AD241" s="97"/>
      <c r="AE241" s="97"/>
      <c r="AF241" s="97"/>
      <c r="AG241" s="97"/>
      <c r="AH241" s="97"/>
      <c r="AI241" s="97"/>
      <c r="AJ241" s="97"/>
      <c r="AK241" s="97"/>
      <c r="AL241" s="97"/>
      <c r="AM241" s="97"/>
      <c r="AN241" s="97"/>
      <c r="AO241" s="97"/>
      <c r="AP241" s="97"/>
      <c r="AQ241" s="97"/>
      <c r="AR241" s="97"/>
      <c r="AS241" s="97"/>
      <c r="AT241" s="3"/>
      <c r="AU241" s="3"/>
      <c r="AV241" s="3"/>
    </row>
    <row r="242" spans="1:48" ht="12.75" customHeight="1">
      <c r="A242" s="97"/>
      <c r="B242" s="97"/>
      <c r="C242" s="97"/>
      <c r="D242" s="97"/>
      <c r="E242" s="97"/>
      <c r="F242" s="97"/>
      <c r="G242" s="97"/>
      <c r="H242" s="97"/>
      <c r="I242" s="107"/>
      <c r="J242" s="107"/>
      <c r="K242" s="107"/>
      <c r="L242" s="107"/>
      <c r="M242" s="97"/>
      <c r="N242" s="97"/>
      <c r="O242" s="97"/>
      <c r="P242" s="97"/>
      <c r="Q242" s="97"/>
      <c r="R242" s="97"/>
      <c r="S242" s="97"/>
      <c r="T242" s="97"/>
      <c r="U242" s="97"/>
      <c r="V242" s="97"/>
      <c r="W242" s="97"/>
      <c r="X242" s="97"/>
      <c r="Y242" s="108"/>
      <c r="Z242" s="97"/>
      <c r="AA242" s="97"/>
      <c r="AB242" s="97"/>
      <c r="AC242" s="97"/>
      <c r="AD242" s="97"/>
      <c r="AE242" s="97"/>
      <c r="AF242" s="97"/>
      <c r="AG242" s="97"/>
      <c r="AH242" s="97"/>
      <c r="AI242" s="97"/>
      <c r="AJ242" s="97"/>
      <c r="AK242" s="97"/>
      <c r="AL242" s="97"/>
      <c r="AM242" s="97"/>
      <c r="AN242" s="97"/>
      <c r="AO242" s="97"/>
      <c r="AP242" s="97"/>
      <c r="AQ242" s="97"/>
      <c r="AR242" s="97"/>
      <c r="AS242" s="97"/>
      <c r="AT242" s="3"/>
      <c r="AU242" s="3"/>
      <c r="AV242" s="3"/>
    </row>
    <row r="243" spans="1:48" ht="12.75" customHeight="1">
      <c r="A243" s="97"/>
      <c r="B243" s="97"/>
      <c r="C243" s="97"/>
      <c r="D243" s="97"/>
      <c r="E243" s="97"/>
      <c r="F243" s="97"/>
      <c r="G243" s="97"/>
      <c r="H243" s="97"/>
      <c r="I243" s="107"/>
      <c r="J243" s="107"/>
      <c r="K243" s="107"/>
      <c r="L243" s="107"/>
      <c r="M243" s="97"/>
      <c r="N243" s="97"/>
      <c r="O243" s="97"/>
      <c r="P243" s="97"/>
      <c r="Q243" s="97"/>
      <c r="R243" s="97"/>
      <c r="S243" s="97"/>
      <c r="T243" s="97"/>
      <c r="U243" s="97"/>
      <c r="V243" s="97"/>
      <c r="W243" s="97"/>
      <c r="X243" s="97"/>
      <c r="Y243" s="108"/>
      <c r="Z243" s="97"/>
      <c r="AA243" s="97"/>
      <c r="AB243" s="97"/>
      <c r="AC243" s="97"/>
      <c r="AD243" s="97"/>
      <c r="AE243" s="97"/>
      <c r="AF243" s="97"/>
      <c r="AG243" s="97"/>
      <c r="AH243" s="97"/>
      <c r="AI243" s="97"/>
      <c r="AJ243" s="97"/>
      <c r="AK243" s="97"/>
      <c r="AL243" s="97"/>
      <c r="AM243" s="97"/>
      <c r="AN243" s="97"/>
      <c r="AO243" s="97"/>
      <c r="AP243" s="97"/>
      <c r="AQ243" s="97"/>
      <c r="AR243" s="97"/>
      <c r="AS243" s="97"/>
      <c r="AT243" s="3"/>
      <c r="AU243" s="3"/>
      <c r="AV243" s="3"/>
    </row>
    <row r="244" spans="1:48" ht="12.75" customHeight="1">
      <c r="A244" s="97"/>
      <c r="B244" s="97"/>
      <c r="C244" s="97"/>
      <c r="D244" s="97"/>
      <c r="E244" s="97"/>
      <c r="F244" s="97"/>
      <c r="G244" s="97"/>
      <c r="H244" s="97"/>
      <c r="I244" s="107"/>
      <c r="J244" s="107"/>
      <c r="K244" s="107"/>
      <c r="L244" s="107"/>
      <c r="M244" s="97"/>
      <c r="N244" s="97"/>
      <c r="O244" s="97"/>
      <c r="P244" s="97"/>
      <c r="Q244" s="97"/>
      <c r="R244" s="97"/>
      <c r="S244" s="97"/>
      <c r="T244" s="97"/>
      <c r="U244" s="97"/>
      <c r="V244" s="97"/>
      <c r="W244" s="97"/>
      <c r="X244" s="97"/>
      <c r="Y244" s="108"/>
      <c r="Z244" s="97"/>
      <c r="AA244" s="97"/>
      <c r="AB244" s="97"/>
      <c r="AC244" s="97"/>
      <c r="AD244" s="97"/>
      <c r="AE244" s="97"/>
      <c r="AF244" s="97"/>
      <c r="AG244" s="97"/>
      <c r="AH244" s="97"/>
      <c r="AI244" s="97"/>
      <c r="AJ244" s="97"/>
      <c r="AK244" s="97"/>
      <c r="AL244" s="97"/>
      <c r="AM244" s="97"/>
      <c r="AN244" s="97"/>
      <c r="AO244" s="97"/>
      <c r="AP244" s="97"/>
      <c r="AQ244" s="97"/>
      <c r="AR244" s="97"/>
      <c r="AS244" s="97"/>
      <c r="AT244" s="3"/>
      <c r="AU244" s="3"/>
      <c r="AV244" s="3"/>
    </row>
    <row r="245" spans="1:48" ht="12.75" customHeight="1">
      <c r="A245" s="97"/>
      <c r="B245" s="97"/>
      <c r="C245" s="97"/>
      <c r="D245" s="97"/>
      <c r="E245" s="97"/>
      <c r="F245" s="97"/>
      <c r="G245" s="97"/>
      <c r="H245" s="97"/>
      <c r="I245" s="107"/>
      <c r="J245" s="107"/>
      <c r="K245" s="107"/>
      <c r="L245" s="107"/>
      <c r="M245" s="97"/>
      <c r="N245" s="97"/>
      <c r="O245" s="97"/>
      <c r="P245" s="97"/>
      <c r="Q245" s="97"/>
      <c r="R245" s="97"/>
      <c r="S245" s="97"/>
      <c r="T245" s="97"/>
      <c r="U245" s="97"/>
      <c r="V245" s="97"/>
      <c r="W245" s="97"/>
      <c r="X245" s="97"/>
      <c r="Y245" s="108"/>
      <c r="Z245" s="97"/>
      <c r="AA245" s="97"/>
      <c r="AB245" s="97"/>
      <c r="AC245" s="97"/>
      <c r="AD245" s="97"/>
      <c r="AE245" s="97"/>
      <c r="AF245" s="97"/>
      <c r="AG245" s="97"/>
      <c r="AH245" s="97"/>
      <c r="AI245" s="97"/>
      <c r="AJ245" s="97"/>
      <c r="AK245" s="97"/>
      <c r="AL245" s="97"/>
      <c r="AM245" s="97"/>
      <c r="AN245" s="97"/>
      <c r="AO245" s="97"/>
      <c r="AP245" s="97"/>
      <c r="AQ245" s="97"/>
      <c r="AR245" s="97"/>
      <c r="AS245" s="97"/>
      <c r="AT245" s="3"/>
      <c r="AU245" s="3"/>
      <c r="AV245" s="3"/>
    </row>
    <row r="246" spans="1:48" ht="12.75" customHeight="1">
      <c r="A246" s="97"/>
      <c r="B246" s="97"/>
      <c r="C246" s="97"/>
      <c r="D246" s="97"/>
      <c r="E246" s="97"/>
      <c r="F246" s="97"/>
      <c r="G246" s="97"/>
      <c r="H246" s="97"/>
      <c r="I246" s="107"/>
      <c r="J246" s="107"/>
      <c r="K246" s="107"/>
      <c r="L246" s="107"/>
      <c r="M246" s="97"/>
      <c r="N246" s="97"/>
      <c r="O246" s="97"/>
      <c r="P246" s="97"/>
      <c r="Q246" s="97"/>
      <c r="R246" s="97"/>
      <c r="S246" s="97"/>
      <c r="T246" s="97"/>
      <c r="U246" s="97"/>
      <c r="V246" s="97"/>
      <c r="W246" s="97"/>
      <c r="X246" s="97"/>
      <c r="Y246" s="108"/>
      <c r="Z246" s="97"/>
      <c r="AA246" s="97"/>
      <c r="AB246" s="97"/>
      <c r="AC246" s="97"/>
      <c r="AD246" s="97"/>
      <c r="AE246" s="97"/>
      <c r="AF246" s="97"/>
      <c r="AG246" s="97"/>
      <c r="AH246" s="97"/>
      <c r="AI246" s="97"/>
      <c r="AJ246" s="97"/>
      <c r="AK246" s="97"/>
      <c r="AL246" s="97"/>
      <c r="AM246" s="97"/>
      <c r="AN246" s="97"/>
      <c r="AO246" s="97"/>
      <c r="AP246" s="97"/>
      <c r="AQ246" s="97"/>
      <c r="AR246" s="97"/>
      <c r="AS246" s="97"/>
      <c r="AT246" s="3"/>
      <c r="AU246" s="3"/>
      <c r="AV246" s="3"/>
    </row>
    <row r="247" spans="1:48" ht="12.75" customHeight="1">
      <c r="A247" s="97"/>
      <c r="B247" s="97"/>
      <c r="C247" s="97"/>
      <c r="D247" s="97"/>
      <c r="E247" s="97"/>
      <c r="F247" s="97"/>
      <c r="G247" s="97"/>
      <c r="H247" s="97"/>
      <c r="I247" s="107"/>
      <c r="J247" s="107"/>
      <c r="K247" s="107"/>
      <c r="L247" s="107"/>
      <c r="M247" s="97"/>
      <c r="N247" s="97"/>
      <c r="O247" s="97"/>
      <c r="P247" s="97"/>
      <c r="Q247" s="97"/>
      <c r="R247" s="97"/>
      <c r="S247" s="97"/>
      <c r="T247" s="97"/>
      <c r="U247" s="97"/>
      <c r="V247" s="97"/>
      <c r="W247" s="97"/>
      <c r="X247" s="97"/>
      <c r="Y247" s="108"/>
      <c r="Z247" s="97"/>
      <c r="AA247" s="97"/>
      <c r="AB247" s="97"/>
      <c r="AC247" s="97"/>
      <c r="AD247" s="97"/>
      <c r="AE247" s="97"/>
      <c r="AF247" s="97"/>
      <c r="AG247" s="97"/>
      <c r="AH247" s="97"/>
      <c r="AI247" s="97"/>
      <c r="AJ247" s="97"/>
      <c r="AK247" s="97"/>
      <c r="AL247" s="97"/>
      <c r="AM247" s="97"/>
      <c r="AN247" s="97"/>
      <c r="AO247" s="97"/>
      <c r="AP247" s="97"/>
      <c r="AQ247" s="97"/>
      <c r="AR247" s="97"/>
      <c r="AS247" s="97"/>
      <c r="AT247" s="3"/>
      <c r="AU247" s="3"/>
      <c r="AV247" s="3"/>
    </row>
    <row r="248" spans="1:48" ht="12.75" customHeight="1">
      <c r="A248" s="97"/>
      <c r="B248" s="97"/>
      <c r="C248" s="97"/>
      <c r="D248" s="97"/>
      <c r="E248" s="97"/>
      <c r="F248" s="97"/>
      <c r="G248" s="97"/>
      <c r="H248" s="97"/>
      <c r="I248" s="107"/>
      <c r="J248" s="107"/>
      <c r="K248" s="107"/>
      <c r="L248" s="107"/>
      <c r="M248" s="97"/>
      <c r="N248" s="97"/>
      <c r="O248" s="97"/>
      <c r="P248" s="97"/>
      <c r="Q248" s="97"/>
      <c r="R248" s="97"/>
      <c r="S248" s="97"/>
      <c r="T248" s="97"/>
      <c r="U248" s="97"/>
      <c r="V248" s="97"/>
      <c r="W248" s="97"/>
      <c r="X248" s="97"/>
      <c r="Y248" s="108"/>
      <c r="Z248" s="97"/>
      <c r="AA248" s="97"/>
      <c r="AB248" s="97"/>
      <c r="AC248" s="97"/>
      <c r="AD248" s="97"/>
      <c r="AE248" s="97"/>
      <c r="AF248" s="97"/>
      <c r="AG248" s="97"/>
      <c r="AH248" s="97"/>
      <c r="AI248" s="97"/>
      <c r="AJ248" s="97"/>
      <c r="AK248" s="97"/>
      <c r="AL248" s="97"/>
      <c r="AM248" s="97"/>
      <c r="AN248" s="97"/>
      <c r="AO248" s="97"/>
      <c r="AP248" s="97"/>
      <c r="AQ248" s="97"/>
      <c r="AR248" s="97"/>
      <c r="AS248" s="97"/>
      <c r="AT248" s="3"/>
      <c r="AU248" s="3"/>
      <c r="AV248" s="3"/>
    </row>
    <row r="249" spans="1:48" ht="12.75" customHeight="1">
      <c r="A249" s="97"/>
      <c r="B249" s="97"/>
      <c r="C249" s="97"/>
      <c r="D249" s="97"/>
      <c r="E249" s="97"/>
      <c r="F249" s="97"/>
      <c r="G249" s="97"/>
      <c r="H249" s="97"/>
      <c r="I249" s="107"/>
      <c r="J249" s="107"/>
      <c r="K249" s="107"/>
      <c r="L249" s="107"/>
      <c r="M249" s="97"/>
      <c r="N249" s="97"/>
      <c r="O249" s="97"/>
      <c r="P249" s="97"/>
      <c r="Q249" s="97"/>
      <c r="R249" s="97"/>
      <c r="S249" s="97"/>
      <c r="T249" s="97"/>
      <c r="U249" s="97"/>
      <c r="V249" s="97"/>
      <c r="W249" s="97"/>
      <c r="X249" s="97"/>
      <c r="Y249" s="108"/>
      <c r="Z249" s="97"/>
      <c r="AA249" s="97"/>
      <c r="AB249" s="97"/>
      <c r="AC249" s="97"/>
      <c r="AD249" s="97"/>
      <c r="AE249" s="97"/>
      <c r="AF249" s="97"/>
      <c r="AG249" s="97"/>
      <c r="AH249" s="97"/>
      <c r="AI249" s="97"/>
      <c r="AJ249" s="97"/>
      <c r="AK249" s="97"/>
      <c r="AL249" s="97"/>
      <c r="AM249" s="97"/>
      <c r="AN249" s="97"/>
      <c r="AO249" s="97"/>
      <c r="AP249" s="97"/>
      <c r="AQ249" s="97"/>
      <c r="AR249" s="97"/>
      <c r="AS249" s="97"/>
      <c r="AT249" s="3"/>
      <c r="AU249" s="3"/>
      <c r="AV249" s="3"/>
    </row>
    <row r="250" spans="1:48" ht="12.75" customHeight="1">
      <c r="A250" s="97"/>
      <c r="B250" s="97"/>
      <c r="C250" s="97"/>
      <c r="D250" s="97"/>
      <c r="E250" s="97"/>
      <c r="F250" s="97"/>
      <c r="G250" s="97"/>
      <c r="H250" s="97"/>
      <c r="I250" s="107"/>
      <c r="J250" s="107"/>
      <c r="K250" s="107"/>
      <c r="L250" s="107"/>
      <c r="M250" s="97"/>
      <c r="N250" s="97"/>
      <c r="O250" s="97"/>
      <c r="P250" s="97"/>
      <c r="Q250" s="97"/>
      <c r="R250" s="97"/>
      <c r="S250" s="97"/>
      <c r="T250" s="97"/>
      <c r="U250" s="97"/>
      <c r="V250" s="97"/>
      <c r="W250" s="97"/>
      <c r="X250" s="97"/>
      <c r="Y250" s="108"/>
      <c r="Z250" s="97"/>
      <c r="AA250" s="97"/>
      <c r="AB250" s="97"/>
      <c r="AC250" s="97"/>
      <c r="AD250" s="97"/>
      <c r="AE250" s="97"/>
      <c r="AF250" s="97"/>
      <c r="AG250" s="97"/>
      <c r="AH250" s="97"/>
      <c r="AI250" s="97"/>
      <c r="AJ250" s="97"/>
      <c r="AK250" s="97"/>
      <c r="AL250" s="97"/>
      <c r="AM250" s="97"/>
      <c r="AN250" s="97"/>
      <c r="AO250" s="97"/>
      <c r="AP250" s="97"/>
      <c r="AQ250" s="97"/>
      <c r="AR250" s="97"/>
      <c r="AS250" s="97"/>
      <c r="AT250" s="3"/>
      <c r="AU250" s="3"/>
      <c r="AV250" s="3"/>
    </row>
    <row r="251" spans="1:48" ht="12.75" customHeight="1">
      <c r="A251" s="97"/>
      <c r="B251" s="97"/>
      <c r="C251" s="97"/>
      <c r="D251" s="97"/>
      <c r="E251" s="97"/>
      <c r="F251" s="97"/>
      <c r="G251" s="97"/>
      <c r="H251" s="97"/>
      <c r="I251" s="107"/>
      <c r="J251" s="107"/>
      <c r="K251" s="107"/>
      <c r="L251" s="107"/>
      <c r="M251" s="97"/>
      <c r="N251" s="97"/>
      <c r="O251" s="97"/>
      <c r="P251" s="97"/>
      <c r="Q251" s="97"/>
      <c r="R251" s="97"/>
      <c r="S251" s="97"/>
      <c r="T251" s="97"/>
      <c r="U251" s="97"/>
      <c r="V251" s="97"/>
      <c r="W251" s="97"/>
      <c r="X251" s="97"/>
      <c r="Y251" s="108"/>
      <c r="Z251" s="97"/>
      <c r="AA251" s="97"/>
      <c r="AB251" s="97"/>
      <c r="AC251" s="97"/>
      <c r="AD251" s="97"/>
      <c r="AE251" s="97"/>
      <c r="AF251" s="97"/>
      <c r="AG251" s="97"/>
      <c r="AH251" s="97"/>
      <c r="AI251" s="97"/>
      <c r="AJ251" s="97"/>
      <c r="AK251" s="97"/>
      <c r="AL251" s="97"/>
      <c r="AM251" s="97"/>
      <c r="AN251" s="97"/>
      <c r="AO251" s="97"/>
      <c r="AP251" s="97"/>
      <c r="AQ251" s="97"/>
      <c r="AR251" s="97"/>
      <c r="AS251" s="97"/>
      <c r="AT251" s="3"/>
      <c r="AU251" s="3"/>
      <c r="AV251" s="3"/>
    </row>
    <row r="252" spans="1:48" ht="12.75" customHeight="1">
      <c r="A252" s="97"/>
      <c r="B252" s="97"/>
      <c r="C252" s="97"/>
      <c r="D252" s="97"/>
      <c r="E252" s="97"/>
      <c r="F252" s="97"/>
      <c r="G252" s="97"/>
      <c r="H252" s="97"/>
      <c r="I252" s="107"/>
      <c r="J252" s="107"/>
      <c r="K252" s="107"/>
      <c r="L252" s="107"/>
      <c r="M252" s="97"/>
      <c r="N252" s="97"/>
      <c r="O252" s="97"/>
      <c r="P252" s="97"/>
      <c r="Q252" s="97"/>
      <c r="R252" s="97"/>
      <c r="S252" s="97"/>
      <c r="T252" s="97"/>
      <c r="U252" s="97"/>
      <c r="V252" s="97"/>
      <c r="W252" s="97"/>
      <c r="X252" s="97"/>
      <c r="Y252" s="108"/>
      <c r="Z252" s="97"/>
      <c r="AA252" s="97"/>
      <c r="AB252" s="97"/>
      <c r="AC252" s="97"/>
      <c r="AD252" s="97"/>
      <c r="AE252" s="97"/>
      <c r="AF252" s="97"/>
      <c r="AG252" s="97"/>
      <c r="AH252" s="97"/>
      <c r="AI252" s="97"/>
      <c r="AJ252" s="97"/>
      <c r="AK252" s="97"/>
      <c r="AL252" s="97"/>
      <c r="AM252" s="97"/>
      <c r="AN252" s="97"/>
      <c r="AO252" s="97"/>
      <c r="AP252" s="97"/>
      <c r="AQ252" s="97"/>
      <c r="AR252" s="97"/>
      <c r="AS252" s="97"/>
      <c r="AT252" s="3"/>
      <c r="AU252" s="3"/>
      <c r="AV252" s="3"/>
    </row>
    <row r="253" spans="1:48" ht="12.75" customHeight="1">
      <c r="A253" s="97"/>
      <c r="B253" s="97"/>
      <c r="C253" s="97"/>
      <c r="D253" s="97"/>
      <c r="E253" s="97"/>
      <c r="F253" s="97"/>
      <c r="G253" s="97"/>
      <c r="H253" s="97"/>
      <c r="I253" s="107"/>
      <c r="J253" s="107"/>
      <c r="K253" s="107"/>
      <c r="L253" s="107"/>
      <c r="M253" s="97"/>
      <c r="N253" s="97"/>
      <c r="O253" s="97"/>
      <c r="P253" s="97"/>
      <c r="Q253" s="97"/>
      <c r="R253" s="97"/>
      <c r="S253" s="97"/>
      <c r="T253" s="97"/>
      <c r="U253" s="97"/>
      <c r="V253" s="97"/>
      <c r="W253" s="97"/>
      <c r="X253" s="97"/>
      <c r="Y253" s="108"/>
      <c r="Z253" s="97"/>
      <c r="AA253" s="97"/>
      <c r="AB253" s="97"/>
      <c r="AC253" s="97"/>
      <c r="AD253" s="97"/>
      <c r="AE253" s="97"/>
      <c r="AF253" s="97"/>
      <c r="AG253" s="97"/>
      <c r="AH253" s="97"/>
      <c r="AI253" s="97"/>
      <c r="AJ253" s="97"/>
      <c r="AK253" s="97"/>
      <c r="AL253" s="97"/>
      <c r="AM253" s="97"/>
      <c r="AN253" s="97"/>
      <c r="AO253" s="97"/>
      <c r="AP253" s="97"/>
      <c r="AQ253" s="97"/>
      <c r="AR253" s="97"/>
      <c r="AS253" s="97"/>
      <c r="AT253" s="3"/>
      <c r="AU253" s="3"/>
      <c r="AV253" s="3"/>
    </row>
    <row r="254" spans="1:48" ht="12.75" customHeight="1">
      <c r="A254" s="97"/>
      <c r="B254" s="97"/>
      <c r="C254" s="97"/>
      <c r="D254" s="97"/>
      <c r="E254" s="97"/>
      <c r="F254" s="97"/>
      <c r="G254" s="97"/>
      <c r="H254" s="97"/>
      <c r="I254" s="107"/>
      <c r="J254" s="107"/>
      <c r="K254" s="107"/>
      <c r="L254" s="107"/>
      <c r="M254" s="97"/>
      <c r="N254" s="97"/>
      <c r="O254" s="97"/>
      <c r="P254" s="97"/>
      <c r="Q254" s="97"/>
      <c r="R254" s="97"/>
      <c r="S254" s="97"/>
      <c r="T254" s="97"/>
      <c r="U254" s="97"/>
      <c r="V254" s="97"/>
      <c r="W254" s="97"/>
      <c r="X254" s="97"/>
      <c r="Y254" s="108"/>
      <c r="Z254" s="97"/>
      <c r="AA254" s="97"/>
      <c r="AB254" s="97"/>
      <c r="AC254" s="97"/>
      <c r="AD254" s="97"/>
      <c r="AE254" s="97"/>
      <c r="AF254" s="97"/>
      <c r="AG254" s="97"/>
      <c r="AH254" s="97"/>
      <c r="AI254" s="97"/>
      <c r="AJ254" s="97"/>
      <c r="AK254" s="97"/>
      <c r="AL254" s="97"/>
      <c r="AM254" s="97"/>
      <c r="AN254" s="97"/>
      <c r="AO254" s="97"/>
      <c r="AP254" s="97"/>
      <c r="AQ254" s="97"/>
      <c r="AR254" s="97"/>
      <c r="AS254" s="97"/>
      <c r="AT254" s="3"/>
      <c r="AU254" s="3"/>
      <c r="AV254" s="3"/>
    </row>
    <row r="255" spans="1:48" ht="12.75" customHeight="1">
      <c r="A255" s="97"/>
      <c r="B255" s="97"/>
      <c r="C255" s="97"/>
      <c r="D255" s="97"/>
      <c r="E255" s="97"/>
      <c r="F255" s="97"/>
      <c r="G255" s="97"/>
      <c r="H255" s="97"/>
      <c r="I255" s="107"/>
      <c r="J255" s="107"/>
      <c r="K255" s="107"/>
      <c r="L255" s="107"/>
      <c r="M255" s="97"/>
      <c r="N255" s="97"/>
      <c r="O255" s="97"/>
      <c r="P255" s="97"/>
      <c r="Q255" s="97"/>
      <c r="R255" s="97"/>
      <c r="S255" s="97"/>
      <c r="T255" s="97"/>
      <c r="U255" s="97"/>
      <c r="V255" s="97"/>
      <c r="W255" s="97"/>
      <c r="X255" s="97"/>
      <c r="Y255" s="108"/>
      <c r="Z255" s="97"/>
      <c r="AA255" s="97"/>
      <c r="AB255" s="97"/>
      <c r="AC255" s="97"/>
      <c r="AD255" s="97"/>
      <c r="AE255" s="97"/>
      <c r="AF255" s="97"/>
      <c r="AG255" s="97"/>
      <c r="AH255" s="97"/>
      <c r="AI255" s="97"/>
      <c r="AJ255" s="97"/>
      <c r="AK255" s="97"/>
      <c r="AL255" s="97"/>
      <c r="AM255" s="97"/>
      <c r="AN255" s="97"/>
      <c r="AO255" s="97"/>
      <c r="AP255" s="97"/>
      <c r="AQ255" s="97"/>
      <c r="AR255" s="97"/>
      <c r="AS255" s="97"/>
      <c r="AT255" s="3"/>
      <c r="AU255" s="3"/>
      <c r="AV255" s="3"/>
    </row>
    <row r="256" spans="1:48" ht="12.75" customHeight="1">
      <c r="A256" s="97"/>
      <c r="B256" s="97"/>
      <c r="C256" s="97"/>
      <c r="D256" s="97"/>
      <c r="E256" s="97"/>
      <c r="F256" s="97"/>
      <c r="G256" s="97"/>
      <c r="H256" s="97"/>
      <c r="I256" s="107"/>
      <c r="J256" s="107"/>
      <c r="K256" s="107"/>
      <c r="L256" s="107"/>
      <c r="M256" s="97"/>
      <c r="N256" s="97"/>
      <c r="O256" s="97"/>
      <c r="P256" s="97"/>
      <c r="Q256" s="97"/>
      <c r="R256" s="97"/>
      <c r="S256" s="97"/>
      <c r="T256" s="97"/>
      <c r="U256" s="97"/>
      <c r="V256" s="97"/>
      <c r="W256" s="97"/>
      <c r="X256" s="97"/>
      <c r="Y256" s="108"/>
      <c r="Z256" s="97"/>
      <c r="AA256" s="97"/>
      <c r="AB256" s="97"/>
      <c r="AC256" s="97"/>
      <c r="AD256" s="97"/>
      <c r="AE256" s="97"/>
      <c r="AF256" s="97"/>
      <c r="AG256" s="97"/>
      <c r="AH256" s="97"/>
      <c r="AI256" s="97"/>
      <c r="AJ256" s="97"/>
      <c r="AK256" s="97"/>
      <c r="AL256" s="97"/>
      <c r="AM256" s="97"/>
      <c r="AN256" s="97"/>
      <c r="AO256" s="97"/>
      <c r="AP256" s="97"/>
      <c r="AQ256" s="97"/>
      <c r="AR256" s="97"/>
      <c r="AS256" s="97"/>
      <c r="AT256" s="3"/>
      <c r="AU256" s="3"/>
      <c r="AV256" s="3"/>
    </row>
    <row r="257" spans="1:48" ht="12.75" customHeight="1">
      <c r="A257" s="97"/>
      <c r="B257" s="97"/>
      <c r="C257" s="97"/>
      <c r="D257" s="97"/>
      <c r="E257" s="97"/>
      <c r="F257" s="97"/>
      <c r="G257" s="97"/>
      <c r="H257" s="97"/>
      <c r="I257" s="107"/>
      <c r="J257" s="107"/>
      <c r="K257" s="107"/>
      <c r="L257" s="107"/>
      <c r="M257" s="97"/>
      <c r="N257" s="97"/>
      <c r="O257" s="97"/>
      <c r="P257" s="97"/>
      <c r="Q257" s="97"/>
      <c r="R257" s="97"/>
      <c r="S257" s="97"/>
      <c r="T257" s="97"/>
      <c r="U257" s="97"/>
      <c r="V257" s="97"/>
      <c r="W257" s="97"/>
      <c r="X257" s="97"/>
      <c r="Y257" s="108"/>
      <c r="Z257" s="97"/>
      <c r="AA257" s="97"/>
      <c r="AB257" s="97"/>
      <c r="AC257" s="97"/>
      <c r="AD257" s="97"/>
      <c r="AE257" s="97"/>
      <c r="AF257" s="97"/>
      <c r="AG257" s="97"/>
      <c r="AH257" s="97"/>
      <c r="AI257" s="97"/>
      <c r="AJ257" s="97"/>
      <c r="AK257" s="97"/>
      <c r="AL257" s="97"/>
      <c r="AM257" s="97"/>
      <c r="AN257" s="97"/>
      <c r="AO257" s="97"/>
      <c r="AP257" s="97"/>
      <c r="AQ257" s="97"/>
      <c r="AR257" s="97"/>
      <c r="AS257" s="97"/>
      <c r="AT257" s="3"/>
      <c r="AU257" s="3"/>
      <c r="AV257" s="3"/>
    </row>
    <row r="258" spans="1:48" ht="12.75" customHeight="1">
      <c r="A258" s="97"/>
      <c r="B258" s="97"/>
      <c r="C258" s="97"/>
      <c r="D258" s="97"/>
      <c r="E258" s="97"/>
      <c r="F258" s="97"/>
      <c r="G258" s="97"/>
      <c r="H258" s="97"/>
      <c r="I258" s="107"/>
      <c r="J258" s="107"/>
      <c r="K258" s="107"/>
      <c r="L258" s="107"/>
      <c r="M258" s="97"/>
      <c r="N258" s="97"/>
      <c r="O258" s="97"/>
      <c r="P258" s="97"/>
      <c r="Q258" s="97"/>
      <c r="R258" s="97"/>
      <c r="S258" s="97"/>
      <c r="T258" s="97"/>
      <c r="U258" s="97"/>
      <c r="V258" s="97"/>
      <c r="W258" s="97"/>
      <c r="X258" s="97"/>
      <c r="Y258" s="108"/>
      <c r="Z258" s="97"/>
      <c r="AA258" s="97"/>
      <c r="AB258" s="97"/>
      <c r="AC258" s="97"/>
      <c r="AD258" s="97"/>
      <c r="AE258" s="97"/>
      <c r="AF258" s="97"/>
      <c r="AG258" s="97"/>
      <c r="AH258" s="97"/>
      <c r="AI258" s="97"/>
      <c r="AJ258" s="97"/>
      <c r="AK258" s="97"/>
      <c r="AL258" s="97"/>
      <c r="AM258" s="97"/>
      <c r="AN258" s="97"/>
      <c r="AO258" s="97"/>
      <c r="AP258" s="97"/>
      <c r="AQ258" s="97"/>
      <c r="AR258" s="97"/>
      <c r="AS258" s="97"/>
      <c r="AT258" s="3"/>
      <c r="AU258" s="3"/>
      <c r="AV258" s="3"/>
    </row>
    <row r="259" spans="1:48" ht="12.75" customHeight="1">
      <c r="A259" s="97"/>
      <c r="B259" s="97"/>
      <c r="C259" s="97"/>
      <c r="D259" s="97"/>
      <c r="E259" s="97"/>
      <c r="F259" s="97"/>
      <c r="G259" s="97"/>
      <c r="H259" s="97"/>
      <c r="I259" s="107"/>
      <c r="J259" s="107"/>
      <c r="K259" s="107"/>
      <c r="L259" s="107"/>
      <c r="M259" s="97"/>
      <c r="N259" s="97"/>
      <c r="O259" s="97"/>
      <c r="P259" s="97"/>
      <c r="Q259" s="97"/>
      <c r="R259" s="97"/>
      <c r="S259" s="97"/>
      <c r="T259" s="97"/>
      <c r="U259" s="97"/>
      <c r="V259" s="97"/>
      <c r="W259" s="97"/>
      <c r="X259" s="97"/>
      <c r="Y259" s="108"/>
      <c r="Z259" s="97"/>
      <c r="AA259" s="97"/>
      <c r="AB259" s="97"/>
      <c r="AC259" s="97"/>
      <c r="AD259" s="97"/>
      <c r="AE259" s="97"/>
      <c r="AF259" s="97"/>
      <c r="AG259" s="97"/>
      <c r="AH259" s="97"/>
      <c r="AI259" s="97"/>
      <c r="AJ259" s="97"/>
      <c r="AK259" s="97"/>
      <c r="AL259" s="97"/>
      <c r="AM259" s="97"/>
      <c r="AN259" s="97"/>
      <c r="AO259" s="97"/>
      <c r="AP259" s="97"/>
      <c r="AQ259" s="97"/>
      <c r="AR259" s="97"/>
      <c r="AS259" s="97"/>
      <c r="AT259" s="3"/>
      <c r="AU259" s="3"/>
      <c r="AV259" s="3"/>
    </row>
    <row r="260" spans="1:48" ht="12.75" customHeight="1">
      <c r="A260" s="97"/>
      <c r="B260" s="97"/>
      <c r="C260" s="97"/>
      <c r="D260" s="97"/>
      <c r="E260" s="97"/>
      <c r="F260" s="97"/>
      <c r="G260" s="97"/>
      <c r="H260" s="97"/>
      <c r="I260" s="107"/>
      <c r="J260" s="107"/>
      <c r="K260" s="107"/>
      <c r="L260" s="107"/>
      <c r="M260" s="97"/>
      <c r="N260" s="97"/>
      <c r="O260" s="97"/>
      <c r="P260" s="97"/>
      <c r="Q260" s="97"/>
      <c r="R260" s="97"/>
      <c r="S260" s="97"/>
      <c r="T260" s="97"/>
      <c r="U260" s="97"/>
      <c r="V260" s="97"/>
      <c r="W260" s="97"/>
      <c r="X260" s="97"/>
      <c r="Y260" s="108"/>
      <c r="Z260" s="97"/>
      <c r="AA260" s="97"/>
      <c r="AB260" s="97"/>
      <c r="AC260" s="97"/>
      <c r="AD260" s="97"/>
      <c r="AE260" s="97"/>
      <c r="AF260" s="97"/>
      <c r="AG260" s="97"/>
      <c r="AH260" s="97"/>
      <c r="AI260" s="97"/>
      <c r="AJ260" s="97"/>
      <c r="AK260" s="97"/>
      <c r="AL260" s="97"/>
      <c r="AM260" s="97"/>
      <c r="AN260" s="97"/>
      <c r="AO260" s="97"/>
      <c r="AP260" s="97"/>
      <c r="AQ260" s="97"/>
      <c r="AR260" s="97"/>
      <c r="AS260" s="97"/>
      <c r="AT260" s="3"/>
      <c r="AU260" s="3"/>
      <c r="AV260" s="3"/>
    </row>
    <row r="261" spans="1:48" ht="12.75" customHeight="1">
      <c r="A261" s="97"/>
      <c r="B261" s="97"/>
      <c r="C261" s="97"/>
      <c r="D261" s="97"/>
      <c r="E261" s="97"/>
      <c r="F261" s="97"/>
      <c r="G261" s="97"/>
      <c r="H261" s="97"/>
      <c r="I261" s="107"/>
      <c r="J261" s="107"/>
      <c r="K261" s="107"/>
      <c r="L261" s="107"/>
      <c r="M261" s="97"/>
      <c r="N261" s="97"/>
      <c r="O261" s="97"/>
      <c r="P261" s="97"/>
      <c r="Q261" s="97"/>
      <c r="R261" s="97"/>
      <c r="S261" s="97"/>
      <c r="T261" s="97"/>
      <c r="U261" s="97"/>
      <c r="V261" s="97"/>
      <c r="W261" s="97"/>
      <c r="X261" s="97"/>
      <c r="Y261" s="108"/>
      <c r="Z261" s="97"/>
      <c r="AA261" s="97"/>
      <c r="AB261" s="97"/>
      <c r="AC261" s="97"/>
      <c r="AD261" s="97"/>
      <c r="AE261" s="97"/>
      <c r="AF261" s="97"/>
      <c r="AG261" s="97"/>
      <c r="AH261" s="97"/>
      <c r="AI261" s="97"/>
      <c r="AJ261" s="97"/>
      <c r="AK261" s="97"/>
      <c r="AL261" s="97"/>
      <c r="AM261" s="97"/>
      <c r="AN261" s="97"/>
      <c r="AO261" s="97"/>
      <c r="AP261" s="97"/>
      <c r="AQ261" s="97"/>
      <c r="AR261" s="97"/>
      <c r="AS261" s="97"/>
      <c r="AT261" s="3"/>
      <c r="AU261" s="3"/>
      <c r="AV261" s="3"/>
    </row>
    <row r="262" spans="1:48" ht="12.75" customHeight="1">
      <c r="A262" s="97"/>
      <c r="B262" s="97"/>
      <c r="C262" s="97"/>
      <c r="D262" s="97"/>
      <c r="E262" s="97"/>
      <c r="F262" s="97"/>
      <c r="G262" s="97"/>
      <c r="H262" s="97"/>
      <c r="I262" s="107"/>
      <c r="J262" s="107"/>
      <c r="K262" s="107"/>
      <c r="L262" s="107"/>
      <c r="M262" s="97"/>
      <c r="N262" s="97"/>
      <c r="O262" s="97"/>
      <c r="P262" s="97"/>
      <c r="Q262" s="97"/>
      <c r="R262" s="97"/>
      <c r="S262" s="97"/>
      <c r="T262" s="97"/>
      <c r="U262" s="97"/>
      <c r="V262" s="97"/>
      <c r="W262" s="97"/>
      <c r="X262" s="97"/>
      <c r="Y262" s="108"/>
      <c r="Z262" s="97"/>
      <c r="AA262" s="97"/>
      <c r="AB262" s="97"/>
      <c r="AC262" s="97"/>
      <c r="AD262" s="97"/>
      <c r="AE262" s="97"/>
      <c r="AF262" s="97"/>
      <c r="AG262" s="97"/>
      <c r="AH262" s="97"/>
      <c r="AI262" s="97"/>
      <c r="AJ262" s="97"/>
      <c r="AK262" s="97"/>
      <c r="AL262" s="97"/>
      <c r="AM262" s="97"/>
      <c r="AN262" s="97"/>
      <c r="AO262" s="97"/>
      <c r="AP262" s="97"/>
      <c r="AQ262" s="97"/>
      <c r="AR262" s="97"/>
      <c r="AS262" s="97"/>
      <c r="AT262" s="3"/>
      <c r="AU262" s="3"/>
      <c r="AV262" s="3"/>
    </row>
    <row r="263" spans="1:48" ht="12.75" customHeight="1">
      <c r="A263" s="97"/>
      <c r="B263" s="97"/>
      <c r="C263" s="97"/>
      <c r="D263" s="97"/>
      <c r="E263" s="97"/>
      <c r="F263" s="97"/>
      <c r="G263" s="97"/>
      <c r="H263" s="97"/>
      <c r="I263" s="107"/>
      <c r="J263" s="107"/>
      <c r="K263" s="107"/>
      <c r="L263" s="107"/>
      <c r="M263" s="97"/>
      <c r="N263" s="97"/>
      <c r="O263" s="97"/>
      <c r="P263" s="97"/>
      <c r="Q263" s="97"/>
      <c r="R263" s="97"/>
      <c r="S263" s="97"/>
      <c r="T263" s="97"/>
      <c r="U263" s="97"/>
      <c r="V263" s="97"/>
      <c r="W263" s="97"/>
      <c r="X263" s="97"/>
      <c r="Y263" s="108"/>
      <c r="Z263" s="97"/>
      <c r="AA263" s="97"/>
      <c r="AB263" s="97"/>
      <c r="AC263" s="97"/>
      <c r="AD263" s="97"/>
      <c r="AE263" s="97"/>
      <c r="AF263" s="97"/>
      <c r="AG263" s="97"/>
      <c r="AH263" s="97"/>
      <c r="AI263" s="97"/>
      <c r="AJ263" s="97"/>
      <c r="AK263" s="97"/>
      <c r="AL263" s="97"/>
      <c r="AM263" s="97"/>
      <c r="AN263" s="97"/>
      <c r="AO263" s="97"/>
      <c r="AP263" s="97"/>
      <c r="AQ263" s="97"/>
      <c r="AR263" s="97"/>
      <c r="AS263" s="97"/>
      <c r="AT263" s="3"/>
      <c r="AU263" s="3"/>
      <c r="AV263" s="3"/>
    </row>
    <row r="264" spans="1:48" ht="12.75" customHeight="1">
      <c r="A264" s="97"/>
      <c r="B264" s="97"/>
      <c r="C264" s="97"/>
      <c r="D264" s="97"/>
      <c r="E264" s="97"/>
      <c r="F264" s="97"/>
      <c r="G264" s="97"/>
      <c r="H264" s="97"/>
      <c r="I264" s="107"/>
      <c r="J264" s="107"/>
      <c r="K264" s="107"/>
      <c r="L264" s="107"/>
      <c r="M264" s="97"/>
      <c r="N264" s="97"/>
      <c r="O264" s="97"/>
      <c r="P264" s="97"/>
      <c r="Q264" s="97"/>
      <c r="R264" s="97"/>
      <c r="S264" s="97"/>
      <c r="T264" s="97"/>
      <c r="U264" s="97"/>
      <c r="V264" s="97"/>
      <c r="W264" s="97"/>
      <c r="X264" s="97"/>
      <c r="Y264" s="108"/>
      <c r="Z264" s="97"/>
      <c r="AA264" s="97"/>
      <c r="AB264" s="97"/>
      <c r="AC264" s="97"/>
      <c r="AD264" s="97"/>
      <c r="AE264" s="97"/>
      <c r="AF264" s="97"/>
      <c r="AG264" s="97"/>
      <c r="AH264" s="97"/>
      <c r="AI264" s="97"/>
      <c r="AJ264" s="97"/>
      <c r="AK264" s="97"/>
      <c r="AL264" s="97"/>
      <c r="AM264" s="97"/>
      <c r="AN264" s="97"/>
      <c r="AO264" s="97"/>
      <c r="AP264" s="97"/>
      <c r="AQ264" s="97"/>
      <c r="AR264" s="97"/>
      <c r="AS264" s="97"/>
      <c r="AT264" s="3"/>
      <c r="AU264" s="3"/>
      <c r="AV264" s="3"/>
    </row>
    <row r="265" spans="1:48" ht="12.75" customHeight="1">
      <c r="A265" s="97"/>
      <c r="B265" s="97"/>
      <c r="C265" s="97"/>
      <c r="D265" s="97"/>
      <c r="E265" s="97"/>
      <c r="F265" s="97"/>
      <c r="G265" s="97"/>
      <c r="H265" s="97"/>
      <c r="I265" s="107"/>
      <c r="J265" s="107"/>
      <c r="K265" s="107"/>
      <c r="L265" s="107"/>
      <c r="M265" s="97"/>
      <c r="N265" s="97"/>
      <c r="O265" s="97"/>
      <c r="P265" s="97"/>
      <c r="Q265" s="97"/>
      <c r="R265" s="97"/>
      <c r="S265" s="97"/>
      <c r="T265" s="97"/>
      <c r="U265" s="97"/>
      <c r="V265" s="97"/>
      <c r="W265" s="97"/>
      <c r="X265" s="97"/>
      <c r="Y265" s="108"/>
      <c r="Z265" s="97"/>
      <c r="AA265" s="97"/>
      <c r="AB265" s="97"/>
      <c r="AC265" s="97"/>
      <c r="AD265" s="97"/>
      <c r="AE265" s="97"/>
      <c r="AF265" s="97"/>
      <c r="AG265" s="97"/>
      <c r="AH265" s="97"/>
      <c r="AI265" s="97"/>
      <c r="AJ265" s="97"/>
      <c r="AK265" s="97"/>
      <c r="AL265" s="97"/>
      <c r="AM265" s="97"/>
      <c r="AN265" s="97"/>
      <c r="AO265" s="97"/>
      <c r="AP265" s="97"/>
      <c r="AQ265" s="97"/>
      <c r="AR265" s="97"/>
      <c r="AS265" s="97"/>
      <c r="AT265" s="3"/>
      <c r="AU265" s="3"/>
      <c r="AV265" s="3"/>
    </row>
    <row r="266" spans="1:48" ht="12.75" customHeight="1">
      <c r="A266" s="97"/>
      <c r="B266" s="97"/>
      <c r="C266" s="97"/>
      <c r="D266" s="97"/>
      <c r="E266" s="97"/>
      <c r="F266" s="97"/>
      <c r="G266" s="97"/>
      <c r="H266" s="97"/>
      <c r="I266" s="107"/>
      <c r="J266" s="107"/>
      <c r="K266" s="107"/>
      <c r="L266" s="107"/>
      <c r="M266" s="97"/>
      <c r="N266" s="97"/>
      <c r="O266" s="97"/>
      <c r="P266" s="97"/>
      <c r="Q266" s="97"/>
      <c r="R266" s="97"/>
      <c r="S266" s="97"/>
      <c r="T266" s="97"/>
      <c r="U266" s="97"/>
      <c r="V266" s="97"/>
      <c r="W266" s="97"/>
      <c r="X266" s="97"/>
      <c r="Y266" s="108"/>
      <c r="Z266" s="97"/>
      <c r="AA266" s="97"/>
      <c r="AB266" s="97"/>
      <c r="AC266" s="97"/>
      <c r="AD266" s="97"/>
      <c r="AE266" s="97"/>
      <c r="AF266" s="97"/>
      <c r="AG266" s="97"/>
      <c r="AH266" s="97"/>
      <c r="AI266" s="97"/>
      <c r="AJ266" s="97"/>
      <c r="AK266" s="97"/>
      <c r="AL266" s="97"/>
      <c r="AM266" s="97"/>
      <c r="AN266" s="97"/>
      <c r="AO266" s="97"/>
      <c r="AP266" s="97"/>
      <c r="AQ266" s="97"/>
      <c r="AR266" s="97"/>
      <c r="AS266" s="97"/>
      <c r="AT266" s="3"/>
      <c r="AU266" s="3"/>
      <c r="AV266" s="3"/>
    </row>
    <row r="267" spans="1:48" ht="12.75" customHeight="1">
      <c r="A267" s="97"/>
      <c r="B267" s="97"/>
      <c r="C267" s="97"/>
      <c r="D267" s="97"/>
      <c r="E267" s="97"/>
      <c r="F267" s="97"/>
      <c r="G267" s="97"/>
      <c r="H267" s="97"/>
      <c r="I267" s="107"/>
      <c r="J267" s="107"/>
      <c r="K267" s="107"/>
      <c r="L267" s="107"/>
      <c r="M267" s="97"/>
      <c r="N267" s="97"/>
      <c r="O267" s="97"/>
      <c r="P267" s="97"/>
      <c r="Q267" s="97"/>
      <c r="R267" s="97"/>
      <c r="S267" s="97"/>
      <c r="T267" s="97"/>
      <c r="U267" s="97"/>
      <c r="V267" s="97"/>
      <c r="W267" s="97"/>
      <c r="X267" s="97"/>
      <c r="Y267" s="108"/>
      <c r="Z267" s="97"/>
      <c r="AA267" s="97"/>
      <c r="AB267" s="97"/>
      <c r="AC267" s="97"/>
      <c r="AD267" s="97"/>
      <c r="AE267" s="97"/>
      <c r="AF267" s="97"/>
      <c r="AG267" s="97"/>
      <c r="AH267" s="97"/>
      <c r="AI267" s="97"/>
      <c r="AJ267" s="97"/>
      <c r="AK267" s="97"/>
      <c r="AL267" s="97"/>
      <c r="AM267" s="97"/>
      <c r="AN267" s="97"/>
      <c r="AO267" s="97"/>
      <c r="AP267" s="97"/>
      <c r="AQ267" s="97"/>
      <c r="AR267" s="97"/>
      <c r="AS267" s="97"/>
      <c r="AT267" s="3"/>
      <c r="AU267" s="3"/>
      <c r="AV267" s="3"/>
    </row>
    <row r="268" spans="1:48" ht="12.75" customHeight="1">
      <c r="A268" s="97"/>
      <c r="B268" s="97"/>
      <c r="C268" s="97"/>
      <c r="D268" s="97"/>
      <c r="E268" s="97"/>
      <c r="F268" s="97"/>
      <c r="G268" s="97"/>
      <c r="H268" s="97"/>
      <c r="I268" s="107"/>
      <c r="J268" s="107"/>
      <c r="K268" s="107"/>
      <c r="L268" s="107"/>
      <c r="M268" s="97"/>
      <c r="N268" s="97"/>
      <c r="O268" s="97"/>
      <c r="P268" s="97"/>
      <c r="Q268" s="97"/>
      <c r="R268" s="97"/>
      <c r="S268" s="97"/>
      <c r="T268" s="97"/>
      <c r="U268" s="97"/>
      <c r="V268" s="97"/>
      <c r="W268" s="97"/>
      <c r="X268" s="97"/>
      <c r="Y268" s="108"/>
      <c r="Z268" s="97"/>
      <c r="AA268" s="97"/>
      <c r="AB268" s="97"/>
      <c r="AC268" s="97"/>
      <c r="AD268" s="97"/>
      <c r="AE268" s="97"/>
      <c r="AF268" s="97"/>
      <c r="AG268" s="97"/>
      <c r="AH268" s="97"/>
      <c r="AI268" s="97"/>
      <c r="AJ268" s="97"/>
      <c r="AK268" s="97"/>
      <c r="AL268" s="97"/>
      <c r="AM268" s="97"/>
      <c r="AN268" s="97"/>
      <c r="AO268" s="97"/>
      <c r="AP268" s="97"/>
      <c r="AQ268" s="97"/>
      <c r="AR268" s="97"/>
      <c r="AS268" s="97"/>
      <c r="AT268" s="3"/>
      <c r="AU268" s="3"/>
      <c r="AV268" s="3"/>
    </row>
    <row r="269" spans="1:48" ht="12.75" customHeight="1">
      <c r="A269" s="97"/>
      <c r="B269" s="97"/>
      <c r="C269" s="97"/>
      <c r="D269" s="97"/>
      <c r="E269" s="97"/>
      <c r="F269" s="97"/>
      <c r="G269" s="97"/>
      <c r="H269" s="97"/>
      <c r="I269" s="107"/>
      <c r="J269" s="107"/>
      <c r="K269" s="107"/>
      <c r="L269" s="107"/>
      <c r="M269" s="97"/>
      <c r="N269" s="97"/>
      <c r="O269" s="97"/>
      <c r="P269" s="97"/>
      <c r="Q269" s="97"/>
      <c r="R269" s="97"/>
      <c r="S269" s="97"/>
      <c r="T269" s="97"/>
      <c r="U269" s="97"/>
      <c r="V269" s="97"/>
      <c r="W269" s="97"/>
      <c r="X269" s="97"/>
      <c r="Y269" s="108"/>
      <c r="Z269" s="97"/>
      <c r="AA269" s="97"/>
      <c r="AB269" s="97"/>
      <c r="AC269" s="97"/>
      <c r="AD269" s="97"/>
      <c r="AE269" s="97"/>
      <c r="AF269" s="97"/>
      <c r="AG269" s="97"/>
      <c r="AH269" s="97"/>
      <c r="AI269" s="97"/>
      <c r="AJ269" s="97"/>
      <c r="AK269" s="97"/>
      <c r="AL269" s="97"/>
      <c r="AM269" s="97"/>
      <c r="AN269" s="97"/>
      <c r="AO269" s="97"/>
      <c r="AP269" s="97"/>
      <c r="AQ269" s="97"/>
      <c r="AR269" s="97"/>
      <c r="AS269" s="97"/>
      <c r="AT269" s="3"/>
      <c r="AU269" s="3"/>
      <c r="AV269" s="3"/>
    </row>
    <row r="270" spans="1:48" ht="12.75" customHeight="1">
      <c r="A270" s="97"/>
      <c r="B270" s="97"/>
      <c r="C270" s="97"/>
      <c r="D270" s="97"/>
      <c r="E270" s="97"/>
      <c r="F270" s="97"/>
      <c r="G270" s="97"/>
      <c r="H270" s="97"/>
      <c r="I270" s="107"/>
      <c r="J270" s="107"/>
      <c r="K270" s="107"/>
      <c r="L270" s="107"/>
      <c r="M270" s="97"/>
      <c r="N270" s="97"/>
      <c r="O270" s="97"/>
      <c r="P270" s="97"/>
      <c r="Q270" s="97"/>
      <c r="R270" s="97"/>
      <c r="S270" s="97"/>
      <c r="T270" s="97"/>
      <c r="U270" s="97"/>
      <c r="V270" s="97"/>
      <c r="W270" s="97"/>
      <c r="X270" s="97"/>
      <c r="Y270" s="108"/>
      <c r="Z270" s="97"/>
      <c r="AA270" s="97"/>
      <c r="AB270" s="97"/>
      <c r="AC270" s="97"/>
      <c r="AD270" s="97"/>
      <c r="AE270" s="97"/>
      <c r="AF270" s="97"/>
      <c r="AG270" s="97"/>
      <c r="AH270" s="97"/>
      <c r="AI270" s="97"/>
      <c r="AJ270" s="97"/>
      <c r="AK270" s="97"/>
      <c r="AL270" s="97"/>
      <c r="AM270" s="97"/>
      <c r="AN270" s="97"/>
      <c r="AO270" s="97"/>
      <c r="AP270" s="97"/>
      <c r="AQ270" s="97"/>
      <c r="AR270" s="97"/>
      <c r="AS270" s="97"/>
      <c r="AT270" s="3"/>
      <c r="AU270" s="3"/>
      <c r="AV270" s="3"/>
    </row>
    <row r="271" spans="1:48" ht="12.75" customHeight="1">
      <c r="A271" s="97"/>
      <c r="B271" s="97"/>
      <c r="C271" s="97"/>
      <c r="D271" s="97"/>
      <c r="E271" s="97"/>
      <c r="F271" s="97"/>
      <c r="G271" s="97"/>
      <c r="H271" s="97"/>
      <c r="I271" s="107"/>
      <c r="J271" s="107"/>
      <c r="K271" s="107"/>
      <c r="L271" s="107"/>
      <c r="M271" s="97"/>
      <c r="N271" s="97"/>
      <c r="O271" s="97"/>
      <c r="P271" s="97"/>
      <c r="Q271" s="97"/>
      <c r="R271" s="97"/>
      <c r="S271" s="97"/>
      <c r="T271" s="97"/>
      <c r="U271" s="97"/>
      <c r="V271" s="97"/>
      <c r="W271" s="97"/>
      <c r="X271" s="97"/>
      <c r="Y271" s="108"/>
      <c r="Z271" s="97"/>
      <c r="AA271" s="97"/>
      <c r="AB271" s="97"/>
      <c r="AC271" s="97"/>
      <c r="AD271" s="97"/>
      <c r="AE271" s="97"/>
      <c r="AF271" s="97"/>
      <c r="AG271" s="97"/>
      <c r="AH271" s="97"/>
      <c r="AI271" s="97"/>
      <c r="AJ271" s="97"/>
      <c r="AK271" s="97"/>
      <c r="AL271" s="97"/>
      <c r="AM271" s="97"/>
      <c r="AN271" s="97"/>
      <c r="AO271" s="97"/>
      <c r="AP271" s="97"/>
      <c r="AQ271" s="97"/>
      <c r="AR271" s="97"/>
      <c r="AS271" s="97"/>
      <c r="AT271" s="3"/>
      <c r="AU271" s="3"/>
      <c r="AV271" s="3"/>
    </row>
    <row r="272" spans="1:48" ht="12.75" customHeight="1">
      <c r="A272" s="97"/>
      <c r="B272" s="97"/>
      <c r="C272" s="97"/>
      <c r="D272" s="97"/>
      <c r="E272" s="97"/>
      <c r="F272" s="97"/>
      <c r="G272" s="97"/>
      <c r="H272" s="97"/>
      <c r="I272" s="107"/>
      <c r="J272" s="107"/>
      <c r="K272" s="107"/>
      <c r="L272" s="107"/>
      <c r="M272" s="97"/>
      <c r="N272" s="97"/>
      <c r="O272" s="97"/>
      <c r="P272" s="97"/>
      <c r="Q272" s="97"/>
      <c r="R272" s="97"/>
      <c r="S272" s="97"/>
      <c r="T272" s="97"/>
      <c r="U272" s="97"/>
      <c r="V272" s="97"/>
      <c r="W272" s="97"/>
      <c r="X272" s="97"/>
      <c r="Y272" s="108"/>
      <c r="Z272" s="97"/>
      <c r="AA272" s="97"/>
      <c r="AB272" s="97"/>
      <c r="AC272" s="97"/>
      <c r="AD272" s="97"/>
      <c r="AE272" s="97"/>
      <c r="AF272" s="97"/>
      <c r="AG272" s="97"/>
      <c r="AH272" s="97"/>
      <c r="AI272" s="97"/>
      <c r="AJ272" s="97"/>
      <c r="AK272" s="97"/>
      <c r="AL272" s="97"/>
      <c r="AM272" s="97"/>
      <c r="AN272" s="97"/>
      <c r="AO272" s="97"/>
      <c r="AP272" s="97"/>
      <c r="AQ272" s="97"/>
      <c r="AR272" s="97"/>
      <c r="AS272" s="97"/>
      <c r="AT272" s="3"/>
      <c r="AU272" s="3"/>
      <c r="AV272" s="3"/>
    </row>
    <row r="273" spans="1:48" ht="12.75" customHeight="1">
      <c r="A273" s="97"/>
      <c r="B273" s="97"/>
      <c r="C273" s="97"/>
      <c r="D273" s="97"/>
      <c r="E273" s="97"/>
      <c r="F273" s="97"/>
      <c r="G273" s="97"/>
      <c r="H273" s="97"/>
      <c r="I273" s="107"/>
      <c r="J273" s="107"/>
      <c r="K273" s="107"/>
      <c r="L273" s="107"/>
      <c r="M273" s="97"/>
      <c r="N273" s="97"/>
      <c r="O273" s="97"/>
      <c r="P273" s="97"/>
      <c r="Q273" s="97"/>
      <c r="R273" s="97"/>
      <c r="S273" s="97"/>
      <c r="T273" s="97"/>
      <c r="U273" s="97"/>
      <c r="V273" s="97"/>
      <c r="W273" s="97"/>
      <c r="X273" s="97"/>
      <c r="Y273" s="108"/>
      <c r="Z273" s="97"/>
      <c r="AA273" s="97"/>
      <c r="AB273" s="97"/>
      <c r="AC273" s="97"/>
      <c r="AD273" s="97"/>
      <c r="AE273" s="97"/>
      <c r="AF273" s="97"/>
      <c r="AG273" s="97"/>
      <c r="AH273" s="97"/>
      <c r="AI273" s="97"/>
      <c r="AJ273" s="97"/>
      <c r="AK273" s="97"/>
      <c r="AL273" s="97"/>
      <c r="AM273" s="97"/>
      <c r="AN273" s="97"/>
      <c r="AO273" s="97"/>
      <c r="AP273" s="97"/>
      <c r="AQ273" s="97"/>
      <c r="AR273" s="97"/>
      <c r="AS273" s="97"/>
      <c r="AT273" s="3"/>
      <c r="AU273" s="3"/>
      <c r="AV273" s="3"/>
    </row>
    <row r="274" spans="1:48" ht="12.75" customHeight="1">
      <c r="A274" s="97"/>
      <c r="B274" s="97"/>
      <c r="C274" s="97"/>
      <c r="D274" s="97"/>
      <c r="E274" s="97"/>
      <c r="F274" s="97"/>
      <c r="G274" s="97"/>
      <c r="H274" s="97"/>
      <c r="I274" s="107"/>
      <c r="J274" s="107"/>
      <c r="K274" s="107"/>
      <c r="L274" s="107"/>
      <c r="M274" s="97"/>
      <c r="N274" s="97"/>
      <c r="O274" s="97"/>
      <c r="P274" s="97"/>
      <c r="Q274" s="97"/>
      <c r="R274" s="97"/>
      <c r="S274" s="97"/>
      <c r="T274" s="97"/>
      <c r="U274" s="97"/>
      <c r="V274" s="97"/>
      <c r="W274" s="97"/>
      <c r="X274" s="97"/>
      <c r="Y274" s="108"/>
      <c r="Z274" s="97"/>
      <c r="AA274" s="97"/>
      <c r="AB274" s="97"/>
      <c r="AC274" s="97"/>
      <c r="AD274" s="97"/>
      <c r="AE274" s="97"/>
      <c r="AF274" s="97"/>
      <c r="AG274" s="97"/>
      <c r="AH274" s="97"/>
      <c r="AI274" s="97"/>
      <c r="AJ274" s="97"/>
      <c r="AK274" s="97"/>
      <c r="AL274" s="97"/>
      <c r="AM274" s="97"/>
      <c r="AN274" s="97"/>
      <c r="AO274" s="97"/>
      <c r="AP274" s="97"/>
      <c r="AQ274" s="97"/>
      <c r="AR274" s="97"/>
      <c r="AS274" s="97"/>
      <c r="AT274" s="3"/>
      <c r="AU274" s="3"/>
      <c r="AV274" s="3"/>
    </row>
    <row r="275" spans="1:48" ht="12.75" customHeight="1">
      <c r="A275" s="97"/>
      <c r="B275" s="97"/>
      <c r="C275" s="97"/>
      <c r="D275" s="97"/>
      <c r="E275" s="97"/>
      <c r="F275" s="97"/>
      <c r="G275" s="97"/>
      <c r="H275" s="97"/>
      <c r="I275" s="107"/>
      <c r="J275" s="107"/>
      <c r="K275" s="107"/>
      <c r="L275" s="107"/>
      <c r="M275" s="97"/>
      <c r="N275" s="97"/>
      <c r="O275" s="97"/>
      <c r="P275" s="97"/>
      <c r="Q275" s="97"/>
      <c r="R275" s="97"/>
      <c r="S275" s="97"/>
      <c r="T275" s="97"/>
      <c r="U275" s="97"/>
      <c r="V275" s="97"/>
      <c r="W275" s="97"/>
      <c r="X275" s="97"/>
      <c r="Y275" s="108"/>
      <c r="Z275" s="97"/>
      <c r="AA275" s="97"/>
      <c r="AB275" s="97"/>
      <c r="AC275" s="97"/>
      <c r="AD275" s="97"/>
      <c r="AE275" s="97"/>
      <c r="AF275" s="97"/>
      <c r="AG275" s="97"/>
      <c r="AH275" s="97"/>
      <c r="AI275" s="97"/>
      <c r="AJ275" s="97"/>
      <c r="AK275" s="97"/>
      <c r="AL275" s="97"/>
      <c r="AM275" s="97"/>
      <c r="AN275" s="97"/>
      <c r="AO275" s="97"/>
      <c r="AP275" s="97"/>
      <c r="AQ275" s="97"/>
      <c r="AR275" s="97"/>
      <c r="AS275" s="97"/>
      <c r="AT275" s="3"/>
      <c r="AU275" s="3"/>
      <c r="AV275" s="3"/>
    </row>
    <row r="276" spans="1:48" ht="12.75" customHeight="1">
      <c r="A276" s="97"/>
      <c r="B276" s="97"/>
      <c r="C276" s="97"/>
      <c r="D276" s="97"/>
      <c r="E276" s="97"/>
      <c r="F276" s="97"/>
      <c r="G276" s="97"/>
      <c r="H276" s="97"/>
      <c r="I276" s="107"/>
      <c r="J276" s="107"/>
      <c r="K276" s="107"/>
      <c r="L276" s="107"/>
      <c r="M276" s="97"/>
      <c r="N276" s="97"/>
      <c r="O276" s="97"/>
      <c r="P276" s="97"/>
      <c r="Q276" s="97"/>
      <c r="R276" s="97"/>
      <c r="S276" s="97"/>
      <c r="T276" s="97"/>
      <c r="U276" s="97"/>
      <c r="V276" s="97"/>
      <c r="W276" s="97"/>
      <c r="X276" s="97"/>
      <c r="Y276" s="108"/>
      <c r="Z276" s="97"/>
      <c r="AA276" s="97"/>
      <c r="AB276" s="97"/>
      <c r="AC276" s="97"/>
      <c r="AD276" s="97"/>
      <c r="AE276" s="97"/>
      <c r="AF276" s="97"/>
      <c r="AG276" s="97"/>
      <c r="AH276" s="97"/>
      <c r="AI276" s="97"/>
      <c r="AJ276" s="97"/>
      <c r="AK276" s="97"/>
      <c r="AL276" s="97"/>
      <c r="AM276" s="97"/>
      <c r="AN276" s="97"/>
      <c r="AO276" s="97"/>
      <c r="AP276" s="97"/>
      <c r="AQ276" s="97"/>
      <c r="AR276" s="97"/>
      <c r="AS276" s="97"/>
      <c r="AT276" s="3"/>
      <c r="AU276" s="3"/>
      <c r="AV276" s="3"/>
    </row>
    <row r="277" spans="1:48" ht="12.75" customHeight="1">
      <c r="A277" s="97"/>
      <c r="B277" s="97"/>
      <c r="C277" s="97"/>
      <c r="D277" s="97"/>
      <c r="E277" s="97"/>
      <c r="F277" s="97"/>
      <c r="G277" s="97"/>
      <c r="H277" s="97"/>
      <c r="I277" s="107"/>
      <c r="J277" s="107"/>
      <c r="K277" s="107"/>
      <c r="L277" s="107"/>
      <c r="M277" s="97"/>
      <c r="N277" s="97"/>
      <c r="O277" s="97"/>
      <c r="P277" s="97"/>
      <c r="Q277" s="97"/>
      <c r="R277" s="97"/>
      <c r="S277" s="97"/>
      <c r="T277" s="97"/>
      <c r="U277" s="97"/>
      <c r="V277" s="97"/>
      <c r="W277" s="97"/>
      <c r="X277" s="97"/>
      <c r="Y277" s="108"/>
      <c r="Z277" s="97"/>
      <c r="AA277" s="97"/>
      <c r="AB277" s="97"/>
      <c r="AC277" s="97"/>
      <c r="AD277" s="97"/>
      <c r="AE277" s="97"/>
      <c r="AF277" s="97"/>
      <c r="AG277" s="97"/>
      <c r="AH277" s="97"/>
      <c r="AI277" s="97"/>
      <c r="AJ277" s="97"/>
      <c r="AK277" s="97"/>
      <c r="AL277" s="97"/>
      <c r="AM277" s="97"/>
      <c r="AN277" s="97"/>
      <c r="AO277" s="97"/>
      <c r="AP277" s="97"/>
      <c r="AQ277" s="97"/>
      <c r="AR277" s="97"/>
      <c r="AS277" s="97"/>
      <c r="AT277" s="3"/>
      <c r="AU277" s="3"/>
      <c r="AV277" s="3"/>
    </row>
    <row r="278" spans="1:48" ht="12.75" customHeight="1">
      <c r="A278" s="97"/>
      <c r="B278" s="97"/>
      <c r="C278" s="97"/>
      <c r="D278" s="97"/>
      <c r="E278" s="97"/>
      <c r="F278" s="97"/>
      <c r="G278" s="97"/>
      <c r="H278" s="97"/>
      <c r="I278" s="107"/>
      <c r="J278" s="107"/>
      <c r="K278" s="107"/>
      <c r="L278" s="107"/>
      <c r="M278" s="97"/>
      <c r="N278" s="97"/>
      <c r="O278" s="97"/>
      <c r="P278" s="97"/>
      <c r="Q278" s="97"/>
      <c r="R278" s="97"/>
      <c r="S278" s="97"/>
      <c r="T278" s="97"/>
      <c r="U278" s="97"/>
      <c r="V278" s="97"/>
      <c r="W278" s="97"/>
      <c r="X278" s="97"/>
      <c r="Y278" s="108"/>
      <c r="Z278" s="97"/>
      <c r="AA278" s="97"/>
      <c r="AB278" s="97"/>
      <c r="AC278" s="97"/>
      <c r="AD278" s="97"/>
      <c r="AE278" s="97"/>
      <c r="AF278" s="97"/>
      <c r="AG278" s="97"/>
      <c r="AH278" s="97"/>
      <c r="AI278" s="97"/>
      <c r="AJ278" s="97"/>
      <c r="AK278" s="97"/>
      <c r="AL278" s="97"/>
      <c r="AM278" s="97"/>
      <c r="AN278" s="97"/>
      <c r="AO278" s="97"/>
      <c r="AP278" s="97"/>
      <c r="AQ278" s="97"/>
      <c r="AR278" s="97"/>
      <c r="AS278" s="97"/>
      <c r="AT278" s="3"/>
      <c r="AU278" s="3"/>
      <c r="AV278" s="3"/>
    </row>
    <row r="279" spans="1:48" ht="12.75" customHeight="1">
      <c r="A279" s="97"/>
      <c r="B279" s="97"/>
      <c r="C279" s="97"/>
      <c r="D279" s="97"/>
      <c r="E279" s="97"/>
      <c r="F279" s="97"/>
      <c r="G279" s="97"/>
      <c r="H279" s="97"/>
      <c r="I279" s="107"/>
      <c r="J279" s="107"/>
      <c r="K279" s="107"/>
      <c r="L279" s="107"/>
      <c r="M279" s="97"/>
      <c r="N279" s="97"/>
      <c r="O279" s="97"/>
      <c r="P279" s="97"/>
      <c r="Q279" s="97"/>
      <c r="R279" s="97"/>
      <c r="S279" s="97"/>
      <c r="T279" s="97"/>
      <c r="U279" s="97"/>
      <c r="V279" s="97"/>
      <c r="W279" s="97"/>
      <c r="X279" s="97"/>
      <c r="Y279" s="108"/>
      <c r="Z279" s="97"/>
      <c r="AA279" s="97"/>
      <c r="AB279" s="97"/>
      <c r="AC279" s="97"/>
      <c r="AD279" s="97"/>
      <c r="AE279" s="97"/>
      <c r="AF279" s="97"/>
      <c r="AG279" s="97"/>
      <c r="AH279" s="97"/>
      <c r="AI279" s="97"/>
      <c r="AJ279" s="97"/>
      <c r="AK279" s="97"/>
      <c r="AL279" s="97"/>
      <c r="AM279" s="97"/>
      <c r="AN279" s="97"/>
      <c r="AO279" s="97"/>
      <c r="AP279" s="97"/>
      <c r="AQ279" s="97"/>
      <c r="AR279" s="97"/>
      <c r="AS279" s="97"/>
      <c r="AT279" s="3"/>
      <c r="AU279" s="3"/>
      <c r="AV279" s="3"/>
    </row>
    <row r="280" spans="1:48" ht="12.75" customHeight="1">
      <c r="A280" s="97"/>
      <c r="B280" s="97"/>
      <c r="C280" s="97"/>
      <c r="D280" s="97"/>
      <c r="E280" s="97"/>
      <c r="F280" s="97"/>
      <c r="G280" s="97"/>
      <c r="H280" s="97"/>
      <c r="I280" s="107"/>
      <c r="J280" s="107"/>
      <c r="K280" s="107"/>
      <c r="L280" s="107"/>
      <c r="M280" s="97"/>
      <c r="N280" s="97"/>
      <c r="O280" s="97"/>
      <c r="P280" s="97"/>
      <c r="Q280" s="97"/>
      <c r="R280" s="97"/>
      <c r="S280" s="97"/>
      <c r="T280" s="97"/>
      <c r="U280" s="97"/>
      <c r="V280" s="97"/>
      <c r="W280" s="97"/>
      <c r="X280" s="97"/>
      <c r="Y280" s="108"/>
      <c r="Z280" s="97"/>
      <c r="AA280" s="97"/>
      <c r="AB280" s="97"/>
      <c r="AC280" s="97"/>
      <c r="AD280" s="97"/>
      <c r="AE280" s="97"/>
      <c r="AF280" s="97"/>
      <c r="AG280" s="97"/>
      <c r="AH280" s="97"/>
      <c r="AI280" s="97"/>
      <c r="AJ280" s="97"/>
      <c r="AK280" s="97"/>
      <c r="AL280" s="97"/>
      <c r="AM280" s="97"/>
      <c r="AN280" s="97"/>
      <c r="AO280" s="97"/>
      <c r="AP280" s="97"/>
      <c r="AQ280" s="97"/>
      <c r="AR280" s="97"/>
      <c r="AS280" s="97"/>
      <c r="AT280" s="3"/>
      <c r="AU280" s="3"/>
      <c r="AV280" s="3"/>
    </row>
    <row r="281" spans="1:48" ht="12.75" customHeight="1">
      <c r="A281" s="97"/>
      <c r="B281" s="97"/>
      <c r="C281" s="97"/>
      <c r="D281" s="97"/>
      <c r="E281" s="97"/>
      <c r="F281" s="97"/>
      <c r="G281" s="97"/>
      <c r="H281" s="97"/>
      <c r="I281" s="107"/>
      <c r="J281" s="107"/>
      <c r="K281" s="107"/>
      <c r="L281" s="107"/>
      <c r="M281" s="97"/>
      <c r="N281" s="97"/>
      <c r="O281" s="97"/>
      <c r="P281" s="97"/>
      <c r="Q281" s="97"/>
      <c r="R281" s="97"/>
      <c r="S281" s="97"/>
      <c r="T281" s="97"/>
      <c r="U281" s="97"/>
      <c r="V281" s="97"/>
      <c r="W281" s="97"/>
      <c r="X281" s="97"/>
      <c r="Y281" s="108"/>
      <c r="Z281" s="97"/>
      <c r="AA281" s="97"/>
      <c r="AB281" s="97"/>
      <c r="AC281" s="97"/>
      <c r="AD281" s="97"/>
      <c r="AE281" s="97"/>
      <c r="AF281" s="97"/>
      <c r="AG281" s="97"/>
      <c r="AH281" s="97"/>
      <c r="AI281" s="97"/>
      <c r="AJ281" s="97"/>
      <c r="AK281" s="97"/>
      <c r="AL281" s="97"/>
      <c r="AM281" s="97"/>
      <c r="AN281" s="97"/>
      <c r="AO281" s="97"/>
      <c r="AP281" s="97"/>
      <c r="AQ281" s="97"/>
      <c r="AR281" s="97"/>
      <c r="AS281" s="97"/>
      <c r="AT281" s="3"/>
      <c r="AU281" s="3"/>
      <c r="AV281" s="3"/>
    </row>
    <row r="282" spans="1:48" ht="12.75" customHeight="1">
      <c r="A282" s="97"/>
      <c r="B282" s="97"/>
      <c r="C282" s="97"/>
      <c r="D282" s="97"/>
      <c r="E282" s="97"/>
      <c r="F282" s="97"/>
      <c r="G282" s="97"/>
      <c r="H282" s="97"/>
      <c r="I282" s="107"/>
      <c r="J282" s="107"/>
      <c r="K282" s="107"/>
      <c r="L282" s="107"/>
      <c r="M282" s="97"/>
      <c r="N282" s="97"/>
      <c r="O282" s="97"/>
      <c r="P282" s="97"/>
      <c r="Q282" s="97"/>
      <c r="R282" s="97"/>
      <c r="S282" s="97"/>
      <c r="T282" s="97"/>
      <c r="U282" s="97"/>
      <c r="V282" s="97"/>
      <c r="W282" s="97"/>
      <c r="X282" s="97"/>
      <c r="Y282" s="108"/>
      <c r="Z282" s="97"/>
      <c r="AA282" s="97"/>
      <c r="AB282" s="97"/>
      <c r="AC282" s="97"/>
      <c r="AD282" s="97"/>
      <c r="AE282" s="97"/>
      <c r="AF282" s="97"/>
      <c r="AG282" s="97"/>
      <c r="AH282" s="97"/>
      <c r="AI282" s="97"/>
      <c r="AJ282" s="97"/>
      <c r="AK282" s="97"/>
      <c r="AL282" s="97"/>
      <c r="AM282" s="97"/>
      <c r="AN282" s="97"/>
      <c r="AO282" s="97"/>
      <c r="AP282" s="97"/>
      <c r="AQ282" s="97"/>
      <c r="AR282" s="97"/>
      <c r="AS282" s="97"/>
      <c r="AT282" s="3"/>
      <c r="AU282" s="3"/>
      <c r="AV282" s="3"/>
    </row>
    <row r="283" spans="1:48" ht="12.75" customHeight="1">
      <c r="A283" s="97"/>
      <c r="B283" s="97"/>
      <c r="C283" s="97"/>
      <c r="D283" s="97"/>
      <c r="E283" s="97"/>
      <c r="F283" s="97"/>
      <c r="G283" s="97"/>
      <c r="H283" s="97"/>
      <c r="I283" s="107"/>
      <c r="J283" s="107"/>
      <c r="K283" s="107"/>
      <c r="L283" s="107"/>
      <c r="M283" s="97"/>
      <c r="N283" s="97"/>
      <c r="O283" s="97"/>
      <c r="P283" s="97"/>
      <c r="Q283" s="97"/>
      <c r="R283" s="97"/>
      <c r="S283" s="97"/>
      <c r="T283" s="97"/>
      <c r="U283" s="97"/>
      <c r="V283" s="97"/>
      <c r="W283" s="97"/>
      <c r="X283" s="97"/>
      <c r="Y283" s="108"/>
      <c r="Z283" s="97"/>
      <c r="AA283" s="97"/>
      <c r="AB283" s="97"/>
      <c r="AC283" s="97"/>
      <c r="AD283" s="97"/>
      <c r="AE283" s="97"/>
      <c r="AF283" s="97"/>
      <c r="AG283" s="97"/>
      <c r="AH283" s="97"/>
      <c r="AI283" s="97"/>
      <c r="AJ283" s="97"/>
      <c r="AK283" s="97"/>
      <c r="AL283" s="97"/>
      <c r="AM283" s="97"/>
      <c r="AN283" s="97"/>
      <c r="AO283" s="97"/>
      <c r="AP283" s="97"/>
      <c r="AQ283" s="97"/>
      <c r="AR283" s="97"/>
      <c r="AS283" s="97"/>
      <c r="AT283" s="3"/>
      <c r="AU283" s="3"/>
      <c r="AV283" s="3"/>
    </row>
    <row r="284" spans="1:48" ht="12.75" customHeight="1">
      <c r="A284" s="97"/>
      <c r="B284" s="97"/>
      <c r="C284" s="97"/>
      <c r="D284" s="97"/>
      <c r="E284" s="97"/>
      <c r="F284" s="97"/>
      <c r="G284" s="97"/>
      <c r="H284" s="97"/>
      <c r="I284" s="107"/>
      <c r="J284" s="107"/>
      <c r="K284" s="107"/>
      <c r="L284" s="107"/>
      <c r="M284" s="97"/>
      <c r="N284" s="97"/>
      <c r="O284" s="97"/>
      <c r="P284" s="97"/>
      <c r="Q284" s="97"/>
      <c r="R284" s="97"/>
      <c r="S284" s="97"/>
      <c r="T284" s="97"/>
      <c r="U284" s="97"/>
      <c r="V284" s="97"/>
      <c r="W284" s="97"/>
      <c r="X284" s="97"/>
      <c r="Y284" s="108"/>
      <c r="Z284" s="97"/>
      <c r="AA284" s="97"/>
      <c r="AB284" s="97"/>
      <c r="AC284" s="97"/>
      <c r="AD284" s="97"/>
      <c r="AE284" s="97"/>
      <c r="AF284" s="97"/>
      <c r="AG284" s="97"/>
      <c r="AH284" s="97"/>
      <c r="AI284" s="97"/>
      <c r="AJ284" s="97"/>
      <c r="AK284" s="97"/>
      <c r="AL284" s="97"/>
      <c r="AM284" s="97"/>
      <c r="AN284" s="97"/>
      <c r="AO284" s="97"/>
      <c r="AP284" s="97"/>
      <c r="AQ284" s="97"/>
      <c r="AR284" s="97"/>
      <c r="AS284" s="97"/>
      <c r="AT284" s="3"/>
      <c r="AU284" s="3"/>
      <c r="AV284" s="3"/>
    </row>
    <row r="285" spans="1:48" ht="12.75" customHeight="1">
      <c r="A285" s="97"/>
      <c r="B285" s="97"/>
      <c r="C285" s="97"/>
      <c r="D285" s="97"/>
      <c r="E285" s="97"/>
      <c r="F285" s="97"/>
      <c r="G285" s="97"/>
      <c r="H285" s="97"/>
      <c r="I285" s="107"/>
      <c r="J285" s="107"/>
      <c r="K285" s="107"/>
      <c r="L285" s="107"/>
      <c r="M285" s="97"/>
      <c r="N285" s="97"/>
      <c r="O285" s="97"/>
      <c r="P285" s="97"/>
      <c r="Q285" s="97"/>
      <c r="R285" s="97"/>
      <c r="S285" s="97"/>
      <c r="T285" s="97"/>
      <c r="U285" s="97"/>
      <c r="V285" s="97"/>
      <c r="W285" s="97"/>
      <c r="X285" s="97"/>
      <c r="Y285" s="108"/>
      <c r="Z285" s="97"/>
      <c r="AA285" s="97"/>
      <c r="AB285" s="97"/>
      <c r="AC285" s="97"/>
      <c r="AD285" s="97"/>
      <c r="AE285" s="97"/>
      <c r="AF285" s="97"/>
      <c r="AG285" s="97"/>
      <c r="AH285" s="97"/>
      <c r="AI285" s="97"/>
      <c r="AJ285" s="97"/>
      <c r="AK285" s="97"/>
      <c r="AL285" s="97"/>
      <c r="AM285" s="97"/>
      <c r="AN285" s="97"/>
      <c r="AO285" s="97"/>
      <c r="AP285" s="97"/>
      <c r="AQ285" s="97"/>
      <c r="AR285" s="97"/>
      <c r="AS285" s="97"/>
      <c r="AT285" s="3"/>
      <c r="AU285" s="3"/>
      <c r="AV285" s="3"/>
    </row>
    <row r="286" spans="1:48" ht="12.75" customHeight="1">
      <c r="A286" s="97"/>
      <c r="B286" s="97"/>
      <c r="C286" s="97"/>
      <c r="D286" s="97"/>
      <c r="E286" s="97"/>
      <c r="F286" s="97"/>
      <c r="G286" s="97"/>
      <c r="H286" s="97"/>
      <c r="I286" s="107"/>
      <c r="J286" s="107"/>
      <c r="K286" s="107"/>
      <c r="L286" s="107"/>
      <c r="M286" s="97"/>
      <c r="N286" s="97"/>
      <c r="O286" s="97"/>
      <c r="P286" s="97"/>
      <c r="Q286" s="97"/>
      <c r="R286" s="97"/>
      <c r="S286" s="97"/>
      <c r="T286" s="97"/>
      <c r="U286" s="97"/>
      <c r="V286" s="97"/>
      <c r="W286" s="97"/>
      <c r="X286" s="97"/>
      <c r="Y286" s="108"/>
      <c r="Z286" s="97"/>
      <c r="AA286" s="97"/>
      <c r="AB286" s="97"/>
      <c r="AC286" s="97"/>
      <c r="AD286" s="97"/>
      <c r="AE286" s="97"/>
      <c r="AF286" s="97"/>
      <c r="AG286" s="97"/>
      <c r="AH286" s="97"/>
      <c r="AI286" s="97"/>
      <c r="AJ286" s="97"/>
      <c r="AK286" s="97"/>
      <c r="AL286" s="97"/>
      <c r="AM286" s="97"/>
      <c r="AN286" s="97"/>
      <c r="AO286" s="97"/>
      <c r="AP286" s="97"/>
      <c r="AQ286" s="97"/>
      <c r="AR286" s="97"/>
      <c r="AS286" s="97"/>
      <c r="AT286" s="3"/>
      <c r="AU286" s="3"/>
      <c r="AV286" s="3"/>
    </row>
    <row r="287" spans="1:48" ht="12.75" customHeight="1">
      <c r="A287" s="97"/>
      <c r="B287" s="97"/>
      <c r="C287" s="97"/>
      <c r="D287" s="97"/>
      <c r="E287" s="97"/>
      <c r="F287" s="97"/>
      <c r="G287" s="97"/>
      <c r="H287" s="97"/>
      <c r="I287" s="107"/>
      <c r="J287" s="107"/>
      <c r="K287" s="107"/>
      <c r="L287" s="107"/>
      <c r="M287" s="97"/>
      <c r="N287" s="97"/>
      <c r="O287" s="97"/>
      <c r="P287" s="97"/>
      <c r="Q287" s="97"/>
      <c r="R287" s="97"/>
      <c r="S287" s="97"/>
      <c r="T287" s="97"/>
      <c r="U287" s="97"/>
      <c r="V287" s="97"/>
      <c r="W287" s="97"/>
      <c r="X287" s="97"/>
      <c r="Y287" s="108"/>
      <c r="Z287" s="97"/>
      <c r="AA287" s="97"/>
      <c r="AB287" s="97"/>
      <c r="AC287" s="97"/>
      <c r="AD287" s="97"/>
      <c r="AE287" s="97"/>
      <c r="AF287" s="97"/>
      <c r="AG287" s="97"/>
      <c r="AH287" s="97"/>
      <c r="AI287" s="97"/>
      <c r="AJ287" s="97"/>
      <c r="AK287" s="97"/>
      <c r="AL287" s="97"/>
      <c r="AM287" s="97"/>
      <c r="AN287" s="97"/>
      <c r="AO287" s="97"/>
      <c r="AP287" s="97"/>
      <c r="AQ287" s="97"/>
      <c r="AR287" s="97"/>
      <c r="AS287" s="97"/>
      <c r="AT287" s="3"/>
      <c r="AU287" s="3"/>
      <c r="AV287" s="3"/>
    </row>
    <row r="288" spans="1:48" ht="12.75" customHeight="1">
      <c r="A288" s="97"/>
      <c r="B288" s="97"/>
      <c r="C288" s="97"/>
      <c r="D288" s="97"/>
      <c r="E288" s="97"/>
      <c r="F288" s="97"/>
      <c r="G288" s="97"/>
      <c r="H288" s="97"/>
      <c r="I288" s="107"/>
      <c r="J288" s="107"/>
      <c r="K288" s="107"/>
      <c r="L288" s="107"/>
      <c r="M288" s="97"/>
      <c r="N288" s="97"/>
      <c r="O288" s="97"/>
      <c r="P288" s="97"/>
      <c r="Q288" s="97"/>
      <c r="R288" s="97"/>
      <c r="S288" s="97"/>
      <c r="T288" s="97"/>
      <c r="U288" s="97"/>
      <c r="V288" s="97"/>
      <c r="W288" s="97"/>
      <c r="X288" s="97"/>
      <c r="Y288" s="108"/>
      <c r="Z288" s="97"/>
      <c r="AA288" s="97"/>
      <c r="AB288" s="97"/>
      <c r="AC288" s="97"/>
      <c r="AD288" s="97"/>
      <c r="AE288" s="97"/>
      <c r="AF288" s="97"/>
      <c r="AG288" s="97"/>
      <c r="AH288" s="97"/>
      <c r="AI288" s="97"/>
      <c r="AJ288" s="97"/>
      <c r="AK288" s="97"/>
      <c r="AL288" s="97"/>
      <c r="AM288" s="97"/>
      <c r="AN288" s="97"/>
      <c r="AO288" s="97"/>
      <c r="AP288" s="97"/>
      <c r="AQ288" s="97"/>
      <c r="AR288" s="97"/>
      <c r="AS288" s="97"/>
      <c r="AT288" s="3"/>
      <c r="AU288" s="3"/>
      <c r="AV288" s="3"/>
    </row>
    <row r="289" spans="1:48" ht="12.75" customHeight="1">
      <c r="A289" s="97"/>
      <c r="B289" s="97"/>
      <c r="C289" s="97"/>
      <c r="D289" s="97"/>
      <c r="E289" s="97"/>
      <c r="F289" s="97"/>
      <c r="G289" s="97"/>
      <c r="H289" s="97"/>
      <c r="I289" s="107"/>
      <c r="J289" s="107"/>
      <c r="K289" s="107"/>
      <c r="L289" s="107"/>
      <c r="M289" s="97"/>
      <c r="N289" s="97"/>
      <c r="O289" s="97"/>
      <c r="P289" s="97"/>
      <c r="Q289" s="97"/>
      <c r="R289" s="97"/>
      <c r="S289" s="97"/>
      <c r="T289" s="97"/>
      <c r="U289" s="97"/>
      <c r="V289" s="97"/>
      <c r="W289" s="97"/>
      <c r="X289" s="97"/>
      <c r="Y289" s="108"/>
      <c r="Z289" s="97"/>
      <c r="AA289" s="97"/>
      <c r="AB289" s="97"/>
      <c r="AC289" s="97"/>
      <c r="AD289" s="97"/>
      <c r="AE289" s="97"/>
      <c r="AF289" s="97"/>
      <c r="AG289" s="97"/>
      <c r="AH289" s="97"/>
      <c r="AI289" s="97"/>
      <c r="AJ289" s="97"/>
      <c r="AK289" s="97"/>
      <c r="AL289" s="97"/>
      <c r="AM289" s="97"/>
      <c r="AN289" s="97"/>
      <c r="AO289" s="97"/>
      <c r="AP289" s="97"/>
      <c r="AQ289" s="97"/>
      <c r="AR289" s="97"/>
      <c r="AS289" s="97"/>
      <c r="AT289" s="3"/>
      <c r="AU289" s="3"/>
      <c r="AV289" s="3"/>
    </row>
    <row r="290" spans="1:48" ht="12.75" customHeight="1">
      <c r="A290" s="97"/>
      <c r="B290" s="97"/>
      <c r="C290" s="97"/>
      <c r="D290" s="97"/>
      <c r="E290" s="97"/>
      <c r="F290" s="97"/>
      <c r="G290" s="97"/>
      <c r="H290" s="97"/>
      <c r="I290" s="107"/>
      <c r="J290" s="107"/>
      <c r="K290" s="107"/>
      <c r="L290" s="107"/>
      <c r="M290" s="97"/>
      <c r="N290" s="97"/>
      <c r="O290" s="97"/>
      <c r="P290" s="97"/>
      <c r="Q290" s="97"/>
      <c r="R290" s="97"/>
      <c r="S290" s="97"/>
      <c r="T290" s="97"/>
      <c r="U290" s="97"/>
      <c r="V290" s="97"/>
      <c r="W290" s="97"/>
      <c r="X290" s="97"/>
      <c r="Y290" s="108"/>
      <c r="Z290" s="97"/>
      <c r="AA290" s="97"/>
      <c r="AB290" s="97"/>
      <c r="AC290" s="97"/>
      <c r="AD290" s="97"/>
      <c r="AE290" s="97"/>
      <c r="AF290" s="97"/>
      <c r="AG290" s="97"/>
      <c r="AH290" s="97"/>
      <c r="AI290" s="97"/>
      <c r="AJ290" s="97"/>
      <c r="AK290" s="97"/>
      <c r="AL290" s="97"/>
      <c r="AM290" s="97"/>
      <c r="AN290" s="97"/>
      <c r="AO290" s="97"/>
      <c r="AP290" s="97"/>
      <c r="AQ290" s="97"/>
      <c r="AR290" s="97"/>
      <c r="AS290" s="97"/>
      <c r="AT290" s="3"/>
      <c r="AU290" s="3"/>
      <c r="AV290" s="3"/>
    </row>
    <row r="291" spans="1:48" ht="12.75" customHeight="1">
      <c r="A291" s="97"/>
      <c r="B291" s="97"/>
      <c r="C291" s="97"/>
      <c r="D291" s="97"/>
      <c r="E291" s="97"/>
      <c r="F291" s="97"/>
      <c r="G291" s="97"/>
      <c r="H291" s="97"/>
      <c r="I291" s="107"/>
      <c r="J291" s="107"/>
      <c r="K291" s="107"/>
      <c r="L291" s="107"/>
      <c r="M291" s="97"/>
      <c r="N291" s="97"/>
      <c r="O291" s="97"/>
      <c r="P291" s="97"/>
      <c r="Q291" s="97"/>
      <c r="R291" s="97"/>
      <c r="S291" s="97"/>
      <c r="T291" s="97"/>
      <c r="U291" s="97"/>
      <c r="V291" s="97"/>
      <c r="W291" s="97"/>
      <c r="X291" s="97"/>
      <c r="Y291" s="108"/>
      <c r="Z291" s="97"/>
      <c r="AA291" s="97"/>
      <c r="AB291" s="97"/>
      <c r="AC291" s="97"/>
      <c r="AD291" s="97"/>
      <c r="AE291" s="97"/>
      <c r="AF291" s="97"/>
      <c r="AG291" s="97"/>
      <c r="AH291" s="97"/>
      <c r="AI291" s="97"/>
      <c r="AJ291" s="97"/>
      <c r="AK291" s="97"/>
      <c r="AL291" s="97"/>
      <c r="AM291" s="97"/>
      <c r="AN291" s="97"/>
      <c r="AO291" s="97"/>
      <c r="AP291" s="97"/>
      <c r="AQ291" s="97"/>
      <c r="AR291" s="97"/>
      <c r="AS291" s="97"/>
      <c r="AT291" s="3"/>
      <c r="AU291" s="3"/>
      <c r="AV291" s="3"/>
    </row>
    <row r="292" spans="1:48" ht="12.75" customHeight="1">
      <c r="A292" s="97"/>
      <c r="B292" s="97"/>
      <c r="C292" s="97"/>
      <c r="D292" s="97"/>
      <c r="E292" s="97"/>
      <c r="F292" s="97"/>
      <c r="G292" s="97"/>
      <c r="H292" s="97"/>
      <c r="I292" s="107"/>
      <c r="J292" s="107"/>
      <c r="K292" s="107"/>
      <c r="L292" s="107"/>
      <c r="M292" s="97"/>
      <c r="N292" s="97"/>
      <c r="O292" s="97"/>
      <c r="P292" s="97"/>
      <c r="Q292" s="97"/>
      <c r="R292" s="97"/>
      <c r="S292" s="97"/>
      <c r="T292" s="97"/>
      <c r="U292" s="97"/>
      <c r="V292" s="97"/>
      <c r="W292" s="97"/>
      <c r="X292" s="97"/>
      <c r="Y292" s="108"/>
      <c r="Z292" s="97"/>
      <c r="AA292" s="97"/>
      <c r="AB292" s="97"/>
      <c r="AC292" s="97"/>
      <c r="AD292" s="97"/>
      <c r="AE292" s="97"/>
      <c r="AF292" s="97"/>
      <c r="AG292" s="97"/>
      <c r="AH292" s="97"/>
      <c r="AI292" s="97"/>
      <c r="AJ292" s="97"/>
      <c r="AK292" s="97"/>
      <c r="AL292" s="97"/>
      <c r="AM292" s="97"/>
      <c r="AN292" s="97"/>
      <c r="AO292" s="97"/>
      <c r="AP292" s="97"/>
      <c r="AQ292" s="97"/>
      <c r="AR292" s="97"/>
      <c r="AS292" s="97"/>
      <c r="AT292" s="3"/>
      <c r="AU292" s="3"/>
      <c r="AV292" s="3"/>
    </row>
    <row r="293" spans="1:48" ht="12.75" customHeight="1">
      <c r="A293" s="97"/>
      <c r="B293" s="97"/>
      <c r="C293" s="97"/>
      <c r="D293" s="97"/>
      <c r="E293" s="97"/>
      <c r="F293" s="97"/>
      <c r="G293" s="97"/>
      <c r="H293" s="97"/>
      <c r="I293" s="107"/>
      <c r="J293" s="107"/>
      <c r="K293" s="107"/>
      <c r="L293" s="107"/>
      <c r="M293" s="97"/>
      <c r="N293" s="97"/>
      <c r="O293" s="97"/>
      <c r="P293" s="97"/>
      <c r="Q293" s="97"/>
      <c r="R293" s="97"/>
      <c r="S293" s="97"/>
      <c r="T293" s="97"/>
      <c r="U293" s="97"/>
      <c r="V293" s="97"/>
      <c r="W293" s="97"/>
      <c r="X293" s="97"/>
      <c r="Y293" s="108"/>
      <c r="Z293" s="97"/>
      <c r="AA293" s="97"/>
      <c r="AB293" s="97"/>
      <c r="AC293" s="97"/>
      <c r="AD293" s="97"/>
      <c r="AE293" s="97"/>
      <c r="AF293" s="97"/>
      <c r="AG293" s="97"/>
      <c r="AH293" s="97"/>
      <c r="AI293" s="97"/>
      <c r="AJ293" s="97"/>
      <c r="AK293" s="97"/>
      <c r="AL293" s="97"/>
      <c r="AM293" s="97"/>
      <c r="AN293" s="97"/>
      <c r="AO293" s="97"/>
      <c r="AP293" s="97"/>
      <c r="AQ293" s="97"/>
      <c r="AR293" s="97"/>
      <c r="AS293" s="97"/>
      <c r="AT293" s="3"/>
      <c r="AU293" s="3"/>
      <c r="AV293" s="3"/>
    </row>
    <row r="294" spans="1:48" ht="12.75" customHeight="1">
      <c r="A294" s="97"/>
      <c r="B294" s="97"/>
      <c r="C294" s="97"/>
      <c r="D294" s="97"/>
      <c r="E294" s="97"/>
      <c r="F294" s="97"/>
      <c r="G294" s="97"/>
      <c r="H294" s="97"/>
      <c r="I294" s="107"/>
      <c r="J294" s="107"/>
      <c r="K294" s="107"/>
      <c r="L294" s="107"/>
      <c r="M294" s="97"/>
      <c r="N294" s="97"/>
      <c r="O294" s="97"/>
      <c r="P294" s="97"/>
      <c r="Q294" s="97"/>
      <c r="R294" s="97"/>
      <c r="S294" s="97"/>
      <c r="T294" s="97"/>
      <c r="U294" s="97"/>
      <c r="V294" s="97"/>
      <c r="W294" s="97"/>
      <c r="X294" s="97"/>
      <c r="Y294" s="108"/>
      <c r="Z294" s="97"/>
      <c r="AA294" s="97"/>
      <c r="AB294" s="97"/>
      <c r="AC294" s="97"/>
      <c r="AD294" s="97"/>
      <c r="AE294" s="97"/>
      <c r="AF294" s="97"/>
      <c r="AG294" s="97"/>
      <c r="AH294" s="97"/>
      <c r="AI294" s="97"/>
      <c r="AJ294" s="97"/>
      <c r="AK294" s="97"/>
      <c r="AL294" s="97"/>
      <c r="AM294" s="97"/>
      <c r="AN294" s="97"/>
      <c r="AO294" s="97"/>
      <c r="AP294" s="97"/>
      <c r="AQ294" s="97"/>
      <c r="AR294" s="97"/>
      <c r="AS294" s="97"/>
      <c r="AT294" s="3"/>
      <c r="AU294" s="3"/>
      <c r="AV294" s="3"/>
    </row>
    <row r="295" spans="1:48" ht="12.75" customHeight="1">
      <c r="A295" s="97"/>
      <c r="B295" s="97"/>
      <c r="C295" s="97"/>
      <c r="D295" s="97"/>
      <c r="E295" s="97"/>
      <c r="F295" s="97"/>
      <c r="G295" s="97"/>
      <c r="H295" s="97"/>
      <c r="I295" s="107"/>
      <c r="J295" s="107"/>
      <c r="K295" s="107"/>
      <c r="L295" s="107"/>
      <c r="M295" s="97"/>
      <c r="N295" s="97"/>
      <c r="O295" s="97"/>
      <c r="P295" s="97"/>
      <c r="Q295" s="97"/>
      <c r="R295" s="97"/>
      <c r="S295" s="97"/>
      <c r="T295" s="97"/>
      <c r="U295" s="97"/>
      <c r="V295" s="97"/>
      <c r="W295" s="97"/>
      <c r="X295" s="97"/>
      <c r="Y295" s="108"/>
      <c r="Z295" s="97"/>
      <c r="AA295" s="97"/>
      <c r="AB295" s="97"/>
      <c r="AC295" s="97"/>
      <c r="AD295" s="97"/>
      <c r="AE295" s="97"/>
      <c r="AF295" s="97"/>
      <c r="AG295" s="97"/>
      <c r="AH295" s="97"/>
      <c r="AI295" s="97"/>
      <c r="AJ295" s="97"/>
      <c r="AK295" s="97"/>
      <c r="AL295" s="97"/>
      <c r="AM295" s="97"/>
      <c r="AN295" s="97"/>
      <c r="AO295" s="97"/>
      <c r="AP295" s="97"/>
      <c r="AQ295" s="97"/>
      <c r="AR295" s="97"/>
      <c r="AS295" s="97"/>
      <c r="AT295" s="3"/>
      <c r="AU295" s="3"/>
      <c r="AV295" s="3"/>
    </row>
    <row r="296" spans="1:48" ht="12.75" customHeight="1">
      <c r="A296" s="97"/>
      <c r="B296" s="97"/>
      <c r="C296" s="97"/>
      <c r="D296" s="97"/>
      <c r="E296" s="97"/>
      <c r="F296" s="97"/>
      <c r="G296" s="97"/>
      <c r="H296" s="97"/>
      <c r="I296" s="107"/>
      <c r="J296" s="107"/>
      <c r="K296" s="107"/>
      <c r="L296" s="107"/>
      <c r="M296" s="97"/>
      <c r="N296" s="97"/>
      <c r="O296" s="97"/>
      <c r="P296" s="97"/>
      <c r="Q296" s="97"/>
      <c r="R296" s="97"/>
      <c r="S296" s="97"/>
      <c r="T296" s="97"/>
      <c r="U296" s="97"/>
      <c r="V296" s="97"/>
      <c r="W296" s="97"/>
      <c r="X296" s="97"/>
      <c r="Y296" s="108"/>
      <c r="Z296" s="97"/>
      <c r="AA296" s="97"/>
      <c r="AB296" s="97"/>
      <c r="AC296" s="97"/>
      <c r="AD296" s="97"/>
      <c r="AE296" s="97"/>
      <c r="AF296" s="97"/>
      <c r="AG296" s="97"/>
      <c r="AH296" s="97"/>
      <c r="AI296" s="97"/>
      <c r="AJ296" s="97"/>
      <c r="AK296" s="97"/>
      <c r="AL296" s="97"/>
      <c r="AM296" s="97"/>
      <c r="AN296" s="97"/>
      <c r="AO296" s="97"/>
      <c r="AP296" s="97"/>
      <c r="AQ296" s="97"/>
      <c r="AR296" s="97"/>
      <c r="AS296" s="97"/>
      <c r="AT296" s="3"/>
      <c r="AU296" s="3"/>
      <c r="AV296" s="3"/>
    </row>
    <row r="297" spans="1:48" ht="12.75" customHeight="1">
      <c r="A297" s="97"/>
      <c r="B297" s="97"/>
      <c r="C297" s="97"/>
      <c r="D297" s="97"/>
      <c r="E297" s="97"/>
      <c r="F297" s="97"/>
      <c r="G297" s="97"/>
      <c r="H297" s="97"/>
      <c r="I297" s="107"/>
      <c r="J297" s="107"/>
      <c r="K297" s="107"/>
      <c r="L297" s="107"/>
      <c r="M297" s="97"/>
      <c r="N297" s="97"/>
      <c r="O297" s="97"/>
      <c r="P297" s="97"/>
      <c r="Q297" s="97"/>
      <c r="R297" s="97"/>
      <c r="S297" s="97"/>
      <c r="T297" s="97"/>
      <c r="U297" s="97"/>
      <c r="V297" s="97"/>
      <c r="W297" s="97"/>
      <c r="X297" s="97"/>
      <c r="Y297" s="108"/>
      <c r="Z297" s="97"/>
      <c r="AA297" s="97"/>
      <c r="AB297" s="97"/>
      <c r="AC297" s="97"/>
      <c r="AD297" s="97"/>
      <c r="AE297" s="97"/>
      <c r="AF297" s="97"/>
      <c r="AG297" s="97"/>
      <c r="AH297" s="97"/>
      <c r="AI297" s="97"/>
      <c r="AJ297" s="97"/>
      <c r="AK297" s="97"/>
      <c r="AL297" s="97"/>
      <c r="AM297" s="97"/>
      <c r="AN297" s="97"/>
      <c r="AO297" s="97"/>
      <c r="AP297" s="97"/>
      <c r="AQ297" s="97"/>
      <c r="AR297" s="97"/>
      <c r="AS297" s="97"/>
      <c r="AT297" s="3"/>
      <c r="AU297" s="3"/>
      <c r="AV297" s="3"/>
    </row>
    <row r="298" spans="1:48" ht="12.75" customHeight="1">
      <c r="A298" s="97"/>
      <c r="B298" s="97"/>
      <c r="C298" s="97"/>
      <c r="D298" s="97"/>
      <c r="E298" s="97"/>
      <c r="F298" s="97"/>
      <c r="G298" s="97"/>
      <c r="H298" s="97"/>
      <c r="I298" s="107"/>
      <c r="J298" s="107"/>
      <c r="K298" s="107"/>
      <c r="L298" s="107"/>
      <c r="M298" s="97"/>
      <c r="N298" s="97"/>
      <c r="O298" s="97"/>
      <c r="P298" s="97"/>
      <c r="Q298" s="97"/>
      <c r="R298" s="97"/>
      <c r="S298" s="97"/>
      <c r="T298" s="97"/>
      <c r="U298" s="97"/>
      <c r="V298" s="97"/>
      <c r="W298" s="97"/>
      <c r="X298" s="97"/>
      <c r="Y298" s="108"/>
      <c r="Z298" s="97"/>
      <c r="AA298" s="97"/>
      <c r="AB298" s="97"/>
      <c r="AC298" s="97"/>
      <c r="AD298" s="97"/>
      <c r="AE298" s="97"/>
      <c r="AF298" s="97"/>
      <c r="AG298" s="97"/>
      <c r="AH298" s="97"/>
      <c r="AI298" s="97"/>
      <c r="AJ298" s="97"/>
      <c r="AK298" s="97"/>
      <c r="AL298" s="97"/>
      <c r="AM298" s="97"/>
      <c r="AN298" s="97"/>
      <c r="AO298" s="97"/>
      <c r="AP298" s="97"/>
      <c r="AQ298" s="97"/>
      <c r="AR298" s="97"/>
      <c r="AS298" s="97"/>
      <c r="AT298" s="3"/>
      <c r="AU298" s="3"/>
      <c r="AV298" s="3"/>
    </row>
    <row r="299" spans="1:48" ht="12.75" customHeight="1">
      <c r="A299" s="97"/>
      <c r="B299" s="97"/>
      <c r="C299" s="97"/>
      <c r="D299" s="97"/>
      <c r="E299" s="97"/>
      <c r="F299" s="97"/>
      <c r="G299" s="97"/>
      <c r="H299" s="97"/>
      <c r="I299" s="107"/>
      <c r="J299" s="107"/>
      <c r="K299" s="107"/>
      <c r="L299" s="107"/>
      <c r="M299" s="97"/>
      <c r="N299" s="97"/>
      <c r="O299" s="97"/>
      <c r="P299" s="97"/>
      <c r="Q299" s="97"/>
      <c r="R299" s="97"/>
      <c r="S299" s="97"/>
      <c r="T299" s="97"/>
      <c r="U299" s="97"/>
      <c r="V299" s="97"/>
      <c r="W299" s="97"/>
      <c r="X299" s="97"/>
      <c r="Y299" s="108"/>
      <c r="Z299" s="97"/>
      <c r="AA299" s="97"/>
      <c r="AB299" s="97"/>
      <c r="AC299" s="97"/>
      <c r="AD299" s="97"/>
      <c r="AE299" s="97"/>
      <c r="AF299" s="97"/>
      <c r="AG299" s="97"/>
      <c r="AH299" s="97"/>
      <c r="AI299" s="97"/>
      <c r="AJ299" s="97"/>
      <c r="AK299" s="97"/>
      <c r="AL299" s="97"/>
      <c r="AM299" s="97"/>
      <c r="AN299" s="97"/>
      <c r="AO299" s="97"/>
      <c r="AP299" s="97"/>
      <c r="AQ299" s="97"/>
      <c r="AR299" s="97"/>
      <c r="AS299" s="97"/>
      <c r="AT299" s="3"/>
      <c r="AU299" s="3"/>
      <c r="AV299" s="3"/>
    </row>
    <row r="300" spans="1:48" ht="12.75" customHeight="1">
      <c r="A300" s="97"/>
      <c r="B300" s="97"/>
      <c r="C300" s="97"/>
      <c r="D300" s="97"/>
      <c r="E300" s="97"/>
      <c r="F300" s="97"/>
      <c r="G300" s="97"/>
      <c r="H300" s="97"/>
      <c r="I300" s="107"/>
      <c r="J300" s="107"/>
      <c r="K300" s="107"/>
      <c r="L300" s="107"/>
      <c r="M300" s="97"/>
      <c r="N300" s="97"/>
      <c r="O300" s="97"/>
      <c r="P300" s="97"/>
      <c r="Q300" s="97"/>
      <c r="R300" s="97"/>
      <c r="S300" s="97"/>
      <c r="T300" s="97"/>
      <c r="U300" s="97"/>
      <c r="V300" s="97"/>
      <c r="W300" s="97"/>
      <c r="X300" s="97"/>
      <c r="Y300" s="108"/>
      <c r="Z300" s="97"/>
      <c r="AA300" s="97"/>
      <c r="AB300" s="97"/>
      <c r="AC300" s="97"/>
      <c r="AD300" s="97"/>
      <c r="AE300" s="97"/>
      <c r="AF300" s="97"/>
      <c r="AG300" s="97"/>
      <c r="AH300" s="97"/>
      <c r="AI300" s="97"/>
      <c r="AJ300" s="97"/>
      <c r="AK300" s="97"/>
      <c r="AL300" s="97"/>
      <c r="AM300" s="97"/>
      <c r="AN300" s="97"/>
      <c r="AO300" s="97"/>
      <c r="AP300" s="97"/>
      <c r="AQ300" s="97"/>
      <c r="AR300" s="97"/>
      <c r="AS300" s="97"/>
      <c r="AT300" s="3"/>
      <c r="AU300" s="3"/>
      <c r="AV300" s="3"/>
    </row>
    <row r="301" spans="1:48" ht="12.75" customHeight="1">
      <c r="A301" s="97"/>
      <c r="B301" s="97"/>
      <c r="C301" s="97"/>
      <c r="D301" s="97"/>
      <c r="E301" s="97"/>
      <c r="F301" s="97"/>
      <c r="G301" s="97"/>
      <c r="H301" s="97"/>
      <c r="I301" s="107"/>
      <c r="J301" s="107"/>
      <c r="K301" s="107"/>
      <c r="L301" s="107"/>
      <c r="M301" s="97"/>
      <c r="N301" s="97"/>
      <c r="O301" s="97"/>
      <c r="P301" s="97"/>
      <c r="Q301" s="97"/>
      <c r="R301" s="97"/>
      <c r="S301" s="97"/>
      <c r="T301" s="97"/>
      <c r="U301" s="97"/>
      <c r="V301" s="97"/>
      <c r="W301" s="97"/>
      <c r="X301" s="97"/>
      <c r="Y301" s="108"/>
      <c r="Z301" s="97"/>
      <c r="AA301" s="97"/>
      <c r="AB301" s="97"/>
      <c r="AC301" s="97"/>
      <c r="AD301" s="97"/>
      <c r="AE301" s="97"/>
      <c r="AF301" s="97"/>
      <c r="AG301" s="97"/>
      <c r="AH301" s="97"/>
      <c r="AI301" s="97"/>
      <c r="AJ301" s="97"/>
      <c r="AK301" s="97"/>
      <c r="AL301" s="97"/>
      <c r="AM301" s="97"/>
      <c r="AN301" s="97"/>
      <c r="AO301" s="97"/>
      <c r="AP301" s="97"/>
      <c r="AQ301" s="97"/>
      <c r="AR301" s="97"/>
      <c r="AS301" s="97"/>
      <c r="AT301" s="3"/>
      <c r="AU301" s="3"/>
      <c r="AV301" s="3"/>
    </row>
    <row r="302" spans="1:48" ht="12.75" customHeight="1">
      <c r="A302" s="97"/>
      <c r="B302" s="97"/>
      <c r="C302" s="97"/>
      <c r="D302" s="97"/>
      <c r="E302" s="97"/>
      <c r="F302" s="97"/>
      <c r="G302" s="97"/>
      <c r="H302" s="97"/>
      <c r="I302" s="107"/>
      <c r="J302" s="107"/>
      <c r="K302" s="107"/>
      <c r="L302" s="107"/>
      <c r="M302" s="97"/>
      <c r="N302" s="97"/>
      <c r="O302" s="97"/>
      <c r="P302" s="97"/>
      <c r="Q302" s="97"/>
      <c r="R302" s="97"/>
      <c r="S302" s="97"/>
      <c r="T302" s="97"/>
      <c r="U302" s="97"/>
      <c r="V302" s="97"/>
      <c r="W302" s="97"/>
      <c r="X302" s="97"/>
      <c r="Y302" s="108"/>
      <c r="Z302" s="97"/>
      <c r="AA302" s="97"/>
      <c r="AB302" s="97"/>
      <c r="AC302" s="97"/>
      <c r="AD302" s="97"/>
      <c r="AE302" s="97"/>
      <c r="AF302" s="97"/>
      <c r="AG302" s="97"/>
      <c r="AH302" s="97"/>
      <c r="AI302" s="97"/>
      <c r="AJ302" s="97"/>
      <c r="AK302" s="97"/>
      <c r="AL302" s="97"/>
      <c r="AM302" s="97"/>
      <c r="AN302" s="97"/>
      <c r="AO302" s="97"/>
      <c r="AP302" s="97"/>
      <c r="AQ302" s="97"/>
      <c r="AR302" s="97"/>
      <c r="AS302" s="97"/>
      <c r="AT302" s="3"/>
      <c r="AU302" s="3"/>
      <c r="AV302" s="3"/>
    </row>
    <row r="303" spans="1:48" ht="12.75" customHeight="1">
      <c r="A303" s="97"/>
      <c r="B303" s="97"/>
      <c r="C303" s="97"/>
      <c r="D303" s="97"/>
      <c r="E303" s="97"/>
      <c r="F303" s="97"/>
      <c r="G303" s="97"/>
      <c r="H303" s="97"/>
      <c r="I303" s="107"/>
      <c r="J303" s="107"/>
      <c r="K303" s="107"/>
      <c r="L303" s="107"/>
      <c r="M303" s="97"/>
      <c r="N303" s="97"/>
      <c r="O303" s="97"/>
      <c r="P303" s="97"/>
      <c r="Q303" s="97"/>
      <c r="R303" s="97"/>
      <c r="S303" s="97"/>
      <c r="T303" s="97"/>
      <c r="U303" s="97"/>
      <c r="V303" s="97"/>
      <c r="W303" s="97"/>
      <c r="X303" s="97"/>
      <c r="Y303" s="108"/>
      <c r="Z303" s="97"/>
      <c r="AA303" s="97"/>
      <c r="AB303" s="97"/>
      <c r="AC303" s="97"/>
      <c r="AD303" s="97"/>
      <c r="AE303" s="97"/>
      <c r="AF303" s="97"/>
      <c r="AG303" s="97"/>
      <c r="AH303" s="97"/>
      <c r="AI303" s="97"/>
      <c r="AJ303" s="97"/>
      <c r="AK303" s="97"/>
      <c r="AL303" s="97"/>
      <c r="AM303" s="97"/>
      <c r="AN303" s="97"/>
      <c r="AO303" s="97"/>
      <c r="AP303" s="97"/>
      <c r="AQ303" s="97"/>
      <c r="AR303" s="97"/>
      <c r="AS303" s="97"/>
      <c r="AT303" s="3"/>
      <c r="AU303" s="3"/>
      <c r="AV303" s="3"/>
    </row>
    <row r="304" spans="1:48" ht="12.75" customHeight="1">
      <c r="A304" s="97"/>
      <c r="B304" s="97"/>
      <c r="C304" s="97"/>
      <c r="D304" s="97"/>
      <c r="E304" s="97"/>
      <c r="F304" s="97"/>
      <c r="G304" s="97"/>
      <c r="H304" s="97"/>
      <c r="I304" s="107"/>
      <c r="J304" s="107"/>
      <c r="K304" s="107"/>
      <c r="L304" s="107"/>
      <c r="M304" s="97"/>
      <c r="N304" s="97"/>
      <c r="O304" s="97"/>
      <c r="P304" s="97"/>
      <c r="Q304" s="97"/>
      <c r="R304" s="97"/>
      <c r="S304" s="97"/>
      <c r="T304" s="97"/>
      <c r="U304" s="97"/>
      <c r="V304" s="97"/>
      <c r="W304" s="97"/>
      <c r="X304" s="97"/>
      <c r="Y304" s="108"/>
      <c r="Z304" s="97"/>
      <c r="AA304" s="97"/>
      <c r="AB304" s="97"/>
      <c r="AC304" s="97"/>
      <c r="AD304" s="97"/>
      <c r="AE304" s="97"/>
      <c r="AF304" s="97"/>
      <c r="AG304" s="97"/>
      <c r="AH304" s="97"/>
      <c r="AI304" s="97"/>
      <c r="AJ304" s="97"/>
      <c r="AK304" s="97"/>
      <c r="AL304" s="97"/>
      <c r="AM304" s="97"/>
      <c r="AN304" s="97"/>
      <c r="AO304" s="97"/>
      <c r="AP304" s="97"/>
      <c r="AQ304" s="97"/>
      <c r="AR304" s="97"/>
      <c r="AS304" s="97"/>
      <c r="AT304" s="3"/>
      <c r="AU304" s="3"/>
      <c r="AV304" s="3"/>
    </row>
    <row r="305" spans="1:48" ht="12.75" customHeight="1">
      <c r="A305" s="97"/>
      <c r="B305" s="97"/>
      <c r="C305" s="97"/>
      <c r="D305" s="97"/>
      <c r="E305" s="97"/>
      <c r="F305" s="97"/>
      <c r="G305" s="97"/>
      <c r="H305" s="97"/>
      <c r="I305" s="107"/>
      <c r="J305" s="107"/>
      <c r="K305" s="107"/>
      <c r="L305" s="107"/>
      <c r="M305" s="97"/>
      <c r="N305" s="97"/>
      <c r="O305" s="97"/>
      <c r="P305" s="97"/>
      <c r="Q305" s="97"/>
      <c r="R305" s="97"/>
      <c r="S305" s="97"/>
      <c r="T305" s="97"/>
      <c r="U305" s="97"/>
      <c r="V305" s="97"/>
      <c r="W305" s="97"/>
      <c r="X305" s="97"/>
      <c r="Y305" s="108"/>
      <c r="Z305" s="97"/>
      <c r="AA305" s="97"/>
      <c r="AB305" s="97"/>
      <c r="AC305" s="97"/>
      <c r="AD305" s="97"/>
      <c r="AE305" s="97"/>
      <c r="AF305" s="97"/>
      <c r="AG305" s="97"/>
      <c r="AH305" s="97"/>
      <c r="AI305" s="97"/>
      <c r="AJ305" s="97"/>
      <c r="AK305" s="97"/>
      <c r="AL305" s="97"/>
      <c r="AM305" s="97"/>
      <c r="AN305" s="97"/>
      <c r="AO305" s="97"/>
      <c r="AP305" s="97"/>
      <c r="AQ305" s="97"/>
      <c r="AR305" s="97"/>
      <c r="AS305" s="97"/>
      <c r="AT305" s="3"/>
      <c r="AU305" s="3"/>
      <c r="AV305" s="3"/>
    </row>
    <row r="306" spans="1:48" ht="12.75" customHeight="1">
      <c r="A306" s="97"/>
      <c r="B306" s="97"/>
      <c r="C306" s="97"/>
      <c r="D306" s="97"/>
      <c r="E306" s="97"/>
      <c r="F306" s="97"/>
      <c r="G306" s="97"/>
      <c r="H306" s="97"/>
      <c r="I306" s="107"/>
      <c r="J306" s="107"/>
      <c r="K306" s="107"/>
      <c r="L306" s="107"/>
      <c r="M306" s="97"/>
      <c r="N306" s="97"/>
      <c r="O306" s="97"/>
      <c r="P306" s="97"/>
      <c r="Q306" s="97"/>
      <c r="R306" s="97"/>
      <c r="S306" s="97"/>
      <c r="T306" s="97"/>
      <c r="U306" s="97"/>
      <c r="V306" s="97"/>
      <c r="W306" s="97"/>
      <c r="X306" s="97"/>
      <c r="Y306" s="108"/>
      <c r="Z306" s="97"/>
      <c r="AA306" s="97"/>
      <c r="AB306" s="97"/>
      <c r="AC306" s="97"/>
      <c r="AD306" s="97"/>
      <c r="AE306" s="97"/>
      <c r="AF306" s="97"/>
      <c r="AG306" s="97"/>
      <c r="AH306" s="97"/>
      <c r="AI306" s="97"/>
      <c r="AJ306" s="97"/>
      <c r="AK306" s="97"/>
      <c r="AL306" s="97"/>
      <c r="AM306" s="97"/>
      <c r="AN306" s="97"/>
      <c r="AO306" s="97"/>
      <c r="AP306" s="97"/>
      <c r="AQ306" s="97"/>
      <c r="AR306" s="97"/>
      <c r="AS306" s="97"/>
      <c r="AT306" s="3"/>
      <c r="AU306" s="3"/>
      <c r="AV306" s="3"/>
    </row>
    <row r="307" spans="1:48" ht="12.75" customHeight="1">
      <c r="A307" s="97"/>
      <c r="B307" s="97"/>
      <c r="C307" s="97"/>
      <c r="D307" s="97"/>
      <c r="E307" s="97"/>
      <c r="F307" s="97"/>
      <c r="G307" s="97"/>
      <c r="H307" s="97"/>
      <c r="I307" s="107"/>
      <c r="J307" s="107"/>
      <c r="K307" s="107"/>
      <c r="L307" s="107"/>
      <c r="M307" s="97"/>
      <c r="N307" s="97"/>
      <c r="O307" s="97"/>
      <c r="P307" s="97"/>
      <c r="Q307" s="97"/>
      <c r="R307" s="97"/>
      <c r="S307" s="97"/>
      <c r="T307" s="97"/>
      <c r="U307" s="97"/>
      <c r="V307" s="97"/>
      <c r="W307" s="97"/>
      <c r="X307" s="97"/>
      <c r="Y307" s="108"/>
      <c r="Z307" s="97"/>
      <c r="AA307" s="97"/>
      <c r="AB307" s="97"/>
      <c r="AC307" s="97"/>
      <c r="AD307" s="97"/>
      <c r="AE307" s="97"/>
      <c r="AF307" s="97"/>
      <c r="AG307" s="97"/>
      <c r="AH307" s="97"/>
      <c r="AI307" s="97"/>
      <c r="AJ307" s="97"/>
      <c r="AK307" s="97"/>
      <c r="AL307" s="97"/>
      <c r="AM307" s="97"/>
      <c r="AN307" s="97"/>
      <c r="AO307" s="97"/>
      <c r="AP307" s="97"/>
      <c r="AQ307" s="97"/>
      <c r="AR307" s="97"/>
      <c r="AS307" s="97"/>
      <c r="AT307" s="3"/>
      <c r="AU307" s="3"/>
      <c r="AV307" s="3"/>
    </row>
    <row r="308" spans="1:48" ht="12.75" customHeight="1">
      <c r="A308" s="97"/>
      <c r="B308" s="97"/>
      <c r="C308" s="97"/>
      <c r="D308" s="97"/>
      <c r="E308" s="97"/>
      <c r="F308" s="97"/>
      <c r="G308" s="97"/>
      <c r="H308" s="97"/>
      <c r="I308" s="107"/>
      <c r="J308" s="107"/>
      <c r="K308" s="107"/>
      <c r="L308" s="107"/>
      <c r="M308" s="97"/>
      <c r="N308" s="97"/>
      <c r="O308" s="97"/>
      <c r="P308" s="97"/>
      <c r="Q308" s="97"/>
      <c r="R308" s="97"/>
      <c r="S308" s="97"/>
      <c r="T308" s="97"/>
      <c r="U308" s="97"/>
      <c r="V308" s="97"/>
      <c r="W308" s="97"/>
      <c r="X308" s="97"/>
      <c r="Y308" s="108"/>
      <c r="Z308" s="97"/>
      <c r="AA308" s="97"/>
      <c r="AB308" s="97"/>
      <c r="AC308" s="97"/>
      <c r="AD308" s="97"/>
      <c r="AE308" s="97"/>
      <c r="AF308" s="97"/>
      <c r="AG308" s="97"/>
      <c r="AH308" s="97"/>
      <c r="AI308" s="97"/>
      <c r="AJ308" s="97"/>
      <c r="AK308" s="97"/>
      <c r="AL308" s="97"/>
      <c r="AM308" s="97"/>
      <c r="AN308" s="97"/>
      <c r="AO308" s="97"/>
      <c r="AP308" s="97"/>
      <c r="AQ308" s="97"/>
      <c r="AR308" s="97"/>
      <c r="AS308" s="97"/>
      <c r="AT308" s="3"/>
      <c r="AU308" s="3"/>
      <c r="AV308" s="3"/>
    </row>
    <row r="309" spans="1:48" ht="12.75" customHeight="1">
      <c r="A309" s="97"/>
      <c r="B309" s="97"/>
      <c r="C309" s="97"/>
      <c r="D309" s="97"/>
      <c r="E309" s="97"/>
      <c r="F309" s="97"/>
      <c r="G309" s="97"/>
      <c r="H309" s="97"/>
      <c r="I309" s="107"/>
      <c r="J309" s="107"/>
      <c r="K309" s="107"/>
      <c r="L309" s="107"/>
      <c r="M309" s="97"/>
      <c r="N309" s="97"/>
      <c r="O309" s="97"/>
      <c r="P309" s="97"/>
      <c r="Q309" s="97"/>
      <c r="R309" s="97"/>
      <c r="S309" s="97"/>
      <c r="T309" s="97"/>
      <c r="U309" s="97"/>
      <c r="V309" s="97"/>
      <c r="W309" s="97"/>
      <c r="X309" s="97"/>
      <c r="Y309" s="108"/>
      <c r="Z309" s="97"/>
      <c r="AA309" s="97"/>
      <c r="AB309" s="97"/>
      <c r="AC309" s="97"/>
      <c r="AD309" s="97"/>
      <c r="AE309" s="97"/>
      <c r="AF309" s="97"/>
      <c r="AG309" s="97"/>
      <c r="AH309" s="97"/>
      <c r="AI309" s="97"/>
      <c r="AJ309" s="97"/>
      <c r="AK309" s="97"/>
      <c r="AL309" s="97"/>
      <c r="AM309" s="97"/>
      <c r="AN309" s="97"/>
      <c r="AO309" s="97"/>
      <c r="AP309" s="97"/>
      <c r="AQ309" s="97"/>
      <c r="AR309" s="97"/>
      <c r="AS309" s="97"/>
      <c r="AT309" s="3"/>
      <c r="AU309" s="3"/>
      <c r="AV309" s="3"/>
    </row>
    <row r="310" spans="1:48" ht="12.75" customHeight="1">
      <c r="A310" s="97"/>
      <c r="B310" s="97"/>
      <c r="C310" s="97"/>
      <c r="D310" s="97"/>
      <c r="E310" s="97"/>
      <c r="F310" s="97"/>
      <c r="G310" s="97"/>
      <c r="H310" s="97"/>
      <c r="I310" s="107"/>
      <c r="J310" s="107"/>
      <c r="K310" s="107"/>
      <c r="L310" s="107"/>
      <c r="M310" s="97"/>
      <c r="N310" s="97"/>
      <c r="O310" s="97"/>
      <c r="P310" s="97"/>
      <c r="Q310" s="97"/>
      <c r="R310" s="97"/>
      <c r="S310" s="97"/>
      <c r="T310" s="97"/>
      <c r="U310" s="97"/>
      <c r="V310" s="97"/>
      <c r="W310" s="97"/>
      <c r="X310" s="97"/>
      <c r="Y310" s="108"/>
      <c r="Z310" s="97"/>
      <c r="AA310" s="97"/>
      <c r="AB310" s="97"/>
      <c r="AC310" s="97"/>
      <c r="AD310" s="97"/>
      <c r="AE310" s="97"/>
      <c r="AF310" s="97"/>
      <c r="AG310" s="97"/>
      <c r="AH310" s="97"/>
      <c r="AI310" s="97"/>
      <c r="AJ310" s="97"/>
      <c r="AK310" s="97"/>
      <c r="AL310" s="97"/>
      <c r="AM310" s="97"/>
      <c r="AN310" s="97"/>
      <c r="AO310" s="97"/>
      <c r="AP310" s="97"/>
      <c r="AQ310" s="97"/>
      <c r="AR310" s="97"/>
      <c r="AS310" s="97"/>
      <c r="AT310" s="3"/>
      <c r="AU310" s="3"/>
      <c r="AV310" s="3"/>
    </row>
    <row r="311" spans="1:48" ht="12.75" customHeight="1">
      <c r="A311" s="97"/>
      <c r="B311" s="97"/>
      <c r="C311" s="97"/>
      <c r="D311" s="97"/>
      <c r="E311" s="97"/>
      <c r="F311" s="97"/>
      <c r="G311" s="97"/>
      <c r="H311" s="97"/>
      <c r="I311" s="107"/>
      <c r="J311" s="107"/>
      <c r="K311" s="107"/>
      <c r="L311" s="107"/>
      <c r="M311" s="97"/>
      <c r="N311" s="97"/>
      <c r="O311" s="97"/>
      <c r="P311" s="97"/>
      <c r="Q311" s="97"/>
      <c r="R311" s="97"/>
      <c r="S311" s="97"/>
      <c r="T311" s="97"/>
      <c r="U311" s="97"/>
      <c r="V311" s="97"/>
      <c r="W311" s="97"/>
      <c r="X311" s="97"/>
      <c r="Y311" s="108"/>
      <c r="Z311" s="97"/>
      <c r="AA311" s="97"/>
      <c r="AB311" s="97"/>
      <c r="AC311" s="97"/>
      <c r="AD311" s="97"/>
      <c r="AE311" s="97"/>
      <c r="AF311" s="97"/>
      <c r="AG311" s="97"/>
      <c r="AH311" s="97"/>
      <c r="AI311" s="97"/>
      <c r="AJ311" s="97"/>
      <c r="AK311" s="97"/>
      <c r="AL311" s="97"/>
      <c r="AM311" s="97"/>
      <c r="AN311" s="97"/>
      <c r="AO311" s="97"/>
      <c r="AP311" s="97"/>
      <c r="AQ311" s="97"/>
      <c r="AR311" s="97"/>
      <c r="AS311" s="97"/>
      <c r="AT311" s="3"/>
      <c r="AU311" s="3"/>
      <c r="AV311" s="3"/>
    </row>
    <row r="312" spans="1:48" ht="12.75" customHeight="1">
      <c r="A312" s="97"/>
      <c r="B312" s="97"/>
      <c r="C312" s="97"/>
      <c r="D312" s="97"/>
      <c r="E312" s="97"/>
      <c r="F312" s="97"/>
      <c r="G312" s="97"/>
      <c r="H312" s="97"/>
      <c r="I312" s="107"/>
      <c r="J312" s="107"/>
      <c r="K312" s="107"/>
      <c r="L312" s="107"/>
      <c r="M312" s="97"/>
      <c r="N312" s="97"/>
      <c r="O312" s="97"/>
      <c r="P312" s="97"/>
      <c r="Q312" s="97"/>
      <c r="R312" s="97"/>
      <c r="S312" s="97"/>
      <c r="T312" s="97"/>
      <c r="U312" s="97"/>
      <c r="V312" s="97"/>
      <c r="W312" s="97"/>
      <c r="X312" s="97"/>
      <c r="Y312" s="108"/>
      <c r="Z312" s="97"/>
      <c r="AA312" s="97"/>
      <c r="AB312" s="97"/>
      <c r="AC312" s="97"/>
      <c r="AD312" s="97"/>
      <c r="AE312" s="97"/>
      <c r="AF312" s="97"/>
      <c r="AG312" s="97"/>
      <c r="AH312" s="97"/>
      <c r="AI312" s="97"/>
      <c r="AJ312" s="97"/>
      <c r="AK312" s="97"/>
      <c r="AL312" s="97"/>
      <c r="AM312" s="97"/>
      <c r="AN312" s="97"/>
      <c r="AO312" s="97"/>
      <c r="AP312" s="97"/>
      <c r="AQ312" s="97"/>
      <c r="AR312" s="97"/>
      <c r="AS312" s="97"/>
      <c r="AT312" s="3"/>
      <c r="AU312" s="3"/>
      <c r="AV312" s="3"/>
    </row>
    <row r="313" spans="1:48" ht="12.75" customHeight="1">
      <c r="A313" s="97"/>
      <c r="B313" s="97"/>
      <c r="C313" s="97"/>
      <c r="D313" s="97"/>
      <c r="E313" s="97"/>
      <c r="F313" s="97"/>
      <c r="G313" s="97"/>
      <c r="H313" s="97"/>
      <c r="I313" s="107"/>
      <c r="J313" s="107"/>
      <c r="K313" s="107"/>
      <c r="L313" s="107"/>
      <c r="M313" s="97"/>
      <c r="N313" s="97"/>
      <c r="O313" s="97"/>
      <c r="P313" s="97"/>
      <c r="Q313" s="97"/>
      <c r="R313" s="97"/>
      <c r="S313" s="97"/>
      <c r="T313" s="97"/>
      <c r="U313" s="97"/>
      <c r="V313" s="97"/>
      <c r="W313" s="97"/>
      <c r="X313" s="97"/>
      <c r="Y313" s="108"/>
      <c r="Z313" s="97"/>
      <c r="AA313" s="97"/>
      <c r="AB313" s="97"/>
      <c r="AC313" s="97"/>
      <c r="AD313" s="97"/>
      <c r="AE313" s="97"/>
      <c r="AF313" s="97"/>
      <c r="AG313" s="97"/>
      <c r="AH313" s="97"/>
      <c r="AI313" s="97"/>
      <c r="AJ313" s="97"/>
      <c r="AK313" s="97"/>
      <c r="AL313" s="97"/>
      <c r="AM313" s="97"/>
      <c r="AN313" s="97"/>
      <c r="AO313" s="97"/>
      <c r="AP313" s="97"/>
      <c r="AQ313" s="97"/>
      <c r="AR313" s="97"/>
      <c r="AS313" s="97"/>
      <c r="AT313" s="3"/>
      <c r="AU313" s="3"/>
      <c r="AV313" s="3"/>
    </row>
    <row r="314" spans="1:48" ht="12.75" customHeight="1">
      <c r="A314" s="97"/>
      <c r="B314" s="97"/>
      <c r="C314" s="97"/>
      <c r="D314" s="97"/>
      <c r="E314" s="97"/>
      <c r="F314" s="97"/>
      <c r="G314" s="97"/>
      <c r="H314" s="97"/>
      <c r="I314" s="107"/>
      <c r="J314" s="107"/>
      <c r="K314" s="107"/>
      <c r="L314" s="107"/>
      <c r="M314" s="97"/>
      <c r="N314" s="97"/>
      <c r="O314" s="97"/>
      <c r="P314" s="97"/>
      <c r="Q314" s="97"/>
      <c r="R314" s="97"/>
      <c r="S314" s="97"/>
      <c r="T314" s="97"/>
      <c r="U314" s="97"/>
      <c r="V314" s="97"/>
      <c r="W314" s="97"/>
      <c r="X314" s="97"/>
      <c r="Y314" s="108"/>
      <c r="Z314" s="97"/>
      <c r="AA314" s="97"/>
      <c r="AB314" s="97"/>
      <c r="AC314" s="97"/>
      <c r="AD314" s="97"/>
      <c r="AE314" s="97"/>
      <c r="AF314" s="97"/>
      <c r="AG314" s="97"/>
      <c r="AH314" s="97"/>
      <c r="AI314" s="97"/>
      <c r="AJ314" s="97"/>
      <c r="AK314" s="97"/>
      <c r="AL314" s="97"/>
      <c r="AM314" s="97"/>
      <c r="AN314" s="97"/>
      <c r="AO314" s="97"/>
      <c r="AP314" s="97"/>
      <c r="AQ314" s="97"/>
      <c r="AR314" s="97"/>
      <c r="AS314" s="97"/>
      <c r="AT314" s="3"/>
      <c r="AU314" s="3"/>
      <c r="AV314" s="3"/>
    </row>
    <row r="315" spans="1:48" ht="12.75" customHeight="1">
      <c r="A315" s="97"/>
      <c r="B315" s="97"/>
      <c r="C315" s="97"/>
      <c r="D315" s="97"/>
      <c r="E315" s="97"/>
      <c r="F315" s="97"/>
      <c r="G315" s="97"/>
      <c r="H315" s="97"/>
      <c r="I315" s="107"/>
      <c r="J315" s="107"/>
      <c r="K315" s="107"/>
      <c r="L315" s="107"/>
      <c r="M315" s="97"/>
      <c r="N315" s="97"/>
      <c r="O315" s="97"/>
      <c r="P315" s="97"/>
      <c r="Q315" s="97"/>
      <c r="R315" s="97"/>
      <c r="S315" s="97"/>
      <c r="T315" s="97"/>
      <c r="U315" s="97"/>
      <c r="V315" s="97"/>
      <c r="W315" s="97"/>
      <c r="X315" s="97"/>
      <c r="Y315" s="108"/>
      <c r="Z315" s="97"/>
      <c r="AA315" s="97"/>
      <c r="AB315" s="97"/>
      <c r="AC315" s="97"/>
      <c r="AD315" s="97"/>
      <c r="AE315" s="97"/>
      <c r="AF315" s="97"/>
      <c r="AG315" s="97"/>
      <c r="AH315" s="97"/>
      <c r="AI315" s="97"/>
      <c r="AJ315" s="97"/>
      <c r="AK315" s="97"/>
      <c r="AL315" s="97"/>
      <c r="AM315" s="97"/>
      <c r="AN315" s="97"/>
      <c r="AO315" s="97"/>
      <c r="AP315" s="97"/>
      <c r="AQ315" s="97"/>
      <c r="AR315" s="97"/>
      <c r="AS315" s="97"/>
      <c r="AT315" s="3"/>
      <c r="AU315" s="3"/>
      <c r="AV315" s="3"/>
    </row>
    <row r="316" spans="1:48" ht="12.75" customHeight="1">
      <c r="A316" s="97"/>
      <c r="B316" s="97"/>
      <c r="C316" s="97"/>
      <c r="D316" s="97"/>
      <c r="E316" s="97"/>
      <c r="F316" s="97"/>
      <c r="G316" s="97"/>
      <c r="H316" s="97"/>
      <c r="I316" s="107"/>
      <c r="J316" s="107"/>
      <c r="K316" s="107"/>
      <c r="L316" s="107"/>
      <c r="M316" s="97"/>
      <c r="N316" s="97"/>
      <c r="O316" s="97"/>
      <c r="P316" s="97"/>
      <c r="Q316" s="97"/>
      <c r="R316" s="97"/>
      <c r="S316" s="97"/>
      <c r="T316" s="97"/>
      <c r="U316" s="97"/>
      <c r="V316" s="97"/>
      <c r="W316" s="97"/>
      <c r="X316" s="97"/>
      <c r="Y316" s="108"/>
      <c r="Z316" s="97"/>
      <c r="AA316" s="97"/>
      <c r="AB316" s="97"/>
      <c r="AC316" s="97"/>
      <c r="AD316" s="97"/>
      <c r="AE316" s="97"/>
      <c r="AF316" s="97"/>
      <c r="AG316" s="97"/>
      <c r="AH316" s="97"/>
      <c r="AI316" s="97"/>
      <c r="AJ316" s="97"/>
      <c r="AK316" s="97"/>
      <c r="AL316" s="97"/>
      <c r="AM316" s="97"/>
      <c r="AN316" s="97"/>
      <c r="AO316" s="97"/>
      <c r="AP316" s="97"/>
      <c r="AQ316" s="97"/>
      <c r="AR316" s="97"/>
      <c r="AS316" s="97"/>
      <c r="AT316" s="3"/>
      <c r="AU316" s="3"/>
      <c r="AV316" s="3"/>
    </row>
    <row r="317" spans="1:48" ht="12.75" customHeight="1">
      <c r="A317" s="97"/>
      <c r="B317" s="97"/>
      <c r="C317" s="97"/>
      <c r="D317" s="97"/>
      <c r="E317" s="97"/>
      <c r="F317" s="97"/>
      <c r="G317" s="97"/>
      <c r="H317" s="97"/>
      <c r="I317" s="107"/>
      <c r="J317" s="107"/>
      <c r="K317" s="107"/>
      <c r="L317" s="107"/>
      <c r="M317" s="97"/>
      <c r="N317" s="97"/>
      <c r="O317" s="97"/>
      <c r="P317" s="97"/>
      <c r="Q317" s="97"/>
      <c r="R317" s="97"/>
      <c r="S317" s="97"/>
      <c r="T317" s="97"/>
      <c r="U317" s="97"/>
      <c r="V317" s="97"/>
      <c r="W317" s="97"/>
      <c r="X317" s="97"/>
      <c r="Y317" s="108"/>
      <c r="Z317" s="97"/>
      <c r="AA317" s="97"/>
      <c r="AB317" s="97"/>
      <c r="AC317" s="97"/>
      <c r="AD317" s="97"/>
      <c r="AE317" s="97"/>
      <c r="AF317" s="97"/>
      <c r="AG317" s="97"/>
      <c r="AH317" s="97"/>
      <c r="AI317" s="97"/>
      <c r="AJ317" s="97"/>
      <c r="AK317" s="97"/>
      <c r="AL317" s="97"/>
      <c r="AM317" s="97"/>
      <c r="AN317" s="97"/>
      <c r="AO317" s="97"/>
      <c r="AP317" s="97"/>
      <c r="AQ317" s="97"/>
      <c r="AR317" s="97"/>
      <c r="AS317" s="97"/>
      <c r="AT317" s="3"/>
      <c r="AU317" s="3"/>
      <c r="AV317" s="3"/>
    </row>
    <row r="318" spans="1:48" ht="12.75" customHeight="1">
      <c r="A318" s="97"/>
      <c r="B318" s="97"/>
      <c r="C318" s="97"/>
      <c r="D318" s="97"/>
      <c r="E318" s="97"/>
      <c r="F318" s="97"/>
      <c r="G318" s="97"/>
      <c r="H318" s="97"/>
      <c r="I318" s="107"/>
      <c r="J318" s="107"/>
      <c r="K318" s="107"/>
      <c r="L318" s="107"/>
      <c r="M318" s="97"/>
      <c r="N318" s="97"/>
      <c r="O318" s="97"/>
      <c r="P318" s="97"/>
      <c r="Q318" s="97"/>
      <c r="R318" s="97"/>
      <c r="S318" s="97"/>
      <c r="T318" s="97"/>
      <c r="U318" s="97"/>
      <c r="V318" s="97"/>
      <c r="W318" s="97"/>
      <c r="X318" s="97"/>
      <c r="Y318" s="108"/>
      <c r="Z318" s="97"/>
      <c r="AA318" s="97"/>
      <c r="AB318" s="97"/>
      <c r="AC318" s="97"/>
      <c r="AD318" s="97"/>
      <c r="AE318" s="97"/>
      <c r="AF318" s="97"/>
      <c r="AG318" s="97"/>
      <c r="AH318" s="97"/>
      <c r="AI318" s="97"/>
      <c r="AJ318" s="97"/>
      <c r="AK318" s="97"/>
      <c r="AL318" s="97"/>
      <c r="AM318" s="97"/>
      <c r="AN318" s="97"/>
      <c r="AO318" s="97"/>
      <c r="AP318" s="97"/>
      <c r="AQ318" s="97"/>
      <c r="AR318" s="97"/>
      <c r="AS318" s="97"/>
      <c r="AT318" s="3"/>
      <c r="AU318" s="3"/>
      <c r="AV318" s="3"/>
    </row>
    <row r="319" spans="1:48" ht="12.75" customHeight="1">
      <c r="A319" s="97"/>
      <c r="B319" s="97"/>
      <c r="C319" s="97"/>
      <c r="D319" s="97"/>
      <c r="E319" s="97"/>
      <c r="F319" s="97"/>
      <c r="G319" s="97"/>
      <c r="H319" s="97"/>
      <c r="I319" s="107"/>
      <c r="J319" s="107"/>
      <c r="K319" s="107"/>
      <c r="L319" s="107"/>
      <c r="M319" s="97"/>
      <c r="N319" s="97"/>
      <c r="O319" s="97"/>
      <c r="P319" s="97"/>
      <c r="Q319" s="97"/>
      <c r="R319" s="97"/>
      <c r="S319" s="97"/>
      <c r="T319" s="97"/>
      <c r="U319" s="97"/>
      <c r="V319" s="97"/>
      <c r="W319" s="97"/>
      <c r="X319" s="97"/>
      <c r="Y319" s="108"/>
      <c r="Z319" s="97"/>
      <c r="AA319" s="97"/>
      <c r="AB319" s="97"/>
      <c r="AC319" s="97"/>
      <c r="AD319" s="97"/>
      <c r="AE319" s="97"/>
      <c r="AF319" s="97"/>
      <c r="AG319" s="97"/>
      <c r="AH319" s="97"/>
      <c r="AI319" s="97"/>
      <c r="AJ319" s="97"/>
      <c r="AK319" s="97"/>
      <c r="AL319" s="97"/>
      <c r="AM319" s="97"/>
      <c r="AN319" s="97"/>
      <c r="AO319" s="97"/>
      <c r="AP319" s="97"/>
      <c r="AQ319" s="97"/>
      <c r="AR319" s="97"/>
      <c r="AS319" s="97"/>
      <c r="AT319" s="3"/>
      <c r="AU319" s="3"/>
      <c r="AV319" s="3"/>
    </row>
    <row r="320" spans="1:48" ht="12.75" customHeight="1">
      <c r="A320" s="97"/>
      <c r="B320" s="97"/>
      <c r="C320" s="97"/>
      <c r="D320" s="97"/>
      <c r="E320" s="97"/>
      <c r="F320" s="97"/>
      <c r="G320" s="97"/>
      <c r="H320" s="97"/>
      <c r="I320" s="107"/>
      <c r="J320" s="107"/>
      <c r="K320" s="107"/>
      <c r="L320" s="107"/>
      <c r="M320" s="97"/>
      <c r="N320" s="97"/>
      <c r="O320" s="97"/>
      <c r="P320" s="97"/>
      <c r="Q320" s="97"/>
      <c r="R320" s="97"/>
      <c r="S320" s="97"/>
      <c r="T320" s="97"/>
      <c r="U320" s="97"/>
      <c r="V320" s="97"/>
      <c r="W320" s="97"/>
      <c r="X320" s="97"/>
      <c r="Y320" s="108"/>
      <c r="Z320" s="97"/>
      <c r="AA320" s="97"/>
      <c r="AB320" s="97"/>
      <c r="AC320" s="97"/>
      <c r="AD320" s="97"/>
      <c r="AE320" s="97"/>
      <c r="AF320" s="97"/>
      <c r="AG320" s="97"/>
      <c r="AH320" s="97"/>
      <c r="AI320" s="97"/>
      <c r="AJ320" s="97"/>
      <c r="AK320" s="97"/>
      <c r="AL320" s="97"/>
      <c r="AM320" s="97"/>
      <c r="AN320" s="97"/>
      <c r="AO320" s="97"/>
      <c r="AP320" s="97"/>
      <c r="AQ320" s="97"/>
      <c r="AR320" s="97"/>
      <c r="AS320" s="97"/>
      <c r="AT320" s="3"/>
      <c r="AU320" s="3"/>
      <c r="AV320" s="3"/>
    </row>
    <row r="321" spans="1:48" ht="12.75" customHeight="1">
      <c r="A321" s="97"/>
      <c r="B321" s="97"/>
      <c r="C321" s="97"/>
      <c r="D321" s="97"/>
      <c r="E321" s="97"/>
      <c r="F321" s="97"/>
      <c r="G321" s="97"/>
      <c r="H321" s="97"/>
      <c r="I321" s="107"/>
      <c r="J321" s="107"/>
      <c r="K321" s="107"/>
      <c r="L321" s="107"/>
      <c r="M321" s="97"/>
      <c r="N321" s="97"/>
      <c r="O321" s="97"/>
      <c r="P321" s="97"/>
      <c r="Q321" s="97"/>
      <c r="R321" s="97"/>
      <c r="S321" s="97"/>
      <c r="T321" s="97"/>
      <c r="U321" s="97"/>
      <c r="V321" s="97"/>
      <c r="W321" s="97"/>
      <c r="X321" s="97"/>
      <c r="Y321" s="108"/>
      <c r="Z321" s="97"/>
      <c r="AA321" s="97"/>
      <c r="AB321" s="97"/>
      <c r="AC321" s="97"/>
      <c r="AD321" s="97"/>
      <c r="AE321" s="97"/>
      <c r="AF321" s="97"/>
      <c r="AG321" s="97"/>
      <c r="AH321" s="97"/>
      <c r="AI321" s="97"/>
      <c r="AJ321" s="97"/>
      <c r="AK321" s="97"/>
      <c r="AL321" s="97"/>
      <c r="AM321" s="97"/>
      <c r="AN321" s="97"/>
      <c r="AO321" s="97"/>
      <c r="AP321" s="97"/>
      <c r="AQ321" s="97"/>
      <c r="AR321" s="97"/>
      <c r="AS321" s="97"/>
      <c r="AT321" s="3"/>
      <c r="AU321" s="3"/>
      <c r="AV321" s="3"/>
    </row>
    <row r="322" spans="1:48" ht="12.75" customHeight="1">
      <c r="A322" s="97"/>
      <c r="B322" s="97"/>
      <c r="C322" s="97"/>
      <c r="D322" s="97"/>
      <c r="E322" s="97"/>
      <c r="F322" s="97"/>
      <c r="G322" s="97"/>
      <c r="H322" s="97"/>
      <c r="I322" s="107"/>
      <c r="J322" s="107"/>
      <c r="K322" s="107"/>
      <c r="L322" s="107"/>
      <c r="M322" s="97"/>
      <c r="N322" s="97"/>
      <c r="O322" s="97"/>
      <c r="P322" s="97"/>
      <c r="Q322" s="97"/>
      <c r="R322" s="97"/>
      <c r="S322" s="97"/>
      <c r="T322" s="97"/>
      <c r="U322" s="97"/>
      <c r="V322" s="97"/>
      <c r="W322" s="97"/>
      <c r="X322" s="97"/>
      <c r="Y322" s="108"/>
      <c r="Z322" s="97"/>
      <c r="AA322" s="97"/>
      <c r="AB322" s="97"/>
      <c r="AC322" s="97"/>
      <c r="AD322" s="97"/>
      <c r="AE322" s="97"/>
      <c r="AF322" s="97"/>
      <c r="AG322" s="97"/>
      <c r="AH322" s="97"/>
      <c r="AI322" s="97"/>
      <c r="AJ322" s="97"/>
      <c r="AK322" s="97"/>
      <c r="AL322" s="97"/>
      <c r="AM322" s="97"/>
      <c r="AN322" s="97"/>
      <c r="AO322" s="97"/>
      <c r="AP322" s="97"/>
      <c r="AQ322" s="97"/>
      <c r="AR322" s="97"/>
      <c r="AS322" s="97"/>
      <c r="AT322" s="3"/>
      <c r="AU322" s="3"/>
      <c r="AV322" s="3"/>
    </row>
    <row r="323" spans="1:48" ht="12.75" customHeight="1">
      <c r="A323" s="97"/>
      <c r="B323" s="97"/>
      <c r="C323" s="97"/>
      <c r="D323" s="97"/>
      <c r="E323" s="97"/>
      <c r="F323" s="97"/>
      <c r="G323" s="97"/>
      <c r="H323" s="97"/>
      <c r="I323" s="107"/>
      <c r="J323" s="107"/>
      <c r="K323" s="107"/>
      <c r="L323" s="107"/>
      <c r="M323" s="97"/>
      <c r="N323" s="97"/>
      <c r="O323" s="97"/>
      <c r="P323" s="97"/>
      <c r="Q323" s="97"/>
      <c r="R323" s="97"/>
      <c r="S323" s="97"/>
      <c r="T323" s="97"/>
      <c r="U323" s="97"/>
      <c r="V323" s="97"/>
      <c r="W323" s="97"/>
      <c r="X323" s="97"/>
      <c r="Y323" s="108"/>
      <c r="Z323" s="97"/>
      <c r="AA323" s="97"/>
      <c r="AB323" s="97"/>
      <c r="AC323" s="97"/>
      <c r="AD323" s="97"/>
      <c r="AE323" s="97"/>
      <c r="AF323" s="97"/>
      <c r="AG323" s="97"/>
      <c r="AH323" s="97"/>
      <c r="AI323" s="97"/>
      <c r="AJ323" s="97"/>
      <c r="AK323" s="97"/>
      <c r="AL323" s="97"/>
      <c r="AM323" s="97"/>
      <c r="AN323" s="97"/>
      <c r="AO323" s="97"/>
      <c r="AP323" s="97"/>
      <c r="AQ323" s="97"/>
      <c r="AR323" s="97"/>
      <c r="AS323" s="97"/>
      <c r="AT323" s="3"/>
      <c r="AU323" s="3"/>
      <c r="AV323" s="3"/>
    </row>
    <row r="324" spans="1:48" ht="12.75" customHeight="1">
      <c r="A324" s="97"/>
      <c r="B324" s="97"/>
      <c r="C324" s="97"/>
      <c r="D324" s="97"/>
      <c r="E324" s="97"/>
      <c r="F324" s="97"/>
      <c r="G324" s="97"/>
      <c r="H324" s="97"/>
      <c r="I324" s="107"/>
      <c r="J324" s="107"/>
      <c r="K324" s="107"/>
      <c r="L324" s="107"/>
      <c r="M324" s="97"/>
      <c r="N324" s="97"/>
      <c r="O324" s="97"/>
      <c r="P324" s="97"/>
      <c r="Q324" s="97"/>
      <c r="R324" s="97"/>
      <c r="S324" s="97"/>
      <c r="T324" s="97"/>
      <c r="U324" s="97"/>
      <c r="V324" s="97"/>
      <c r="W324" s="97"/>
      <c r="X324" s="97"/>
      <c r="Y324" s="108"/>
      <c r="Z324" s="97"/>
      <c r="AA324" s="97"/>
      <c r="AB324" s="97"/>
      <c r="AC324" s="97"/>
      <c r="AD324" s="97"/>
      <c r="AE324" s="97"/>
      <c r="AF324" s="97"/>
      <c r="AG324" s="97"/>
      <c r="AH324" s="97"/>
      <c r="AI324" s="97"/>
      <c r="AJ324" s="97"/>
      <c r="AK324" s="97"/>
      <c r="AL324" s="97"/>
      <c r="AM324" s="97"/>
      <c r="AN324" s="97"/>
      <c r="AO324" s="97"/>
      <c r="AP324" s="97"/>
      <c r="AQ324" s="97"/>
      <c r="AR324" s="97"/>
      <c r="AS324" s="97"/>
      <c r="AT324" s="3"/>
      <c r="AU324" s="3"/>
      <c r="AV324" s="3"/>
    </row>
    <row r="325" spans="1:48" ht="12.75" customHeight="1">
      <c r="A325" s="97"/>
      <c r="B325" s="97"/>
      <c r="C325" s="97"/>
      <c r="D325" s="97"/>
      <c r="E325" s="97"/>
      <c r="F325" s="97"/>
      <c r="G325" s="97"/>
      <c r="H325" s="97"/>
      <c r="I325" s="107"/>
      <c r="J325" s="107"/>
      <c r="K325" s="107"/>
      <c r="L325" s="107"/>
      <c r="M325" s="97"/>
      <c r="N325" s="97"/>
      <c r="O325" s="97"/>
      <c r="P325" s="97"/>
      <c r="Q325" s="97"/>
      <c r="R325" s="97"/>
      <c r="S325" s="97"/>
      <c r="T325" s="97"/>
      <c r="U325" s="97"/>
      <c r="V325" s="97"/>
      <c r="W325" s="97"/>
      <c r="X325" s="97"/>
      <c r="Y325" s="108"/>
      <c r="Z325" s="97"/>
      <c r="AA325" s="97"/>
      <c r="AB325" s="97"/>
      <c r="AC325" s="97"/>
      <c r="AD325" s="97"/>
      <c r="AE325" s="97"/>
      <c r="AF325" s="97"/>
      <c r="AG325" s="97"/>
      <c r="AH325" s="97"/>
      <c r="AI325" s="97"/>
      <c r="AJ325" s="97"/>
      <c r="AK325" s="97"/>
      <c r="AL325" s="97"/>
      <c r="AM325" s="97"/>
      <c r="AN325" s="97"/>
      <c r="AO325" s="97"/>
      <c r="AP325" s="97"/>
      <c r="AQ325" s="97"/>
      <c r="AR325" s="97"/>
      <c r="AS325" s="97"/>
      <c r="AT325" s="3"/>
      <c r="AU325" s="3"/>
      <c r="AV325" s="3"/>
    </row>
    <row r="326" spans="1:48" ht="12.75" customHeight="1">
      <c r="A326" s="97"/>
      <c r="B326" s="97"/>
      <c r="C326" s="97"/>
      <c r="D326" s="97"/>
      <c r="E326" s="97"/>
      <c r="F326" s="97"/>
      <c r="G326" s="97"/>
      <c r="H326" s="97"/>
      <c r="I326" s="107"/>
      <c r="J326" s="107"/>
      <c r="K326" s="107"/>
      <c r="L326" s="107"/>
      <c r="M326" s="97"/>
      <c r="N326" s="97"/>
      <c r="O326" s="97"/>
      <c r="P326" s="97"/>
      <c r="Q326" s="97"/>
      <c r="R326" s="97"/>
      <c r="S326" s="97"/>
      <c r="T326" s="97"/>
      <c r="U326" s="97"/>
      <c r="V326" s="97"/>
      <c r="W326" s="97"/>
      <c r="X326" s="97"/>
      <c r="Y326" s="108"/>
      <c r="Z326" s="97"/>
      <c r="AA326" s="97"/>
      <c r="AB326" s="97"/>
      <c r="AC326" s="97"/>
      <c r="AD326" s="97"/>
      <c r="AE326" s="97"/>
      <c r="AF326" s="97"/>
      <c r="AG326" s="97"/>
      <c r="AH326" s="97"/>
      <c r="AI326" s="97"/>
      <c r="AJ326" s="97"/>
      <c r="AK326" s="97"/>
      <c r="AL326" s="97"/>
      <c r="AM326" s="97"/>
      <c r="AN326" s="97"/>
      <c r="AO326" s="97"/>
      <c r="AP326" s="97"/>
      <c r="AQ326" s="97"/>
      <c r="AR326" s="97"/>
      <c r="AS326" s="97"/>
      <c r="AT326" s="3"/>
      <c r="AU326" s="3"/>
      <c r="AV326" s="3"/>
    </row>
    <row r="327" spans="1:48" ht="12.75" customHeight="1">
      <c r="A327" s="97"/>
      <c r="B327" s="97"/>
      <c r="C327" s="97"/>
      <c r="D327" s="97"/>
      <c r="E327" s="97"/>
      <c r="F327" s="97"/>
      <c r="G327" s="97"/>
      <c r="H327" s="97"/>
      <c r="I327" s="107"/>
      <c r="J327" s="107"/>
      <c r="K327" s="107"/>
      <c r="L327" s="107"/>
      <c r="M327" s="97"/>
      <c r="N327" s="97"/>
      <c r="O327" s="97"/>
      <c r="P327" s="97"/>
      <c r="Q327" s="97"/>
      <c r="R327" s="97"/>
      <c r="S327" s="97"/>
      <c r="T327" s="97"/>
      <c r="U327" s="97"/>
      <c r="V327" s="97"/>
      <c r="W327" s="97"/>
      <c r="X327" s="97"/>
      <c r="Y327" s="108"/>
      <c r="Z327" s="97"/>
      <c r="AA327" s="97"/>
      <c r="AB327" s="97"/>
      <c r="AC327" s="97"/>
      <c r="AD327" s="97"/>
      <c r="AE327" s="97"/>
      <c r="AF327" s="97"/>
      <c r="AG327" s="97"/>
      <c r="AH327" s="97"/>
      <c r="AI327" s="97"/>
      <c r="AJ327" s="97"/>
      <c r="AK327" s="97"/>
      <c r="AL327" s="97"/>
      <c r="AM327" s="97"/>
      <c r="AN327" s="97"/>
      <c r="AO327" s="97"/>
      <c r="AP327" s="97"/>
      <c r="AQ327" s="97"/>
      <c r="AR327" s="97"/>
      <c r="AS327" s="97"/>
      <c r="AT327" s="3"/>
      <c r="AU327" s="3"/>
      <c r="AV327" s="3"/>
    </row>
    <row r="328" spans="1:48" ht="12.75" customHeight="1">
      <c r="A328" s="97"/>
      <c r="B328" s="97"/>
      <c r="C328" s="97"/>
      <c r="D328" s="97"/>
      <c r="E328" s="97"/>
      <c r="F328" s="97"/>
      <c r="G328" s="97"/>
      <c r="H328" s="97"/>
      <c r="I328" s="107"/>
      <c r="J328" s="107"/>
      <c r="K328" s="107"/>
      <c r="L328" s="107"/>
      <c r="M328" s="97"/>
      <c r="N328" s="97"/>
      <c r="O328" s="97"/>
      <c r="P328" s="97"/>
      <c r="Q328" s="97"/>
      <c r="R328" s="97"/>
      <c r="S328" s="97"/>
      <c r="T328" s="97"/>
      <c r="U328" s="97"/>
      <c r="V328" s="97"/>
      <c r="W328" s="97"/>
      <c r="X328" s="97"/>
      <c r="Y328" s="108"/>
      <c r="Z328" s="97"/>
      <c r="AA328" s="97"/>
      <c r="AB328" s="97"/>
      <c r="AC328" s="97"/>
      <c r="AD328" s="97"/>
      <c r="AE328" s="97"/>
      <c r="AF328" s="97"/>
      <c r="AG328" s="97"/>
      <c r="AH328" s="97"/>
      <c r="AI328" s="97"/>
      <c r="AJ328" s="97"/>
      <c r="AK328" s="97"/>
      <c r="AL328" s="97"/>
      <c r="AM328" s="97"/>
      <c r="AN328" s="97"/>
      <c r="AO328" s="97"/>
      <c r="AP328" s="97"/>
      <c r="AQ328" s="97"/>
      <c r="AR328" s="97"/>
      <c r="AS328" s="97"/>
      <c r="AT328" s="3"/>
      <c r="AU328" s="3"/>
      <c r="AV328" s="3"/>
    </row>
    <row r="329" spans="1:48" ht="12.75" customHeight="1">
      <c r="A329" s="97"/>
      <c r="B329" s="97"/>
      <c r="C329" s="97"/>
      <c r="D329" s="97"/>
      <c r="E329" s="97"/>
      <c r="F329" s="97"/>
      <c r="G329" s="97"/>
      <c r="H329" s="97"/>
      <c r="I329" s="107"/>
      <c r="J329" s="107"/>
      <c r="K329" s="107"/>
      <c r="L329" s="107"/>
      <c r="M329" s="97"/>
      <c r="N329" s="97"/>
      <c r="O329" s="97"/>
      <c r="P329" s="97"/>
      <c r="Q329" s="97"/>
      <c r="R329" s="97"/>
      <c r="S329" s="97"/>
      <c r="T329" s="97"/>
      <c r="U329" s="97"/>
      <c r="V329" s="97"/>
      <c r="W329" s="97"/>
      <c r="X329" s="97"/>
      <c r="Y329" s="108"/>
      <c r="Z329" s="97"/>
      <c r="AA329" s="97"/>
      <c r="AB329" s="97"/>
      <c r="AC329" s="97"/>
      <c r="AD329" s="97"/>
      <c r="AE329" s="97"/>
      <c r="AF329" s="97"/>
      <c r="AG329" s="97"/>
      <c r="AH329" s="97"/>
      <c r="AI329" s="97"/>
      <c r="AJ329" s="97"/>
      <c r="AK329" s="97"/>
      <c r="AL329" s="97"/>
      <c r="AM329" s="97"/>
      <c r="AN329" s="97"/>
      <c r="AO329" s="97"/>
      <c r="AP329" s="97"/>
      <c r="AQ329" s="97"/>
      <c r="AR329" s="97"/>
      <c r="AS329" s="97"/>
      <c r="AT329" s="3"/>
      <c r="AU329" s="3"/>
      <c r="AV329" s="3"/>
    </row>
    <row r="330" spans="1:48" ht="12.75" customHeight="1">
      <c r="A330" s="97"/>
      <c r="B330" s="97"/>
      <c r="C330" s="97"/>
      <c r="D330" s="97"/>
      <c r="E330" s="97"/>
      <c r="F330" s="97"/>
      <c r="G330" s="97"/>
      <c r="H330" s="97"/>
      <c r="I330" s="107"/>
      <c r="J330" s="107"/>
      <c r="K330" s="107"/>
      <c r="L330" s="107"/>
      <c r="M330" s="97"/>
      <c r="N330" s="97"/>
      <c r="O330" s="97"/>
      <c r="P330" s="97"/>
      <c r="Q330" s="97"/>
      <c r="R330" s="97"/>
      <c r="S330" s="97"/>
      <c r="T330" s="97"/>
      <c r="U330" s="97"/>
      <c r="V330" s="97"/>
      <c r="W330" s="97"/>
      <c r="X330" s="97"/>
      <c r="Y330" s="108"/>
      <c r="Z330" s="97"/>
      <c r="AA330" s="97"/>
      <c r="AB330" s="97"/>
      <c r="AC330" s="97"/>
      <c r="AD330" s="97"/>
      <c r="AE330" s="97"/>
      <c r="AF330" s="97"/>
      <c r="AG330" s="97"/>
      <c r="AH330" s="97"/>
      <c r="AI330" s="97"/>
      <c r="AJ330" s="97"/>
      <c r="AK330" s="97"/>
      <c r="AL330" s="97"/>
      <c r="AM330" s="97"/>
      <c r="AN330" s="97"/>
      <c r="AO330" s="97"/>
      <c r="AP330" s="97"/>
      <c r="AQ330" s="97"/>
      <c r="AR330" s="97"/>
      <c r="AS330" s="97"/>
      <c r="AT330" s="3"/>
      <c r="AU330" s="3"/>
      <c r="AV330" s="3"/>
    </row>
    <row r="331" spans="1:48" ht="12.75" customHeight="1">
      <c r="A331" s="97"/>
      <c r="B331" s="97"/>
      <c r="C331" s="97"/>
      <c r="D331" s="97"/>
      <c r="E331" s="97"/>
      <c r="F331" s="97"/>
      <c r="G331" s="97"/>
      <c r="H331" s="97"/>
      <c r="I331" s="107"/>
      <c r="J331" s="107"/>
      <c r="K331" s="107"/>
      <c r="L331" s="107"/>
      <c r="M331" s="97"/>
      <c r="N331" s="97"/>
      <c r="O331" s="97"/>
      <c r="P331" s="97"/>
      <c r="Q331" s="97"/>
      <c r="R331" s="97"/>
      <c r="S331" s="97"/>
      <c r="T331" s="97"/>
      <c r="U331" s="97"/>
      <c r="V331" s="97"/>
      <c r="W331" s="97"/>
      <c r="X331" s="97"/>
      <c r="Y331" s="108"/>
      <c r="Z331" s="97"/>
      <c r="AA331" s="97"/>
      <c r="AB331" s="97"/>
      <c r="AC331" s="97"/>
      <c r="AD331" s="97"/>
      <c r="AE331" s="97"/>
      <c r="AF331" s="97"/>
      <c r="AG331" s="97"/>
      <c r="AH331" s="97"/>
      <c r="AI331" s="97"/>
      <c r="AJ331" s="97"/>
      <c r="AK331" s="97"/>
      <c r="AL331" s="97"/>
      <c r="AM331" s="97"/>
      <c r="AN331" s="97"/>
      <c r="AO331" s="97"/>
      <c r="AP331" s="97"/>
      <c r="AQ331" s="97"/>
      <c r="AR331" s="97"/>
      <c r="AS331" s="97"/>
      <c r="AT331" s="3"/>
      <c r="AU331" s="3"/>
      <c r="AV331" s="3"/>
    </row>
    <row r="332" spans="1:48" ht="12.75" customHeight="1">
      <c r="A332" s="97"/>
      <c r="B332" s="97"/>
      <c r="C332" s="97"/>
      <c r="D332" s="97"/>
      <c r="E332" s="97"/>
      <c r="F332" s="97"/>
      <c r="G332" s="97"/>
      <c r="H332" s="97"/>
      <c r="I332" s="107"/>
      <c r="J332" s="107"/>
      <c r="K332" s="107"/>
      <c r="L332" s="107"/>
      <c r="M332" s="97"/>
      <c r="N332" s="97"/>
      <c r="O332" s="97"/>
      <c r="P332" s="97"/>
      <c r="Q332" s="97"/>
      <c r="R332" s="97"/>
      <c r="S332" s="97"/>
      <c r="T332" s="97"/>
      <c r="U332" s="97"/>
      <c r="V332" s="97"/>
      <c r="W332" s="97"/>
      <c r="X332" s="97"/>
      <c r="Y332" s="108"/>
      <c r="Z332" s="97"/>
      <c r="AA332" s="97"/>
      <c r="AB332" s="97"/>
      <c r="AC332" s="97"/>
      <c r="AD332" s="97"/>
      <c r="AE332" s="97"/>
      <c r="AF332" s="97"/>
      <c r="AG332" s="97"/>
      <c r="AH332" s="97"/>
      <c r="AI332" s="97"/>
      <c r="AJ332" s="97"/>
      <c r="AK332" s="97"/>
      <c r="AL332" s="97"/>
      <c r="AM332" s="97"/>
      <c r="AN332" s="97"/>
      <c r="AO332" s="97"/>
      <c r="AP332" s="97"/>
      <c r="AQ332" s="97"/>
      <c r="AR332" s="97"/>
      <c r="AS332" s="97"/>
      <c r="AT332" s="3"/>
      <c r="AU332" s="3"/>
      <c r="AV332" s="3"/>
    </row>
    <row r="333" spans="1:48" ht="12.75" customHeight="1">
      <c r="A333" s="97"/>
      <c r="B333" s="97"/>
      <c r="C333" s="97"/>
      <c r="D333" s="97"/>
      <c r="E333" s="97"/>
      <c r="F333" s="97"/>
      <c r="G333" s="97"/>
      <c r="H333" s="97"/>
      <c r="I333" s="107"/>
      <c r="J333" s="107"/>
      <c r="K333" s="107"/>
      <c r="L333" s="107"/>
      <c r="M333" s="97"/>
      <c r="N333" s="97"/>
      <c r="O333" s="97"/>
      <c r="P333" s="97"/>
      <c r="Q333" s="97"/>
      <c r="R333" s="97"/>
      <c r="S333" s="97"/>
      <c r="T333" s="97"/>
      <c r="U333" s="97"/>
      <c r="V333" s="97"/>
      <c r="W333" s="97"/>
      <c r="X333" s="97"/>
      <c r="Y333" s="108"/>
      <c r="Z333" s="97"/>
      <c r="AA333" s="97"/>
      <c r="AB333" s="97"/>
      <c r="AC333" s="97"/>
      <c r="AD333" s="97"/>
      <c r="AE333" s="97"/>
      <c r="AF333" s="97"/>
      <c r="AG333" s="97"/>
      <c r="AH333" s="97"/>
      <c r="AI333" s="97"/>
      <c r="AJ333" s="97"/>
      <c r="AK333" s="97"/>
      <c r="AL333" s="97"/>
      <c r="AM333" s="97"/>
      <c r="AN333" s="97"/>
      <c r="AO333" s="97"/>
      <c r="AP333" s="97"/>
      <c r="AQ333" s="97"/>
      <c r="AR333" s="97"/>
      <c r="AS333" s="97"/>
      <c r="AT333" s="3"/>
      <c r="AU333" s="3"/>
      <c r="AV333" s="3"/>
    </row>
    <row r="334" spans="1:48" ht="12.75" customHeight="1">
      <c r="A334" s="97"/>
      <c r="B334" s="97"/>
      <c r="C334" s="97"/>
      <c r="D334" s="97"/>
      <c r="E334" s="97"/>
      <c r="F334" s="97"/>
      <c r="G334" s="97"/>
      <c r="H334" s="97"/>
      <c r="I334" s="107"/>
      <c r="J334" s="107"/>
      <c r="K334" s="107"/>
      <c r="L334" s="107"/>
      <c r="M334" s="97"/>
      <c r="N334" s="97"/>
      <c r="O334" s="97"/>
      <c r="P334" s="97"/>
      <c r="Q334" s="97"/>
      <c r="R334" s="97"/>
      <c r="S334" s="97"/>
      <c r="T334" s="97"/>
      <c r="U334" s="97"/>
      <c r="V334" s="97"/>
      <c r="W334" s="97"/>
      <c r="X334" s="97"/>
      <c r="Y334" s="108"/>
      <c r="Z334" s="97"/>
      <c r="AA334" s="97"/>
      <c r="AB334" s="97"/>
      <c r="AC334" s="97"/>
      <c r="AD334" s="97"/>
      <c r="AE334" s="97"/>
      <c r="AF334" s="97"/>
      <c r="AG334" s="97"/>
      <c r="AH334" s="97"/>
      <c r="AI334" s="97"/>
      <c r="AJ334" s="97"/>
      <c r="AK334" s="97"/>
      <c r="AL334" s="97"/>
      <c r="AM334" s="97"/>
      <c r="AN334" s="97"/>
      <c r="AO334" s="97"/>
      <c r="AP334" s="97"/>
      <c r="AQ334" s="97"/>
      <c r="AR334" s="97"/>
      <c r="AS334" s="97"/>
      <c r="AT334" s="3"/>
      <c r="AU334" s="3"/>
      <c r="AV334" s="3"/>
    </row>
    <row r="335" spans="1:48" ht="12.75" customHeight="1">
      <c r="A335" s="97"/>
      <c r="B335" s="97"/>
      <c r="C335" s="97"/>
      <c r="D335" s="97"/>
      <c r="E335" s="97"/>
      <c r="F335" s="97"/>
      <c r="G335" s="97"/>
      <c r="H335" s="97"/>
      <c r="I335" s="107"/>
      <c r="J335" s="107"/>
      <c r="K335" s="107"/>
      <c r="L335" s="107"/>
      <c r="M335" s="97"/>
      <c r="N335" s="97"/>
      <c r="O335" s="97"/>
      <c r="P335" s="97"/>
      <c r="Q335" s="97"/>
      <c r="R335" s="97"/>
      <c r="S335" s="97"/>
      <c r="T335" s="97"/>
      <c r="U335" s="97"/>
      <c r="V335" s="97"/>
      <c r="W335" s="97"/>
      <c r="X335" s="97"/>
      <c r="Y335" s="108"/>
      <c r="Z335" s="97"/>
      <c r="AA335" s="97"/>
      <c r="AB335" s="97"/>
      <c r="AC335" s="97"/>
      <c r="AD335" s="97"/>
      <c r="AE335" s="97"/>
      <c r="AF335" s="97"/>
      <c r="AG335" s="97"/>
      <c r="AH335" s="97"/>
      <c r="AI335" s="97"/>
      <c r="AJ335" s="97"/>
      <c r="AK335" s="97"/>
      <c r="AL335" s="97"/>
      <c r="AM335" s="97"/>
      <c r="AN335" s="97"/>
      <c r="AO335" s="97"/>
      <c r="AP335" s="97"/>
      <c r="AQ335" s="97"/>
      <c r="AR335" s="97"/>
      <c r="AS335" s="97"/>
      <c r="AT335" s="3"/>
      <c r="AU335" s="3"/>
      <c r="AV335" s="3"/>
    </row>
    <row r="336" spans="1:48" ht="12.75" customHeight="1">
      <c r="A336" s="97"/>
      <c r="B336" s="97"/>
      <c r="C336" s="97"/>
      <c r="D336" s="97"/>
      <c r="E336" s="97"/>
      <c r="F336" s="97"/>
      <c r="G336" s="97"/>
      <c r="H336" s="97"/>
      <c r="I336" s="107"/>
      <c r="J336" s="107"/>
      <c r="K336" s="107"/>
      <c r="L336" s="107"/>
      <c r="M336" s="97"/>
      <c r="N336" s="97"/>
      <c r="O336" s="97"/>
      <c r="P336" s="97"/>
      <c r="Q336" s="97"/>
      <c r="R336" s="97"/>
      <c r="S336" s="97"/>
      <c r="T336" s="97"/>
      <c r="U336" s="97"/>
      <c r="V336" s="97"/>
      <c r="W336" s="97"/>
      <c r="X336" s="97"/>
      <c r="Y336" s="108"/>
      <c r="Z336" s="97"/>
      <c r="AA336" s="97"/>
      <c r="AB336" s="97"/>
      <c r="AC336" s="97"/>
      <c r="AD336" s="97"/>
      <c r="AE336" s="97"/>
      <c r="AF336" s="97"/>
      <c r="AG336" s="97"/>
      <c r="AH336" s="97"/>
      <c r="AI336" s="97"/>
      <c r="AJ336" s="97"/>
      <c r="AK336" s="97"/>
      <c r="AL336" s="97"/>
      <c r="AM336" s="97"/>
      <c r="AN336" s="97"/>
      <c r="AO336" s="97"/>
      <c r="AP336" s="97"/>
      <c r="AQ336" s="97"/>
      <c r="AR336" s="97"/>
      <c r="AS336" s="97"/>
      <c r="AT336" s="3"/>
      <c r="AU336" s="3"/>
      <c r="AV336" s="3"/>
    </row>
    <row r="337" spans="1:48" ht="12.75" customHeight="1">
      <c r="A337" s="97"/>
      <c r="B337" s="97"/>
      <c r="C337" s="97"/>
      <c r="D337" s="97"/>
      <c r="E337" s="97"/>
      <c r="F337" s="97"/>
      <c r="G337" s="97"/>
      <c r="H337" s="97"/>
      <c r="I337" s="107"/>
      <c r="J337" s="107"/>
      <c r="K337" s="107"/>
      <c r="L337" s="107"/>
      <c r="M337" s="97"/>
      <c r="N337" s="97"/>
      <c r="O337" s="97"/>
      <c r="P337" s="97"/>
      <c r="Q337" s="97"/>
      <c r="R337" s="97"/>
      <c r="S337" s="97"/>
      <c r="T337" s="97"/>
      <c r="U337" s="97"/>
      <c r="V337" s="97"/>
      <c r="W337" s="97"/>
      <c r="X337" s="97"/>
      <c r="Y337" s="108"/>
      <c r="Z337" s="97"/>
      <c r="AA337" s="97"/>
      <c r="AB337" s="97"/>
      <c r="AC337" s="97"/>
      <c r="AD337" s="97"/>
      <c r="AE337" s="97"/>
      <c r="AF337" s="97"/>
      <c r="AG337" s="97"/>
      <c r="AH337" s="97"/>
      <c r="AI337" s="97"/>
      <c r="AJ337" s="97"/>
      <c r="AK337" s="97"/>
      <c r="AL337" s="97"/>
      <c r="AM337" s="97"/>
      <c r="AN337" s="97"/>
      <c r="AO337" s="97"/>
      <c r="AP337" s="97"/>
      <c r="AQ337" s="97"/>
      <c r="AR337" s="97"/>
      <c r="AS337" s="97"/>
      <c r="AT337" s="3"/>
      <c r="AU337" s="3"/>
      <c r="AV337" s="3"/>
    </row>
    <row r="338" spans="1:48" ht="12.75" customHeight="1">
      <c r="A338" s="97"/>
      <c r="B338" s="97"/>
      <c r="C338" s="97"/>
      <c r="D338" s="97"/>
      <c r="E338" s="97"/>
      <c r="F338" s="97"/>
      <c r="G338" s="97"/>
      <c r="H338" s="97"/>
      <c r="I338" s="107"/>
      <c r="J338" s="107"/>
      <c r="K338" s="107"/>
      <c r="L338" s="107"/>
      <c r="M338" s="97"/>
      <c r="N338" s="97"/>
      <c r="O338" s="97"/>
      <c r="P338" s="97"/>
      <c r="Q338" s="97"/>
      <c r="R338" s="97"/>
      <c r="S338" s="97"/>
      <c r="T338" s="97"/>
      <c r="U338" s="97"/>
      <c r="V338" s="97"/>
      <c r="W338" s="97"/>
      <c r="X338" s="97"/>
      <c r="Y338" s="108"/>
      <c r="Z338" s="97"/>
      <c r="AA338" s="97"/>
      <c r="AB338" s="97"/>
      <c r="AC338" s="97"/>
      <c r="AD338" s="97"/>
      <c r="AE338" s="97"/>
      <c r="AF338" s="97"/>
      <c r="AG338" s="97"/>
      <c r="AH338" s="97"/>
      <c r="AI338" s="97"/>
      <c r="AJ338" s="97"/>
      <c r="AK338" s="97"/>
      <c r="AL338" s="97"/>
      <c r="AM338" s="97"/>
      <c r="AN338" s="97"/>
      <c r="AO338" s="97"/>
      <c r="AP338" s="97"/>
      <c r="AQ338" s="97"/>
      <c r="AR338" s="97"/>
      <c r="AS338" s="97"/>
      <c r="AT338" s="3"/>
      <c r="AU338" s="3"/>
      <c r="AV338" s="3"/>
    </row>
    <row r="339" spans="1:48" ht="12.75" customHeight="1">
      <c r="A339" s="97"/>
      <c r="B339" s="97"/>
      <c r="C339" s="97"/>
      <c r="D339" s="97"/>
      <c r="E339" s="97"/>
      <c r="F339" s="97"/>
      <c r="G339" s="97"/>
      <c r="H339" s="97"/>
      <c r="I339" s="107"/>
      <c r="J339" s="107"/>
      <c r="K339" s="107"/>
      <c r="L339" s="107"/>
      <c r="M339" s="97"/>
      <c r="N339" s="97"/>
      <c r="O339" s="97"/>
      <c r="P339" s="97"/>
      <c r="Q339" s="97"/>
      <c r="R339" s="97"/>
      <c r="S339" s="97"/>
      <c r="T339" s="97"/>
      <c r="U339" s="97"/>
      <c r="V339" s="97"/>
      <c r="W339" s="97"/>
      <c r="X339" s="97"/>
      <c r="Y339" s="108"/>
      <c r="Z339" s="97"/>
      <c r="AA339" s="97"/>
      <c r="AB339" s="97"/>
      <c r="AC339" s="97"/>
      <c r="AD339" s="97"/>
      <c r="AE339" s="97"/>
      <c r="AF339" s="97"/>
      <c r="AG339" s="97"/>
      <c r="AH339" s="97"/>
      <c r="AI339" s="97"/>
      <c r="AJ339" s="97"/>
      <c r="AK339" s="97"/>
      <c r="AL339" s="97"/>
      <c r="AM339" s="97"/>
      <c r="AN339" s="97"/>
      <c r="AO339" s="97"/>
      <c r="AP339" s="97"/>
      <c r="AQ339" s="97"/>
      <c r="AR339" s="97"/>
      <c r="AS339" s="97"/>
      <c r="AT339" s="3"/>
      <c r="AU339" s="3"/>
      <c r="AV339" s="3"/>
    </row>
    <row r="340" spans="1:48" ht="12.75" customHeight="1">
      <c r="A340" s="97"/>
      <c r="B340" s="97"/>
      <c r="C340" s="97"/>
      <c r="D340" s="97"/>
      <c r="E340" s="97"/>
      <c r="F340" s="97"/>
      <c r="G340" s="97"/>
      <c r="H340" s="97"/>
      <c r="I340" s="107"/>
      <c r="J340" s="107"/>
      <c r="K340" s="107"/>
      <c r="L340" s="107"/>
      <c r="M340" s="97"/>
      <c r="N340" s="97"/>
      <c r="O340" s="97"/>
      <c r="P340" s="97"/>
      <c r="Q340" s="97"/>
      <c r="R340" s="97"/>
      <c r="S340" s="97"/>
      <c r="T340" s="97"/>
      <c r="U340" s="97"/>
      <c r="V340" s="97"/>
      <c r="W340" s="97"/>
      <c r="X340" s="97"/>
      <c r="Y340" s="108"/>
      <c r="Z340" s="97"/>
      <c r="AA340" s="97"/>
      <c r="AB340" s="97"/>
      <c r="AC340" s="97"/>
      <c r="AD340" s="97"/>
      <c r="AE340" s="97"/>
      <c r="AF340" s="97"/>
      <c r="AG340" s="97"/>
      <c r="AH340" s="97"/>
      <c r="AI340" s="97"/>
      <c r="AJ340" s="97"/>
      <c r="AK340" s="97"/>
      <c r="AL340" s="97"/>
      <c r="AM340" s="97"/>
      <c r="AN340" s="97"/>
      <c r="AO340" s="97"/>
      <c r="AP340" s="97"/>
      <c r="AQ340" s="97"/>
      <c r="AR340" s="97"/>
      <c r="AS340" s="97"/>
      <c r="AT340" s="3"/>
      <c r="AU340" s="3"/>
      <c r="AV340" s="3"/>
    </row>
    <row r="341" spans="1:48" ht="12.75" customHeight="1">
      <c r="A341" s="97"/>
      <c r="B341" s="97"/>
      <c r="C341" s="97"/>
      <c r="D341" s="97"/>
      <c r="E341" s="97"/>
      <c r="F341" s="97"/>
      <c r="G341" s="97"/>
      <c r="H341" s="97"/>
      <c r="I341" s="107"/>
      <c r="J341" s="107"/>
      <c r="K341" s="107"/>
      <c r="L341" s="107"/>
      <c r="M341" s="97"/>
      <c r="N341" s="97"/>
      <c r="O341" s="97"/>
      <c r="P341" s="97"/>
      <c r="Q341" s="97"/>
      <c r="R341" s="97"/>
      <c r="S341" s="97"/>
      <c r="T341" s="97"/>
      <c r="U341" s="97"/>
      <c r="V341" s="97"/>
      <c r="W341" s="97"/>
      <c r="X341" s="97"/>
      <c r="Y341" s="108"/>
      <c r="Z341" s="97"/>
      <c r="AA341" s="97"/>
      <c r="AB341" s="97"/>
      <c r="AC341" s="97"/>
      <c r="AD341" s="97"/>
      <c r="AE341" s="97"/>
      <c r="AF341" s="97"/>
      <c r="AG341" s="97"/>
      <c r="AH341" s="97"/>
      <c r="AI341" s="97"/>
      <c r="AJ341" s="97"/>
      <c r="AK341" s="97"/>
      <c r="AL341" s="97"/>
      <c r="AM341" s="97"/>
      <c r="AN341" s="97"/>
      <c r="AO341" s="97"/>
      <c r="AP341" s="97"/>
      <c r="AQ341" s="97"/>
      <c r="AR341" s="97"/>
      <c r="AS341" s="97"/>
      <c r="AT341" s="3"/>
      <c r="AU341" s="3"/>
      <c r="AV341" s="3"/>
    </row>
    <row r="342" spans="1:48" ht="12.75" customHeight="1">
      <c r="A342" s="97"/>
      <c r="B342" s="97"/>
      <c r="C342" s="97"/>
      <c r="D342" s="97"/>
      <c r="E342" s="97"/>
      <c r="F342" s="97"/>
      <c r="G342" s="97"/>
      <c r="H342" s="97"/>
      <c r="I342" s="107"/>
      <c r="J342" s="107"/>
      <c r="K342" s="107"/>
      <c r="L342" s="107"/>
      <c r="M342" s="97"/>
      <c r="N342" s="97"/>
      <c r="O342" s="97"/>
      <c r="P342" s="97"/>
      <c r="Q342" s="97"/>
      <c r="R342" s="97"/>
      <c r="S342" s="97"/>
      <c r="T342" s="97"/>
      <c r="U342" s="97"/>
      <c r="V342" s="97"/>
      <c r="W342" s="97"/>
      <c r="X342" s="97"/>
      <c r="Y342" s="108"/>
      <c r="Z342" s="97"/>
      <c r="AA342" s="97"/>
      <c r="AB342" s="97"/>
      <c r="AC342" s="97"/>
      <c r="AD342" s="97"/>
      <c r="AE342" s="97"/>
      <c r="AF342" s="97"/>
      <c r="AG342" s="97"/>
      <c r="AH342" s="97"/>
      <c r="AI342" s="97"/>
      <c r="AJ342" s="97"/>
      <c r="AK342" s="97"/>
      <c r="AL342" s="97"/>
      <c r="AM342" s="97"/>
      <c r="AN342" s="97"/>
      <c r="AO342" s="97"/>
      <c r="AP342" s="97"/>
      <c r="AQ342" s="97"/>
      <c r="AR342" s="97"/>
      <c r="AS342" s="97"/>
      <c r="AT342" s="3"/>
      <c r="AU342" s="3"/>
      <c r="AV342" s="3"/>
    </row>
    <row r="343" spans="1:48" ht="12.75" customHeight="1">
      <c r="A343" s="97"/>
      <c r="B343" s="97"/>
      <c r="C343" s="97"/>
      <c r="D343" s="97"/>
      <c r="E343" s="97"/>
      <c r="F343" s="97"/>
      <c r="G343" s="97"/>
      <c r="H343" s="97"/>
      <c r="I343" s="107"/>
      <c r="J343" s="107"/>
      <c r="K343" s="107"/>
      <c r="L343" s="107"/>
      <c r="M343" s="97"/>
      <c r="N343" s="97"/>
      <c r="O343" s="97"/>
      <c r="P343" s="97"/>
      <c r="Q343" s="97"/>
      <c r="R343" s="97"/>
      <c r="S343" s="97"/>
      <c r="T343" s="97"/>
      <c r="U343" s="97"/>
      <c r="V343" s="97"/>
      <c r="W343" s="97"/>
      <c r="X343" s="97"/>
      <c r="Y343" s="108"/>
      <c r="Z343" s="97"/>
      <c r="AA343" s="97"/>
      <c r="AB343" s="97"/>
      <c r="AC343" s="97"/>
      <c r="AD343" s="97"/>
      <c r="AE343" s="97"/>
      <c r="AF343" s="97"/>
      <c r="AG343" s="97"/>
      <c r="AH343" s="97"/>
      <c r="AI343" s="97"/>
      <c r="AJ343" s="97"/>
      <c r="AK343" s="97"/>
      <c r="AL343" s="97"/>
      <c r="AM343" s="97"/>
      <c r="AN343" s="97"/>
      <c r="AO343" s="97"/>
      <c r="AP343" s="97"/>
      <c r="AQ343" s="97"/>
      <c r="AR343" s="97"/>
      <c r="AS343" s="97"/>
      <c r="AT343" s="3"/>
      <c r="AU343" s="3"/>
      <c r="AV343" s="3"/>
    </row>
    <row r="344" spans="1:48" ht="12.75" customHeight="1">
      <c r="A344" s="97"/>
      <c r="B344" s="97"/>
      <c r="C344" s="97"/>
      <c r="D344" s="97"/>
      <c r="E344" s="97"/>
      <c r="F344" s="97"/>
      <c r="G344" s="97"/>
      <c r="H344" s="97"/>
      <c r="I344" s="107"/>
      <c r="J344" s="107"/>
      <c r="K344" s="107"/>
      <c r="L344" s="107"/>
      <c r="M344" s="97"/>
      <c r="N344" s="97"/>
      <c r="O344" s="97"/>
      <c r="P344" s="97"/>
      <c r="Q344" s="97"/>
      <c r="R344" s="97"/>
      <c r="S344" s="97"/>
      <c r="T344" s="97"/>
      <c r="U344" s="97"/>
      <c r="V344" s="97"/>
      <c r="W344" s="97"/>
      <c r="X344" s="97"/>
      <c r="Y344" s="108"/>
      <c r="Z344" s="97"/>
      <c r="AA344" s="97"/>
      <c r="AB344" s="97"/>
      <c r="AC344" s="97"/>
      <c r="AD344" s="97"/>
      <c r="AE344" s="97"/>
      <c r="AF344" s="97"/>
      <c r="AG344" s="97"/>
      <c r="AH344" s="97"/>
      <c r="AI344" s="97"/>
      <c r="AJ344" s="97"/>
      <c r="AK344" s="97"/>
      <c r="AL344" s="97"/>
      <c r="AM344" s="97"/>
      <c r="AN344" s="97"/>
      <c r="AO344" s="97"/>
      <c r="AP344" s="97"/>
      <c r="AQ344" s="97"/>
      <c r="AR344" s="97"/>
      <c r="AS344" s="97"/>
      <c r="AT344" s="3"/>
      <c r="AU344" s="3"/>
      <c r="AV344" s="3"/>
    </row>
    <row r="345" spans="1:48" ht="12.75" customHeight="1">
      <c r="A345" s="97"/>
      <c r="B345" s="97"/>
      <c r="C345" s="97"/>
      <c r="D345" s="97"/>
      <c r="E345" s="97"/>
      <c r="F345" s="97"/>
      <c r="G345" s="97"/>
      <c r="H345" s="97"/>
      <c r="I345" s="107"/>
      <c r="J345" s="107"/>
      <c r="K345" s="107"/>
      <c r="L345" s="107"/>
      <c r="M345" s="97"/>
      <c r="N345" s="97"/>
      <c r="O345" s="97"/>
      <c r="P345" s="97"/>
      <c r="Q345" s="97"/>
      <c r="R345" s="97"/>
      <c r="S345" s="97"/>
      <c r="T345" s="97"/>
      <c r="U345" s="97"/>
      <c r="V345" s="97"/>
      <c r="W345" s="97"/>
      <c r="X345" s="97"/>
      <c r="Y345" s="108"/>
      <c r="Z345" s="97"/>
      <c r="AA345" s="97"/>
      <c r="AB345" s="97"/>
      <c r="AC345" s="97"/>
      <c r="AD345" s="97"/>
      <c r="AE345" s="97"/>
      <c r="AF345" s="97"/>
      <c r="AG345" s="97"/>
      <c r="AH345" s="97"/>
      <c r="AI345" s="97"/>
      <c r="AJ345" s="97"/>
      <c r="AK345" s="97"/>
      <c r="AL345" s="97"/>
      <c r="AM345" s="97"/>
      <c r="AN345" s="97"/>
      <c r="AO345" s="97"/>
      <c r="AP345" s="97"/>
      <c r="AQ345" s="97"/>
      <c r="AR345" s="97"/>
      <c r="AS345" s="97"/>
      <c r="AT345" s="3"/>
      <c r="AU345" s="3"/>
      <c r="AV345" s="3"/>
    </row>
    <row r="346" spans="1:48"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row>
    <row r="347" spans="1:48"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row>
    <row r="348" spans="1:48"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row>
    <row r="349" spans="1:48"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row>
    <row r="350" spans="1:48"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row>
    <row r="351" spans="1:48"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row>
    <row r="352" spans="1:48"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row>
    <row r="353" spans="1:48"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row>
    <row r="354" spans="1:48"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row>
    <row r="355" spans="1:48"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row>
    <row r="356" spans="1:48"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row>
    <row r="357" spans="1:48"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row>
    <row r="358" spans="1:48"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row>
    <row r="359" spans="1:48"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row>
    <row r="360" spans="1:48"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row>
    <row r="361" spans="1:48"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row>
    <row r="362" spans="1:48"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row>
    <row r="363" spans="1:48"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row>
    <row r="364" spans="1:48"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row>
    <row r="365" spans="1:48"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row>
    <row r="366" spans="1:48"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row>
    <row r="367" spans="1:48"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row>
    <row r="368" spans="1:48"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row>
    <row r="369" spans="1:48"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row>
    <row r="370" spans="1:48"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row>
    <row r="371" spans="1:48"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row>
    <row r="372" spans="1:48"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row>
    <row r="373" spans="1:48"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row>
    <row r="374" spans="1:48"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row>
    <row r="375" spans="1:48"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row>
    <row r="376" spans="1:48"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row>
    <row r="377" spans="1:48"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row>
    <row r="378" spans="1:4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row>
    <row r="379" spans="1:48"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row>
    <row r="380" spans="1:48"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row>
    <row r="381" spans="1:48"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row>
    <row r="382" spans="1:48"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row>
    <row r="383" spans="1:48"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row>
    <row r="384" spans="1:48"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row>
    <row r="385" spans="1:48"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row>
    <row r="386" spans="1:48"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row>
    <row r="387" spans="1:48"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row>
    <row r="388" spans="1:4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row>
    <row r="389" spans="1:48"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row>
    <row r="390" spans="1:48"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row>
    <row r="391" spans="1:48"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row>
    <row r="392" spans="1:48"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row>
    <row r="393" spans="1:48"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row>
    <row r="394" spans="1:48"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row>
    <row r="395" spans="1:48"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row>
    <row r="396" spans="1:48"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row>
    <row r="397" spans="1:48"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row>
    <row r="398" spans="1:4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row>
    <row r="399" spans="1:48"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row>
    <row r="400" spans="1:48"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row>
    <row r="401" spans="1:48"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row>
    <row r="402" spans="1:48"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row>
    <row r="403" spans="1:48"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row>
    <row r="404" spans="1:48"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row>
    <row r="405" spans="1:48"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row>
    <row r="406" spans="1:48"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row>
    <row r="407" spans="1:48"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row>
    <row r="408" spans="1:4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row>
    <row r="409" spans="1:48"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row>
    <row r="410" spans="1:48"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row>
    <row r="411" spans="1:48"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row>
    <row r="412" spans="1:48"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row>
    <row r="413" spans="1:48"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row>
    <row r="414" spans="1:48"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row>
    <row r="415" spans="1:48"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row>
    <row r="416" spans="1:48"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row>
    <row r="417" spans="1:48"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row>
    <row r="418" spans="1:4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row>
    <row r="419" spans="1:48"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row>
    <row r="420" spans="1:48"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row>
    <row r="421" spans="1:48"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row>
    <row r="422" spans="1:48"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row>
    <row r="423" spans="1:48"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row>
    <row r="424" spans="1:48"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row>
    <row r="425" spans="1:48"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row>
    <row r="426" spans="1:48"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row>
    <row r="427" spans="1:48"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row>
    <row r="428" spans="1:4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row>
    <row r="429" spans="1:48"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row>
    <row r="430" spans="1:48"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row>
    <row r="431" spans="1:48"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row>
    <row r="432" spans="1:48"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row>
    <row r="433" spans="1:48"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row>
    <row r="434" spans="1:48"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row>
    <row r="435" spans="1:48"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row>
    <row r="436" spans="1:48"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row>
    <row r="437" spans="1:48"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row>
    <row r="438" spans="1:4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row>
    <row r="439" spans="1:48"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row>
    <row r="440" spans="1:48"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row>
    <row r="441" spans="1:48"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row>
    <row r="442" spans="1:48"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row>
    <row r="443" spans="1:48"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row>
    <row r="444" spans="1:48"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row>
    <row r="445" spans="1:48"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row>
    <row r="446" spans="1:48"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row>
    <row r="447" spans="1:48"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row>
    <row r="448" spans="1: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row>
    <row r="449" spans="1:48"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row>
    <row r="450" spans="1:48"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row>
    <row r="451" spans="1:48"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row>
    <row r="452" spans="1:48"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row>
    <row r="453" spans="1:48"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row>
    <row r="454" spans="1:48"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row>
    <row r="455" spans="1:48"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row>
    <row r="456" spans="1:48"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row>
    <row r="457" spans="1:48"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row>
    <row r="458" spans="1:4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row>
    <row r="459" spans="1:48"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row>
    <row r="460" spans="1:48"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row>
    <row r="461" spans="1:48"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row>
    <row r="462" spans="1:48"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row>
    <row r="463" spans="1:48"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row>
    <row r="464" spans="1:48"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row>
    <row r="465" spans="1:48"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row>
    <row r="466" spans="1:48"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row>
    <row r="467" spans="1:48"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row>
    <row r="468" spans="1:4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row>
    <row r="469" spans="1:48"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row>
    <row r="470" spans="1:48"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row>
    <row r="471" spans="1:48"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row>
    <row r="472" spans="1:48"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row>
    <row r="473" spans="1:48"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row>
    <row r="474" spans="1:48"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row>
    <row r="475" spans="1:48"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row>
    <row r="476" spans="1:48"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row>
    <row r="477" spans="1:48"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row>
    <row r="478" spans="1:4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row>
    <row r="479" spans="1:48"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row>
    <row r="480" spans="1:48"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row>
    <row r="481" spans="1:48"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row>
    <row r="482" spans="1:48"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row>
    <row r="483" spans="1:48"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row>
    <row r="484" spans="1:48"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row>
    <row r="485" spans="1:48"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row>
    <row r="486" spans="1:48"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row>
    <row r="487" spans="1:48"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row>
    <row r="488" spans="1:4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row>
    <row r="489" spans="1:48"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row>
    <row r="490" spans="1:48"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row>
    <row r="491" spans="1:48"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row>
    <row r="492" spans="1:48"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row>
    <row r="493" spans="1:48"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row>
    <row r="494" spans="1:48"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row>
    <row r="495" spans="1:48"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row>
    <row r="496" spans="1:48"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row>
    <row r="497" spans="1:48"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row>
    <row r="498" spans="1:4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row>
    <row r="499" spans="1:48"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row>
    <row r="500" spans="1:48"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row>
    <row r="501" spans="1:48"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row>
    <row r="502" spans="1:48"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row>
    <row r="503" spans="1:48"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row>
    <row r="504" spans="1:48"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row>
    <row r="505" spans="1:48"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row>
    <row r="506" spans="1:48"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row>
    <row r="507" spans="1:48"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row>
    <row r="508" spans="1:4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row>
    <row r="509" spans="1:48"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row>
    <row r="510" spans="1:48"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row>
    <row r="511" spans="1:48"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row>
    <row r="512" spans="1:48"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row>
    <row r="513" spans="1:48"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row>
    <row r="514" spans="1:48"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row>
    <row r="515" spans="1:48"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row>
    <row r="516" spans="1:48"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row>
    <row r="517" spans="1:48"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row>
    <row r="518" spans="1:4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row>
    <row r="519" spans="1:48"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row>
    <row r="520" spans="1:48"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row>
    <row r="521" spans="1:48"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row>
    <row r="522" spans="1:48"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row>
    <row r="523" spans="1:48"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row>
    <row r="524" spans="1:48"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row>
    <row r="525" spans="1:48"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row>
    <row r="526" spans="1:48"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row>
    <row r="527" spans="1:48"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row>
    <row r="528" spans="1:4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row>
    <row r="529" spans="1:48"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row>
    <row r="530" spans="1:48"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row>
    <row r="531" spans="1:48"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row>
    <row r="532" spans="1:48"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row>
    <row r="533" spans="1:48"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row>
    <row r="534" spans="1:48"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row>
    <row r="535" spans="1:48"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row>
    <row r="536" spans="1:48"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row>
    <row r="537" spans="1:48"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row>
    <row r="538" spans="1:4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row>
    <row r="539" spans="1:48"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row>
    <row r="540" spans="1:48"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row>
    <row r="541" spans="1:48"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row>
    <row r="542" spans="1:48"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row>
    <row r="543" spans="1:48"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row>
    <row r="544" spans="1:48"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row>
    <row r="545" spans="1:48"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row>
    <row r="546" spans="1:48"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row>
    <row r="547" spans="1:48"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row>
    <row r="548" spans="1: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row>
    <row r="549" spans="1:48"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row>
    <row r="550" spans="1:48"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row>
    <row r="551" spans="1:48"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row>
    <row r="552" spans="1:48"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row>
    <row r="553" spans="1:48"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row>
    <row r="554" spans="1:48"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row>
    <row r="555" spans="1:48"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row>
    <row r="556" spans="1:48"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row>
    <row r="557" spans="1:48"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row>
    <row r="558" spans="1:4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row>
    <row r="559" spans="1:48"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row>
    <row r="560" spans="1:48"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row>
    <row r="561" spans="1:48"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row>
    <row r="562" spans="1:48"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row>
    <row r="563" spans="1:48"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row>
    <row r="564" spans="1:48"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row>
    <row r="565" spans="1:48"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row>
    <row r="566" spans="1:48"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row>
    <row r="567" spans="1:48"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row>
    <row r="568" spans="1:4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row>
    <row r="569" spans="1:48"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row>
    <row r="570" spans="1:48"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row>
    <row r="571" spans="1:48"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row>
    <row r="572" spans="1:48"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row>
    <row r="573" spans="1:48"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row>
    <row r="574" spans="1:48"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row>
    <row r="575" spans="1:48"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row>
    <row r="576" spans="1:48"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row>
    <row r="577" spans="1:48"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row>
    <row r="578" spans="1:4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row>
    <row r="579" spans="1:48"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row>
    <row r="580" spans="1:48"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row>
    <row r="581" spans="1:48"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row>
    <row r="582" spans="1:48"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row>
    <row r="583" spans="1:48"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row>
    <row r="584" spans="1:48"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row>
    <row r="585" spans="1:48"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row>
    <row r="586" spans="1:48"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row>
    <row r="587" spans="1:48"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row>
    <row r="588" spans="1:4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row>
    <row r="589" spans="1:48"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row>
    <row r="590" spans="1:48"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row>
    <row r="591" spans="1:48"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row>
    <row r="592" spans="1:48"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row>
    <row r="593" spans="1:48"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row>
    <row r="594" spans="1:48"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row>
    <row r="595" spans="1:48"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row>
    <row r="596" spans="1:48"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row>
    <row r="597" spans="1:48"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row>
    <row r="598" spans="1:4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row>
    <row r="599" spans="1:48"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row>
    <row r="600" spans="1:48"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row>
    <row r="601" spans="1:48"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row>
    <row r="602" spans="1:48"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row>
    <row r="603" spans="1:48"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row>
    <row r="604" spans="1:48"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row>
    <row r="605" spans="1:48"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row>
    <row r="606" spans="1:48"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row>
    <row r="607" spans="1:48"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row>
    <row r="608" spans="1:4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row>
    <row r="609" spans="1:48"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row>
    <row r="610" spans="1:48"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row>
    <row r="611" spans="1:48"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row>
    <row r="612" spans="1:48"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row>
    <row r="613" spans="1:48"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row>
    <row r="614" spans="1:48"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row>
    <row r="615" spans="1:48"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row>
    <row r="616" spans="1:48"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row>
    <row r="617" spans="1:48"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row>
    <row r="618" spans="1:4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row>
    <row r="619" spans="1:48"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row>
    <row r="620" spans="1:48"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row>
    <row r="621" spans="1:48"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row>
    <row r="622" spans="1:48"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row>
    <row r="623" spans="1:48"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row>
    <row r="624" spans="1:48"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row>
    <row r="625" spans="1:48"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row>
    <row r="626" spans="1:48"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row>
    <row r="627" spans="1:48"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row>
    <row r="628" spans="1:4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row>
    <row r="629" spans="1:48"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row>
    <row r="630" spans="1:48"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row>
    <row r="631" spans="1:48"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row>
    <row r="632" spans="1:48"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row>
    <row r="633" spans="1:48"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row>
    <row r="634" spans="1:48"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row>
    <row r="635" spans="1:48"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row>
    <row r="636" spans="1:48"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row>
    <row r="637" spans="1:48"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row>
    <row r="638" spans="1:4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row>
    <row r="639" spans="1:48"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row>
    <row r="640" spans="1:48"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row>
    <row r="641" spans="1:48"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row>
    <row r="642" spans="1:48"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row>
    <row r="643" spans="1:48"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row>
    <row r="644" spans="1:48"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row>
    <row r="645" spans="1:48"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row>
    <row r="646" spans="1:48"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row>
    <row r="647" spans="1:48"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row>
    <row r="648" spans="1: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row>
    <row r="649" spans="1:48"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row>
    <row r="650" spans="1:48"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row>
    <row r="651" spans="1:48"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row>
    <row r="652" spans="1:48"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row>
    <row r="653" spans="1:48"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row>
    <row r="654" spans="1:48"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row>
    <row r="655" spans="1:48"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row>
    <row r="656" spans="1:48"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row>
    <row r="657" spans="1:48"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row>
    <row r="658" spans="1:4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row>
    <row r="659" spans="1:48"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row>
    <row r="660" spans="1:48"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row>
    <row r="661" spans="1:48"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row>
    <row r="662" spans="1:48"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row>
    <row r="663" spans="1:48"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row>
    <row r="664" spans="1:48"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row>
    <row r="665" spans="1:48"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row>
    <row r="666" spans="1:48"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row>
    <row r="667" spans="1:48"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row>
    <row r="668" spans="1:4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row>
    <row r="669" spans="1:48"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row>
    <row r="670" spans="1:48"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row>
    <row r="671" spans="1:48"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row>
    <row r="672" spans="1:48"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row>
    <row r="673" spans="1:48"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row>
    <row r="674" spans="1:48"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row>
    <row r="675" spans="1:48"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row>
    <row r="676" spans="1:48"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row>
    <row r="677" spans="1:48"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row>
    <row r="678" spans="1:4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row>
    <row r="679" spans="1:48"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row>
    <row r="680" spans="1:48"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row>
    <row r="681" spans="1:48"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row>
    <row r="682" spans="1:48"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row>
    <row r="683" spans="1:48"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row>
    <row r="684" spans="1:48"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row>
    <row r="685" spans="1:48"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row>
    <row r="686" spans="1:48"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row>
    <row r="687" spans="1:48"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row>
    <row r="688" spans="1:4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row>
    <row r="689" spans="1:48"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row>
    <row r="690" spans="1:48"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row>
    <row r="691" spans="1:48"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row>
    <row r="692" spans="1:48"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row>
    <row r="693" spans="1:48"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row>
    <row r="694" spans="1:48"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row>
    <row r="695" spans="1:48"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row>
    <row r="696" spans="1:48"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row>
    <row r="697" spans="1:48"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row>
    <row r="698" spans="1:4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row>
    <row r="699" spans="1:48"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row>
    <row r="700" spans="1:48"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row>
    <row r="701" spans="1:48"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row>
    <row r="702" spans="1:48"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row>
    <row r="703" spans="1:48"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row>
    <row r="704" spans="1:48"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row>
    <row r="705" spans="1:48"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row>
    <row r="706" spans="1:48"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row>
    <row r="707" spans="1:48"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row>
    <row r="708" spans="1:4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row>
    <row r="709" spans="1:48"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row>
    <row r="710" spans="1:48"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row>
    <row r="711" spans="1:48"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row>
    <row r="712" spans="1:48"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row>
    <row r="713" spans="1:48"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row>
    <row r="714" spans="1:48"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row>
    <row r="715" spans="1:48"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row>
    <row r="716" spans="1:48"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row>
    <row r="717" spans="1:48"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row>
    <row r="718" spans="1:4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row>
    <row r="719" spans="1:48"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row>
    <row r="720" spans="1:48"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row>
    <row r="721" spans="1:48"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row>
    <row r="722" spans="1:48"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row>
    <row r="723" spans="1:48"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row>
    <row r="724" spans="1:48"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row>
    <row r="725" spans="1:48"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row>
    <row r="726" spans="1:48"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row>
    <row r="727" spans="1:48"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row>
    <row r="728" spans="1:4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row>
    <row r="729" spans="1:48"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row>
    <row r="730" spans="1:48"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row>
    <row r="731" spans="1:48"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row>
    <row r="732" spans="1:48"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row>
    <row r="733" spans="1:48"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row>
    <row r="734" spans="1:48"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row>
    <row r="735" spans="1:48"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row>
    <row r="736" spans="1:48"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row>
    <row r="737" spans="1:48"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row>
    <row r="738" spans="1:4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row>
    <row r="739" spans="1:48"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row>
    <row r="740" spans="1:48"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row>
    <row r="741" spans="1:48"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row>
    <row r="742" spans="1:48"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row>
    <row r="743" spans="1:48"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row>
    <row r="744" spans="1:48"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row>
    <row r="745" spans="1:48"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row>
    <row r="746" spans="1:48"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row>
    <row r="747" spans="1:48"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row>
    <row r="748" spans="1: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row>
    <row r="749" spans="1:48"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row>
    <row r="750" spans="1:48"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row>
    <row r="751" spans="1:48"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row>
    <row r="752" spans="1:48"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row>
    <row r="753" spans="1:48"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row>
    <row r="754" spans="1:48"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row>
    <row r="755" spans="1:48"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row>
    <row r="756" spans="1:48"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row>
    <row r="757" spans="1:48"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row>
    <row r="758" spans="1:4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row>
    <row r="759" spans="1:48"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row>
    <row r="760" spans="1:48"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row>
    <row r="761" spans="1:48"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row>
    <row r="762" spans="1:48"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row>
    <row r="763" spans="1:48"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row>
    <row r="764" spans="1:48"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row>
    <row r="765" spans="1:48"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row>
    <row r="766" spans="1:48"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row>
    <row r="767" spans="1:48"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row>
    <row r="768" spans="1:4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row>
    <row r="769" spans="1:48"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row>
    <row r="770" spans="1:48"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row>
    <row r="771" spans="1:48"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row>
    <row r="772" spans="1:48"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row>
    <row r="773" spans="1:48"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row>
    <row r="774" spans="1:48"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row>
    <row r="775" spans="1:48"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row>
    <row r="776" spans="1:48"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row>
    <row r="777" spans="1:48"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row>
    <row r="778" spans="1:4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row>
    <row r="779" spans="1:48"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row>
    <row r="780" spans="1:48"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row>
    <row r="781" spans="1:48"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row>
    <row r="782" spans="1:48"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row>
    <row r="783" spans="1:48"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row>
    <row r="784" spans="1:48"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row>
    <row r="785" spans="1:48"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row>
    <row r="786" spans="1:48"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row>
    <row r="787" spans="1:48"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row>
    <row r="788" spans="1:4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row>
    <row r="789" spans="1:48"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row>
    <row r="790" spans="1:48"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row>
    <row r="791" spans="1:48"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row>
    <row r="792" spans="1:48"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row>
    <row r="793" spans="1:48"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row>
    <row r="794" spans="1:48"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row>
    <row r="795" spans="1:48"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row>
    <row r="796" spans="1:48"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row>
    <row r="797" spans="1:48"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row>
    <row r="798" spans="1:4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row>
    <row r="799" spans="1:48"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row>
    <row r="800" spans="1:48"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row>
    <row r="801" spans="1:48"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row>
    <row r="802" spans="1:48"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row>
    <row r="803" spans="1:48"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row>
    <row r="804" spans="1:48"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row>
    <row r="805" spans="1:48"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row>
    <row r="806" spans="1:48"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row>
    <row r="807" spans="1:48"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row>
    <row r="808" spans="1:4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row>
    <row r="809" spans="1:48"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row>
    <row r="810" spans="1:48"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row>
    <row r="811" spans="1:48"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row>
    <row r="812" spans="1:48"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row>
    <row r="813" spans="1:48"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row>
    <row r="814" spans="1:48"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row>
    <row r="815" spans="1:48"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row>
    <row r="816" spans="1:48"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row>
    <row r="817" spans="1:48"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row>
    <row r="818" spans="1:4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row>
    <row r="819" spans="1:48"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row>
    <row r="820" spans="1:48"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row>
    <row r="821" spans="1:48"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row>
    <row r="822" spans="1:48"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row>
    <row r="823" spans="1:48"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row>
    <row r="824" spans="1:48"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row>
    <row r="825" spans="1:48"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row>
    <row r="826" spans="1:48"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row>
    <row r="827" spans="1:48"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row>
    <row r="828" spans="1:4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row>
    <row r="829" spans="1:48"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row>
    <row r="830" spans="1:48"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row>
    <row r="831" spans="1:48"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row>
    <row r="832" spans="1:48"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row>
    <row r="833" spans="1:48"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row>
    <row r="834" spans="1:48"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row>
    <row r="835" spans="1:48"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row>
    <row r="836" spans="1:48"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row>
    <row r="837" spans="1:48"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row>
    <row r="838" spans="1:4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row>
    <row r="839" spans="1:48"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row>
    <row r="840" spans="1:48"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row>
    <row r="841" spans="1:48"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row>
    <row r="842" spans="1:48"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row>
    <row r="843" spans="1:48"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row>
    <row r="844" spans="1:48"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row>
    <row r="845" spans="1:48"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row>
    <row r="846" spans="1:48"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row>
    <row r="847" spans="1:48"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row>
    <row r="848" spans="1: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row>
    <row r="849" spans="1:48"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row>
    <row r="850" spans="1:48"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row>
    <row r="851" spans="1:48"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row>
    <row r="852" spans="1:48"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row>
    <row r="853" spans="1:48"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row>
    <row r="854" spans="1:48"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row>
    <row r="855" spans="1:48"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row>
    <row r="856" spans="1:48"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row>
    <row r="857" spans="1:48"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row>
    <row r="858" spans="1:4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row>
    <row r="859" spans="1:48"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row>
    <row r="860" spans="1:48"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row>
    <row r="861" spans="1:48"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row>
    <row r="862" spans="1:48"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row>
    <row r="863" spans="1:48"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row>
    <row r="864" spans="1:48"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row>
    <row r="865" spans="1:48"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row>
    <row r="866" spans="1:48"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row>
    <row r="867" spans="1:48"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row>
    <row r="868" spans="1:4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row>
    <row r="869" spans="1:48"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row>
    <row r="870" spans="1:48"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row>
    <row r="871" spans="1:48"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row>
    <row r="872" spans="1:48"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row>
    <row r="873" spans="1:48"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row>
    <row r="874" spans="1:48"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row>
    <row r="875" spans="1:48"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row>
    <row r="876" spans="1:48"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row>
    <row r="877" spans="1:48"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row>
    <row r="878" spans="1:4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row>
    <row r="879" spans="1:48"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row>
    <row r="880" spans="1:48"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row>
    <row r="881" spans="1:48"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row>
    <row r="882" spans="1:48"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row>
    <row r="883" spans="1:48"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row>
    <row r="884" spans="1:48"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row>
    <row r="885" spans="1:48"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row>
    <row r="886" spans="1:48"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row>
    <row r="887" spans="1:48"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row>
    <row r="888" spans="1:4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row>
    <row r="889" spans="1:48"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row>
    <row r="890" spans="1:48"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row>
    <row r="891" spans="1:48"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row>
    <row r="892" spans="1:48"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row>
    <row r="893" spans="1:48"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row>
    <row r="894" spans="1:48"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row>
    <row r="895" spans="1:48"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row>
    <row r="896" spans="1:48"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row>
    <row r="897" spans="1:48"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row>
    <row r="898" spans="1:4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row>
    <row r="899" spans="1:48"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row>
    <row r="900" spans="1:48"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row>
    <row r="901" spans="1:48"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row>
    <row r="902" spans="1:48"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row>
    <row r="903" spans="1:48"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row>
    <row r="904" spans="1:48"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row>
    <row r="905" spans="1:48"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row>
    <row r="906" spans="1:48"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row>
    <row r="907" spans="1:48"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row>
    <row r="908" spans="1:4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row>
    <row r="909" spans="1:48"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row>
    <row r="910" spans="1:48"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row>
    <row r="911" spans="1:48"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row>
    <row r="912" spans="1:48"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row>
    <row r="913" spans="1:48"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row>
    <row r="914" spans="1:48"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row>
    <row r="915" spans="1:48"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row>
    <row r="916" spans="1:48"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row>
    <row r="917" spans="1:48"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row>
    <row r="918" spans="1:4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row>
    <row r="919" spans="1:48"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row>
    <row r="920" spans="1:48"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row>
    <row r="921" spans="1:48"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row>
    <row r="922" spans="1:48"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row>
    <row r="923" spans="1:48"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row>
    <row r="924" spans="1:48"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row>
    <row r="925" spans="1:48"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row>
    <row r="926" spans="1:48"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row>
    <row r="927" spans="1:48"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row>
    <row r="928" spans="1:4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row>
    <row r="929" spans="1:48"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row>
    <row r="930" spans="1:48"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row>
    <row r="931" spans="1:48"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row>
    <row r="932" spans="1:48"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row>
    <row r="933" spans="1:48"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row>
    <row r="934" spans="1:48"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row>
    <row r="935" spans="1:48"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row>
    <row r="936" spans="1:48"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row>
    <row r="937" spans="1:48"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row>
    <row r="938" spans="1:4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row>
    <row r="939" spans="1:48"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row>
    <row r="940" spans="1:48"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row>
    <row r="941" spans="1:48"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row>
    <row r="942" spans="1:48"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row>
    <row r="943" spans="1:48"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row>
    <row r="944" spans="1:48"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row>
    <row r="945" spans="1:48"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row>
    <row r="946" spans="1:48"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row>
    <row r="947" spans="1:48"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row>
    <row r="948" spans="1: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row>
    <row r="949" spans="1:48"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row>
    <row r="950" spans="1:48"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row>
    <row r="951" spans="1:48"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row>
    <row r="952" spans="1:48"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row>
    <row r="953" spans="1:48"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row>
    <row r="954" spans="1:48"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row>
    <row r="955" spans="1:48"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row>
    <row r="956" spans="1:48"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row>
    <row r="957" spans="1:48"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row>
    <row r="958" spans="1:4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row>
    <row r="959" spans="1:48"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row>
    <row r="960" spans="1:48"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row>
    <row r="961" spans="1:48"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row>
    <row r="962" spans="1:48"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row>
    <row r="963" spans="1:48"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row>
    <row r="964" spans="1:48"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row>
    <row r="965" spans="1:48"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row>
    <row r="966" spans="1:48"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row>
    <row r="967" spans="1:48"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row>
    <row r="968" spans="1:4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row>
    <row r="969" spans="1:48"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row>
    <row r="970" spans="1:48"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row>
    <row r="971" spans="1:48"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row>
    <row r="972" spans="1:48"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row>
    <row r="973" spans="1:48"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row>
    <row r="974" spans="1:48"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row>
    <row r="975" spans="1:48"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row>
    <row r="976" spans="1:48"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row>
    <row r="977" spans="1:48"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row>
    <row r="978" spans="1:4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row>
    <row r="979" spans="1:48"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row>
    <row r="980" spans="1:48"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row>
    <row r="981" spans="1:48"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row>
    <row r="982" spans="1:48"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row>
    <row r="983" spans="1:48"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row>
    <row r="984" spans="1:48"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row>
    <row r="985" spans="1:48"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row>
    <row r="986" spans="1:48"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row>
    <row r="987" spans="1:48"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row>
    <row r="988" spans="1:4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row>
  </sheetData>
  <autoFilter ref="A8:AV145" xr:uid="{00000000-0009-0000-0000-000000000000}">
    <filterColumn colId="24">
      <filters>
        <filter val="Movilidad"/>
      </filters>
    </filterColumn>
  </autoFilter>
  <mergeCells count="15">
    <mergeCell ref="A152:H152"/>
    <mergeCell ref="A153:H153"/>
    <mergeCell ref="A154:H154"/>
    <mergeCell ref="A1:B1"/>
    <mergeCell ref="A2:Y2"/>
    <mergeCell ref="A4:Y4"/>
    <mergeCell ref="A6:R6"/>
    <mergeCell ref="S6:AB6"/>
    <mergeCell ref="N7:P7"/>
    <mergeCell ref="Q7:R7"/>
    <mergeCell ref="A147:H147"/>
    <mergeCell ref="A148:H148"/>
    <mergeCell ref="A149:H149"/>
    <mergeCell ref="A150:H150"/>
    <mergeCell ref="A151:H151"/>
  </mergeCells>
  <dataValidations count="13">
    <dataValidation type="list" allowBlank="1" showErrorMessage="1" sqref="AA31 AA47" xr:uid="{00000000-0002-0000-0000-000000000000}">
      <formula1>INDIRECT($DL$9)</formula1>
    </dataValidation>
    <dataValidation type="list" allowBlank="1" showErrorMessage="1" sqref="AA111:AA112" xr:uid="{00000000-0002-0000-0000-000001000000}">
      <formula1>INDIRECT($BK$11)</formula1>
    </dataValidation>
    <dataValidation type="custom" allowBlank="1" showInputMessage="1" showErrorMessage="1" prompt="Escriba el Objetivo general de la política pública." sqref="A4:A6" xr:uid="{00000000-0002-0000-0000-000002000000}">
      <formula1>ISTEXT(A4)</formula1>
    </dataValidation>
    <dataValidation type="list" allowBlank="1" showErrorMessage="1" sqref="AA98 AA100" xr:uid="{00000000-0002-0000-0000-000003000000}">
      <formula1>INDIRECT($DK$9)</formula1>
    </dataValidation>
    <dataValidation type="decimal" allowBlank="1" showErrorMessage="1" sqref="I130" xr:uid="{00000000-0002-0000-0000-000004000000}">
      <formula1>2000</formula1>
      <formula2>500000000</formula2>
    </dataValidation>
    <dataValidation type="list" allowBlank="1" showErrorMessage="1" sqref="H11:H21 H25:H27 H29:H30 H32:H34 H36:H37 H39:H46 H48 H50 H53 H55:H69 H74:H75 H78 H82:H105 H108:H109 H113:H116 H121:H132 H135:H142" xr:uid="{00000000-0002-0000-0000-000005000000}">
      <formula1>ANUALIZACIÓN</formula1>
    </dataValidation>
    <dataValidation type="list" allowBlank="1" showErrorMessage="1" sqref="AA16 AA20 AA37:AB37 AA38 AA52 AA54 AA57 AA59 AA64:AA66 AA68 AA78 AA108 AA117:AA119 AA143" xr:uid="{00000000-0002-0000-0000-000006000000}">
      <formula1>INDIRECT(#REF!)</formula1>
    </dataValidation>
    <dataValidation type="list" allowBlank="1" showErrorMessage="1" sqref="AA45:AA46" xr:uid="{00000000-0002-0000-0000-000007000000}">
      <formula1>INDIRECT($DP$79)</formula1>
    </dataValidation>
    <dataValidation type="list" allowBlank="1" showErrorMessage="1" sqref="B3" xr:uid="{00000000-0002-0000-0000-000008000000}">
      <formula1>#REF!</formula1>
    </dataValidation>
    <dataValidation type="custom" allowBlank="1" showInputMessage="1" showErrorMessage="1" prompt="La celda es de solo texto" sqref="C20 A9:A143" xr:uid="{00000000-0002-0000-0000-000009000000}">
      <formula1>ISTEXT(A9)</formula1>
    </dataValidation>
    <dataValidation type="date" allowBlank="1" showErrorMessage="1" sqref="I12:J12 J13 I14:J14 J15 J29:J30 J32 J36 J50:J52 I69:J69 J126 J128" xr:uid="{00000000-0002-0000-0000-00000A000000}">
      <formula1>36526</formula1>
      <formula2>58806</formula2>
    </dataValidation>
    <dataValidation type="custom" allowBlank="1" showInputMessage="1" showErrorMessage="1" prompt="La celda debe contener solo texto" sqref="AB16 AB31 AB38 AB47 AB52 AB57:AB59 AB64:AB66 AB68 AB78 AA90:AB90 AA93 AB98 Y105:Y107 AB108 Y113:Y116 Y117:Z119 AB115:AB119 Y121:Y124 Y127:Y131 AB142" xr:uid="{00000000-0002-0000-0000-00000B000000}">
      <formula1>ISTEXT(Y16)</formula1>
    </dataValidation>
    <dataValidation type="custom" allowBlank="1" showErrorMessage="1" sqref="E56:F56" xr:uid="{00000000-0002-0000-0000-00000C000000}">
      <formula1>ISTEXT(E56)</formula1>
    </dataValidation>
  </dataValidations>
  <pageMargins left="0.7" right="0.7" top="0.75" bottom="0.75" header="0" footer="0"/>
  <pageSetup orientation="landscape"/>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R997"/>
  <sheetViews>
    <sheetView tabSelected="1" topLeftCell="P4" workbookViewId="0">
      <selection activeCell="S11" sqref="S11"/>
    </sheetView>
  </sheetViews>
  <sheetFormatPr baseColWidth="10" defaultColWidth="14.42578125" defaultRowHeight="15" customHeight="1"/>
  <cols>
    <col min="1" max="1" width="38.28515625" customWidth="1"/>
    <col min="2" max="2" width="45.7109375" customWidth="1"/>
    <col min="3" max="3" width="61.85546875" customWidth="1"/>
    <col min="4" max="4" width="81" hidden="1" customWidth="1"/>
    <col min="5" max="5" width="83.28515625" hidden="1" customWidth="1"/>
    <col min="6" max="6" width="30.7109375" hidden="1" customWidth="1"/>
    <col min="7" max="7" width="11.5703125" hidden="1" customWidth="1"/>
    <col min="8" max="9" width="13.140625" hidden="1" customWidth="1"/>
    <col min="10" max="10" width="21.5703125" hidden="1" customWidth="1"/>
    <col min="11" max="11" width="13.140625" hidden="1" customWidth="1"/>
    <col min="12" max="15" width="18.140625" hidden="1" customWidth="1"/>
    <col min="16" max="16" width="62.42578125" customWidth="1"/>
    <col min="17" max="17" width="66.140625" customWidth="1"/>
    <col min="18" max="20" width="18.140625" customWidth="1"/>
    <col min="21" max="22" width="17.28515625" customWidth="1"/>
    <col min="23" max="23" width="22.85546875" customWidth="1"/>
    <col min="24" max="24" width="26.140625" customWidth="1"/>
    <col min="25" max="25" width="20.5703125" customWidth="1"/>
    <col min="26" max="26" width="25.7109375" customWidth="1"/>
    <col min="27" max="44" width="13.140625" customWidth="1"/>
  </cols>
  <sheetData>
    <row r="1" spans="1:44">
      <c r="A1" s="185" t="s">
        <v>0</v>
      </c>
      <c r="B1" s="186"/>
      <c r="C1" s="1"/>
      <c r="D1" s="1"/>
      <c r="E1" s="1"/>
      <c r="F1" s="1"/>
      <c r="G1" s="1"/>
      <c r="H1" s="2"/>
      <c r="I1" s="2"/>
      <c r="J1" s="2"/>
      <c r="K1" s="2"/>
      <c r="L1" s="1"/>
      <c r="M1" s="1"/>
      <c r="N1" s="1"/>
      <c r="O1" s="1"/>
      <c r="P1" s="109"/>
      <c r="Q1" s="1"/>
      <c r="R1" s="1"/>
      <c r="S1" s="1"/>
      <c r="T1" s="1"/>
      <c r="U1" s="1"/>
      <c r="V1" s="1"/>
      <c r="W1" s="1"/>
      <c r="X1" s="109"/>
      <c r="Y1" s="1"/>
      <c r="Z1" s="1"/>
      <c r="AA1" s="1"/>
      <c r="AB1" s="1"/>
      <c r="AC1" s="1"/>
      <c r="AD1" s="1"/>
      <c r="AE1" s="1"/>
      <c r="AF1" s="1"/>
      <c r="AG1" s="1"/>
      <c r="AH1" s="1"/>
      <c r="AI1" s="1"/>
      <c r="AJ1" s="1"/>
      <c r="AK1" s="1"/>
      <c r="AL1" s="1"/>
      <c r="AM1" s="1"/>
      <c r="AN1" s="1"/>
      <c r="AO1" s="1"/>
      <c r="AP1" s="1"/>
      <c r="AQ1" s="1"/>
      <c r="AR1" s="1"/>
    </row>
    <row r="2" spans="1:44">
      <c r="A2" s="187" t="s">
        <v>1</v>
      </c>
      <c r="B2" s="186"/>
      <c r="C2" s="186"/>
      <c r="D2" s="186"/>
      <c r="E2" s="186"/>
      <c r="F2" s="186"/>
      <c r="G2" s="186"/>
      <c r="H2" s="186"/>
      <c r="I2" s="186"/>
      <c r="J2" s="186"/>
      <c r="K2" s="186"/>
      <c r="L2" s="186"/>
      <c r="M2" s="186"/>
      <c r="N2" s="186"/>
      <c r="O2" s="186"/>
      <c r="P2" s="186"/>
      <c r="Q2" s="186"/>
      <c r="R2" s="186"/>
      <c r="S2" s="186"/>
      <c r="T2" s="186"/>
      <c r="U2" s="186"/>
      <c r="V2" s="186"/>
      <c r="W2" s="186"/>
      <c r="X2" s="186"/>
      <c r="Y2" s="1"/>
      <c r="Z2" s="1"/>
      <c r="AA2" s="1"/>
      <c r="AB2" s="1"/>
      <c r="AC2" s="1"/>
      <c r="AD2" s="1"/>
      <c r="AE2" s="1"/>
      <c r="AF2" s="1"/>
      <c r="AG2" s="1"/>
      <c r="AH2" s="1"/>
      <c r="AI2" s="1"/>
      <c r="AJ2" s="1"/>
      <c r="AK2" s="1"/>
      <c r="AL2" s="1"/>
      <c r="AM2" s="1"/>
      <c r="AN2" s="1"/>
      <c r="AO2" s="1"/>
      <c r="AP2" s="1"/>
      <c r="AQ2" s="1"/>
      <c r="AR2" s="1"/>
    </row>
    <row r="3" spans="1:44">
      <c r="A3" s="4" t="s">
        <v>2</v>
      </c>
      <c r="B3" s="5"/>
      <c r="C3" s="6" t="s">
        <v>3</v>
      </c>
      <c r="D3" s="5"/>
      <c r="E3" s="5"/>
      <c r="F3" s="5"/>
      <c r="G3" s="5"/>
      <c r="H3" s="7"/>
      <c r="I3" s="7"/>
      <c r="J3" s="8"/>
      <c r="K3" s="8"/>
      <c r="L3" s="9"/>
      <c r="M3" s="9"/>
      <c r="N3" s="9"/>
      <c r="O3" s="9"/>
      <c r="P3" s="110"/>
      <c r="Q3" s="9"/>
      <c r="R3" s="9"/>
      <c r="S3" s="9"/>
      <c r="T3" s="9"/>
      <c r="U3" s="9"/>
      <c r="V3" s="9"/>
      <c r="W3" s="9"/>
      <c r="X3" s="111"/>
      <c r="Y3" s="1"/>
      <c r="Z3" s="1"/>
      <c r="AA3" s="1"/>
      <c r="AB3" s="1"/>
      <c r="AC3" s="1"/>
      <c r="AD3" s="1"/>
      <c r="AE3" s="1"/>
      <c r="AF3" s="1"/>
      <c r="AG3" s="1"/>
      <c r="AH3" s="1"/>
      <c r="AI3" s="1"/>
      <c r="AJ3" s="1"/>
      <c r="AK3" s="1"/>
      <c r="AL3" s="1"/>
      <c r="AM3" s="1"/>
      <c r="AN3" s="1"/>
      <c r="AO3" s="1"/>
      <c r="AP3" s="1"/>
      <c r="AQ3" s="1"/>
      <c r="AR3" s="1"/>
    </row>
    <row r="4" spans="1:44">
      <c r="A4" s="4" t="s">
        <v>606</v>
      </c>
      <c r="B4" s="5"/>
      <c r="C4" s="112"/>
      <c r="D4" s="113"/>
      <c r="E4" s="114"/>
      <c r="F4" s="112"/>
      <c r="G4" s="112"/>
      <c r="H4" s="115"/>
      <c r="I4" s="116"/>
      <c r="J4" s="117"/>
      <c r="K4" s="118"/>
      <c r="L4" s="5"/>
      <c r="M4" s="5"/>
      <c r="N4" s="5"/>
      <c r="O4" s="5"/>
      <c r="P4" s="111"/>
      <c r="Q4" s="5"/>
      <c r="R4" s="5"/>
      <c r="S4" s="5"/>
      <c r="T4" s="5"/>
      <c r="U4" s="5"/>
      <c r="V4" s="5"/>
      <c r="W4" s="5"/>
      <c r="X4" s="119"/>
      <c r="Y4" s="1"/>
      <c r="Z4" s="1"/>
      <c r="AA4" s="1"/>
      <c r="AB4" s="1"/>
      <c r="AC4" s="1"/>
      <c r="AD4" s="1"/>
      <c r="AE4" s="1"/>
      <c r="AF4" s="1"/>
      <c r="AG4" s="1"/>
      <c r="AH4" s="1"/>
      <c r="AI4" s="1"/>
      <c r="AJ4" s="1"/>
      <c r="AK4" s="1"/>
      <c r="AL4" s="1"/>
      <c r="AM4" s="1"/>
      <c r="AN4" s="1"/>
      <c r="AO4" s="1"/>
      <c r="AP4" s="1"/>
      <c r="AQ4" s="1"/>
      <c r="AR4" s="1"/>
    </row>
    <row r="5" spans="1:44">
      <c r="A5" s="188" t="s">
        <v>4</v>
      </c>
      <c r="B5" s="189"/>
      <c r="C5" s="189"/>
      <c r="D5" s="189"/>
      <c r="E5" s="189"/>
      <c r="F5" s="189"/>
      <c r="G5" s="189"/>
      <c r="H5" s="189"/>
      <c r="I5" s="189"/>
      <c r="J5" s="189"/>
      <c r="K5" s="189"/>
      <c r="L5" s="189"/>
      <c r="M5" s="189"/>
      <c r="N5" s="189"/>
      <c r="O5" s="189"/>
      <c r="P5" s="189"/>
      <c r="Q5" s="189"/>
      <c r="R5" s="189"/>
      <c r="S5" s="189"/>
      <c r="T5" s="189"/>
      <c r="U5" s="189"/>
      <c r="V5" s="189"/>
      <c r="W5" s="189"/>
      <c r="X5" s="189"/>
      <c r="Y5" s="1"/>
      <c r="Z5" s="1"/>
      <c r="AA5" s="1"/>
      <c r="AB5" s="1"/>
      <c r="AC5" s="1"/>
      <c r="AD5" s="1"/>
      <c r="AE5" s="1"/>
      <c r="AF5" s="1"/>
      <c r="AG5" s="1"/>
      <c r="AH5" s="1"/>
      <c r="AI5" s="1"/>
      <c r="AJ5" s="1"/>
      <c r="AK5" s="1"/>
      <c r="AL5" s="1"/>
      <c r="AM5" s="1"/>
      <c r="AN5" s="1"/>
      <c r="AO5" s="1"/>
      <c r="AP5" s="1"/>
      <c r="AQ5" s="1"/>
      <c r="AR5" s="1"/>
    </row>
    <row r="6" spans="1:44">
      <c r="A6" s="10"/>
      <c r="B6" s="11"/>
      <c r="C6" s="11"/>
      <c r="D6" s="11"/>
      <c r="E6" s="11"/>
      <c r="F6" s="11"/>
      <c r="G6" s="11"/>
      <c r="H6" s="11"/>
      <c r="I6" s="11"/>
      <c r="J6" s="11"/>
      <c r="K6" s="11"/>
      <c r="L6" s="11"/>
      <c r="M6" s="11"/>
      <c r="N6" s="11"/>
      <c r="O6" s="11"/>
      <c r="P6" s="120"/>
      <c r="Q6" s="11"/>
      <c r="R6" s="11"/>
      <c r="S6" s="11"/>
      <c r="T6" s="11"/>
      <c r="U6" s="11"/>
      <c r="V6" s="11"/>
      <c r="W6" s="11"/>
      <c r="X6" s="11"/>
      <c r="Y6" s="1"/>
      <c r="Z6" s="1"/>
      <c r="AA6" s="1"/>
      <c r="AB6" s="1"/>
      <c r="AC6" s="1"/>
      <c r="AD6" s="1"/>
      <c r="AE6" s="1"/>
      <c r="AF6" s="1"/>
      <c r="AG6" s="1"/>
      <c r="AH6" s="1"/>
      <c r="AI6" s="1"/>
      <c r="AJ6" s="1"/>
      <c r="AK6" s="1"/>
      <c r="AL6" s="1"/>
      <c r="AM6" s="1"/>
      <c r="AN6" s="1"/>
      <c r="AO6" s="1"/>
      <c r="AP6" s="1"/>
      <c r="AQ6" s="1"/>
      <c r="AR6" s="1"/>
    </row>
    <row r="7" spans="1:44" ht="23.25">
      <c r="A7" s="190" t="s">
        <v>5</v>
      </c>
      <c r="B7" s="183"/>
      <c r="C7" s="183"/>
      <c r="D7" s="183"/>
      <c r="E7" s="183"/>
      <c r="F7" s="183"/>
      <c r="G7" s="183"/>
      <c r="H7" s="183"/>
      <c r="I7" s="183"/>
      <c r="J7" s="183"/>
      <c r="K7" s="183"/>
      <c r="L7" s="183"/>
      <c r="M7" s="183"/>
      <c r="N7" s="183"/>
      <c r="O7" s="183"/>
      <c r="P7" s="183"/>
      <c r="Q7" s="184"/>
      <c r="R7" s="191" t="s">
        <v>607</v>
      </c>
      <c r="S7" s="192"/>
      <c r="T7" s="192"/>
      <c r="U7" s="192"/>
      <c r="V7" s="192"/>
      <c r="W7" s="192"/>
      <c r="X7" s="192"/>
      <c r="Y7" s="192"/>
      <c r="Z7" s="192"/>
      <c r="AA7" s="193"/>
      <c r="AB7" s="12"/>
      <c r="AC7" s="1"/>
      <c r="AD7" s="1"/>
      <c r="AE7" s="1"/>
      <c r="AF7" s="1"/>
      <c r="AG7" s="1"/>
      <c r="AH7" s="1"/>
      <c r="AI7" s="1"/>
      <c r="AJ7" s="1"/>
      <c r="AK7" s="1"/>
      <c r="AL7" s="1"/>
      <c r="AM7" s="1"/>
      <c r="AN7" s="1"/>
      <c r="AO7" s="1"/>
      <c r="AP7" s="1"/>
      <c r="AQ7" s="1"/>
      <c r="AR7" s="1"/>
    </row>
    <row r="8" spans="1:44" ht="60">
      <c r="A8" s="13" t="s">
        <v>7</v>
      </c>
      <c r="B8" s="13" t="s">
        <v>8</v>
      </c>
      <c r="C8" s="14" t="s">
        <v>9</v>
      </c>
      <c r="D8" s="15" t="s">
        <v>11</v>
      </c>
      <c r="E8" s="13" t="s">
        <v>12</v>
      </c>
      <c r="F8" s="13" t="s">
        <v>13</v>
      </c>
      <c r="G8" s="13" t="s">
        <v>14</v>
      </c>
      <c r="H8" s="13" t="s">
        <v>15</v>
      </c>
      <c r="I8" s="15" t="s">
        <v>16</v>
      </c>
      <c r="J8" s="13" t="s">
        <v>17</v>
      </c>
      <c r="K8" s="16" t="s">
        <v>18</v>
      </c>
      <c r="L8" s="13" t="s">
        <v>19</v>
      </c>
      <c r="M8" s="194" t="s">
        <v>20</v>
      </c>
      <c r="N8" s="186"/>
      <c r="O8" s="195"/>
      <c r="P8" s="194" t="s">
        <v>21</v>
      </c>
      <c r="Q8" s="195"/>
      <c r="R8" s="17" t="s">
        <v>608</v>
      </c>
      <c r="S8" s="17" t="s">
        <v>23</v>
      </c>
      <c r="T8" s="16" t="s">
        <v>24</v>
      </c>
      <c r="U8" s="17" t="s">
        <v>609</v>
      </c>
      <c r="V8" s="17" t="s">
        <v>26</v>
      </c>
      <c r="W8" s="17" t="s">
        <v>27</v>
      </c>
      <c r="X8" s="17" t="s">
        <v>28</v>
      </c>
      <c r="Y8" s="17" t="s">
        <v>29</v>
      </c>
      <c r="Z8" s="17" t="s">
        <v>30</v>
      </c>
      <c r="AA8" s="17" t="s">
        <v>31</v>
      </c>
      <c r="AB8" s="16" t="s">
        <v>32</v>
      </c>
      <c r="AC8" s="1"/>
      <c r="AD8" s="1"/>
      <c r="AE8" s="1"/>
      <c r="AF8" s="1"/>
      <c r="AG8" s="1"/>
      <c r="AH8" s="1"/>
      <c r="AI8" s="1"/>
      <c r="AJ8" s="1"/>
      <c r="AK8" s="1"/>
      <c r="AL8" s="1"/>
      <c r="AM8" s="1"/>
      <c r="AN8" s="1"/>
      <c r="AO8" s="1"/>
      <c r="AP8" s="1"/>
      <c r="AQ8" s="1"/>
      <c r="AR8" s="1"/>
    </row>
    <row r="9" spans="1:44" ht="57.75" customHeight="1">
      <c r="A9" s="18"/>
      <c r="B9" s="18"/>
      <c r="C9" s="19"/>
      <c r="D9" s="19"/>
      <c r="E9" s="18"/>
      <c r="F9" s="18"/>
      <c r="G9" s="18"/>
      <c r="H9" s="18"/>
      <c r="I9" s="19"/>
      <c r="J9" s="18"/>
      <c r="K9" s="18"/>
      <c r="L9" s="18"/>
      <c r="M9" s="20" t="s">
        <v>33</v>
      </c>
      <c r="N9" s="21" t="s">
        <v>34</v>
      </c>
      <c r="O9" s="21" t="s">
        <v>35</v>
      </c>
      <c r="P9" s="16" t="s">
        <v>610</v>
      </c>
      <c r="Q9" s="13" t="s">
        <v>37</v>
      </c>
      <c r="R9" s="168"/>
      <c r="S9" s="168"/>
      <c r="T9" s="168"/>
      <c r="U9" s="18"/>
      <c r="V9" s="18"/>
      <c r="W9" s="18"/>
      <c r="X9" s="18"/>
      <c r="Y9" s="18"/>
      <c r="Z9" s="18"/>
      <c r="AA9" s="18"/>
      <c r="AB9" s="18"/>
      <c r="AC9" s="1"/>
      <c r="AD9" s="1"/>
      <c r="AE9" s="1"/>
      <c r="AF9" s="1"/>
      <c r="AG9" s="1"/>
      <c r="AH9" s="1"/>
      <c r="AI9" s="1"/>
      <c r="AJ9" s="1"/>
      <c r="AK9" s="1"/>
      <c r="AL9" s="1"/>
      <c r="AM9" s="1"/>
      <c r="AN9" s="1"/>
      <c r="AO9" s="1"/>
      <c r="AP9" s="1"/>
      <c r="AQ9" s="1"/>
      <c r="AR9" s="1"/>
    </row>
    <row r="10" spans="1:44" ht="166.5" customHeight="1">
      <c r="A10" s="121" t="s">
        <v>38</v>
      </c>
      <c r="B10" s="121" t="s">
        <v>234</v>
      </c>
      <c r="C10" s="121" t="s">
        <v>611</v>
      </c>
      <c r="D10" s="121" t="s">
        <v>612</v>
      </c>
      <c r="E10" s="121" t="s">
        <v>613</v>
      </c>
      <c r="F10" s="121" t="s">
        <v>105</v>
      </c>
      <c r="G10" s="121" t="s">
        <v>44</v>
      </c>
      <c r="H10" s="122">
        <v>44562</v>
      </c>
      <c r="I10" s="122">
        <v>48579</v>
      </c>
      <c r="J10" s="123">
        <v>23408</v>
      </c>
      <c r="K10" s="123">
        <v>2128</v>
      </c>
      <c r="L10" s="124" t="s">
        <v>66</v>
      </c>
      <c r="M10" s="125">
        <v>990</v>
      </c>
      <c r="N10" s="126">
        <v>86</v>
      </c>
      <c r="O10" s="167">
        <v>21</v>
      </c>
      <c r="P10" s="169" t="s">
        <v>614</v>
      </c>
      <c r="Q10" s="170" t="s">
        <v>615</v>
      </c>
      <c r="R10" s="171" t="s">
        <v>702</v>
      </c>
      <c r="S10" s="172" t="s">
        <v>616</v>
      </c>
      <c r="T10" s="173" t="s">
        <v>616</v>
      </c>
      <c r="U10" s="177"/>
      <c r="V10" s="121">
        <v>0</v>
      </c>
      <c r="W10" s="121"/>
      <c r="X10" s="121" t="s">
        <v>3</v>
      </c>
      <c r="Y10" s="121" t="s">
        <v>89</v>
      </c>
      <c r="Z10" s="121" t="s">
        <v>617</v>
      </c>
      <c r="AA10" s="121" t="s">
        <v>618</v>
      </c>
      <c r="AB10" s="127"/>
      <c r="AC10" s="128"/>
      <c r="AD10" s="35"/>
      <c r="AE10" s="35"/>
      <c r="AF10" s="35"/>
      <c r="AG10" s="35"/>
      <c r="AH10" s="35"/>
      <c r="AI10" s="35"/>
      <c r="AJ10" s="35"/>
      <c r="AK10" s="35"/>
      <c r="AL10" s="35"/>
      <c r="AM10" s="35"/>
      <c r="AN10" s="35"/>
      <c r="AO10" s="35"/>
      <c r="AP10" s="35"/>
      <c r="AQ10" s="35"/>
      <c r="AR10" s="35"/>
    </row>
    <row r="11" spans="1:44" ht="409.5">
      <c r="A11" s="121" t="s">
        <v>38</v>
      </c>
      <c r="B11" s="121" t="s">
        <v>234</v>
      </c>
      <c r="C11" s="121" t="s">
        <v>619</v>
      </c>
      <c r="D11" s="121" t="s">
        <v>620</v>
      </c>
      <c r="E11" s="121" t="s">
        <v>621</v>
      </c>
      <c r="F11" s="121" t="s">
        <v>105</v>
      </c>
      <c r="G11" s="121" t="s">
        <v>44</v>
      </c>
      <c r="H11" s="122">
        <v>44562</v>
      </c>
      <c r="I11" s="122">
        <v>48579</v>
      </c>
      <c r="J11" s="121">
        <v>330</v>
      </c>
      <c r="K11" s="121">
        <v>30</v>
      </c>
      <c r="L11" s="124" t="s">
        <v>66</v>
      </c>
      <c r="M11" s="125">
        <v>850</v>
      </c>
      <c r="N11" s="126">
        <v>75</v>
      </c>
      <c r="O11" s="167">
        <v>10</v>
      </c>
      <c r="P11" s="169" t="s">
        <v>622</v>
      </c>
      <c r="Q11" s="172" t="s">
        <v>616</v>
      </c>
      <c r="R11" s="180" t="s">
        <v>623</v>
      </c>
      <c r="S11" s="173"/>
      <c r="T11" s="172" t="s">
        <v>616</v>
      </c>
      <c r="U11" s="177"/>
      <c r="V11" s="121">
        <v>0</v>
      </c>
      <c r="W11" s="121"/>
      <c r="X11" s="121" t="s">
        <v>3</v>
      </c>
      <c r="Y11" s="121" t="s">
        <v>89</v>
      </c>
      <c r="Z11" s="121" t="s">
        <v>617</v>
      </c>
      <c r="AA11" s="121" t="s">
        <v>618</v>
      </c>
      <c r="AB11" s="127"/>
      <c r="AC11" s="128"/>
      <c r="AD11" s="35"/>
      <c r="AE11" s="35"/>
      <c r="AF11" s="35"/>
      <c r="AG11" s="35"/>
      <c r="AH11" s="35"/>
      <c r="AI11" s="35"/>
      <c r="AJ11" s="35"/>
      <c r="AK11" s="35"/>
      <c r="AL11" s="35"/>
      <c r="AM11" s="35"/>
      <c r="AN11" s="35"/>
      <c r="AO11" s="35"/>
      <c r="AP11" s="35"/>
      <c r="AQ11" s="35"/>
      <c r="AR11" s="35"/>
    </row>
    <row r="12" spans="1:44" ht="409.5">
      <c r="A12" s="121" t="s">
        <v>38</v>
      </c>
      <c r="B12" s="121" t="s">
        <v>234</v>
      </c>
      <c r="C12" s="121" t="s">
        <v>624</v>
      </c>
      <c r="D12" s="121" t="s">
        <v>625</v>
      </c>
      <c r="E12" s="121" t="s">
        <v>626</v>
      </c>
      <c r="F12" s="121" t="s">
        <v>105</v>
      </c>
      <c r="G12" s="121" t="s">
        <v>44</v>
      </c>
      <c r="H12" s="122">
        <v>44562</v>
      </c>
      <c r="I12" s="122">
        <v>48579</v>
      </c>
      <c r="J12" s="121">
        <v>440</v>
      </c>
      <c r="K12" s="121">
        <v>40</v>
      </c>
      <c r="L12" s="124" t="s">
        <v>66</v>
      </c>
      <c r="M12" s="125">
        <v>1375</v>
      </c>
      <c r="N12" s="126">
        <v>121</v>
      </c>
      <c r="O12" s="167">
        <v>31</v>
      </c>
      <c r="P12" s="169" t="s">
        <v>627</v>
      </c>
      <c r="Q12" s="172" t="s">
        <v>616</v>
      </c>
      <c r="R12" s="180" t="s">
        <v>703</v>
      </c>
      <c r="S12" s="173"/>
      <c r="T12" s="172" t="s">
        <v>616</v>
      </c>
      <c r="U12" s="177"/>
      <c r="V12" s="121">
        <v>0</v>
      </c>
      <c r="W12" s="121"/>
      <c r="X12" s="121" t="s">
        <v>3</v>
      </c>
      <c r="Y12" s="121" t="s">
        <v>89</v>
      </c>
      <c r="Z12" s="121" t="s">
        <v>617</v>
      </c>
      <c r="AA12" s="121" t="s">
        <v>618</v>
      </c>
      <c r="AB12" s="127"/>
      <c r="AC12" s="128"/>
      <c r="AD12" s="35"/>
      <c r="AE12" s="35"/>
      <c r="AF12" s="35"/>
      <c r="AG12" s="35"/>
      <c r="AH12" s="35"/>
      <c r="AI12" s="35"/>
      <c r="AJ12" s="35"/>
      <c r="AK12" s="35"/>
      <c r="AL12" s="35"/>
      <c r="AM12" s="35"/>
      <c r="AN12" s="35"/>
      <c r="AO12" s="35"/>
      <c r="AP12" s="35"/>
      <c r="AQ12" s="35"/>
      <c r="AR12" s="35"/>
    </row>
    <row r="13" spans="1:44" ht="77.25" customHeight="1">
      <c r="A13" s="121" t="s">
        <v>342</v>
      </c>
      <c r="B13" s="121" t="s">
        <v>445</v>
      </c>
      <c r="C13" s="121" t="s">
        <v>629</v>
      </c>
      <c r="D13" s="121" t="s">
        <v>630</v>
      </c>
      <c r="E13" s="121" t="s">
        <v>631</v>
      </c>
      <c r="F13" s="121" t="s">
        <v>105</v>
      </c>
      <c r="G13" s="121" t="s">
        <v>44</v>
      </c>
      <c r="H13" s="122">
        <v>44927</v>
      </c>
      <c r="I13" s="122">
        <v>48579</v>
      </c>
      <c r="J13" s="129">
        <v>22000</v>
      </c>
      <c r="K13" s="121">
        <v>5500</v>
      </c>
      <c r="L13" s="124" t="s">
        <v>66</v>
      </c>
      <c r="M13" s="125">
        <v>1266</v>
      </c>
      <c r="N13" s="126">
        <v>262</v>
      </c>
      <c r="O13" s="167">
        <v>100</v>
      </c>
      <c r="P13" s="174" t="s">
        <v>632</v>
      </c>
      <c r="Q13" s="172" t="s">
        <v>616</v>
      </c>
      <c r="R13" s="180" t="s">
        <v>703</v>
      </c>
      <c r="S13" s="173"/>
      <c r="T13" s="172" t="s">
        <v>616</v>
      </c>
      <c r="U13" s="177"/>
      <c r="V13" s="121">
        <v>0</v>
      </c>
      <c r="W13" s="121"/>
      <c r="X13" s="121" t="s">
        <v>3</v>
      </c>
      <c r="Y13" s="121" t="s">
        <v>89</v>
      </c>
      <c r="Z13" s="121" t="s">
        <v>617</v>
      </c>
      <c r="AA13" s="121" t="s">
        <v>618</v>
      </c>
      <c r="AB13" s="127"/>
      <c r="AC13" s="128"/>
      <c r="AD13" s="35"/>
      <c r="AE13" s="35"/>
      <c r="AF13" s="35"/>
      <c r="AG13" s="35"/>
      <c r="AH13" s="35"/>
      <c r="AI13" s="35"/>
      <c r="AJ13" s="35"/>
      <c r="AK13" s="35"/>
      <c r="AL13" s="35"/>
      <c r="AM13" s="35"/>
      <c r="AN13" s="35"/>
      <c r="AO13" s="35"/>
      <c r="AP13" s="35"/>
      <c r="AQ13" s="35"/>
      <c r="AR13" s="35"/>
    </row>
    <row r="14" spans="1:44" ht="156.75" customHeight="1">
      <c r="A14" s="121" t="s">
        <v>342</v>
      </c>
      <c r="B14" s="121" t="s">
        <v>445</v>
      </c>
      <c r="C14" s="121" t="s">
        <v>633</v>
      </c>
      <c r="D14" s="121" t="s">
        <v>634</v>
      </c>
      <c r="E14" s="121" t="s">
        <v>635</v>
      </c>
      <c r="F14" s="121" t="s">
        <v>105</v>
      </c>
      <c r="G14" s="121" t="s">
        <v>44</v>
      </c>
      <c r="H14" s="122">
        <v>44562</v>
      </c>
      <c r="I14" s="122">
        <v>48579</v>
      </c>
      <c r="J14" s="129">
        <v>40700</v>
      </c>
      <c r="K14" s="121">
        <v>3700</v>
      </c>
      <c r="L14" s="124" t="s">
        <v>66</v>
      </c>
      <c r="M14" s="125">
        <v>2345</v>
      </c>
      <c r="N14" s="126">
        <v>220</v>
      </c>
      <c r="O14" s="167">
        <v>165</v>
      </c>
      <c r="P14" s="169" t="s">
        <v>636</v>
      </c>
      <c r="Q14" s="172" t="s">
        <v>616</v>
      </c>
      <c r="R14" s="181" t="s">
        <v>628</v>
      </c>
      <c r="S14" s="173"/>
      <c r="T14" s="172" t="s">
        <v>616</v>
      </c>
      <c r="U14" s="177"/>
      <c r="V14" s="121">
        <v>0</v>
      </c>
      <c r="W14" s="121"/>
      <c r="X14" s="121" t="s">
        <v>3</v>
      </c>
      <c r="Y14" s="121" t="s">
        <v>89</v>
      </c>
      <c r="Z14" s="121" t="s">
        <v>617</v>
      </c>
      <c r="AA14" s="121" t="s">
        <v>618</v>
      </c>
      <c r="AB14" s="127"/>
      <c r="AC14" s="128"/>
      <c r="AD14" s="35"/>
      <c r="AE14" s="35"/>
      <c r="AF14" s="35"/>
      <c r="AG14" s="35"/>
      <c r="AH14" s="35"/>
      <c r="AI14" s="35"/>
      <c r="AJ14" s="35"/>
      <c r="AK14" s="35"/>
      <c r="AL14" s="35"/>
      <c r="AM14" s="35"/>
      <c r="AN14" s="35"/>
      <c r="AO14" s="35"/>
      <c r="AP14" s="35"/>
      <c r="AQ14" s="35"/>
      <c r="AR14" s="35"/>
    </row>
    <row r="15" spans="1:44" ht="213" customHeight="1">
      <c r="A15" s="121" t="s">
        <v>342</v>
      </c>
      <c r="B15" s="121" t="s">
        <v>445</v>
      </c>
      <c r="C15" s="121" t="s">
        <v>637</v>
      </c>
      <c r="D15" s="121" t="s">
        <v>638</v>
      </c>
      <c r="E15" s="121" t="s">
        <v>639</v>
      </c>
      <c r="F15" s="121" t="s">
        <v>640</v>
      </c>
      <c r="G15" s="121" t="s">
        <v>44</v>
      </c>
      <c r="H15" s="122">
        <v>44562</v>
      </c>
      <c r="I15" s="122">
        <v>48579</v>
      </c>
      <c r="J15" s="129">
        <v>11</v>
      </c>
      <c r="K15" s="121">
        <v>1</v>
      </c>
      <c r="L15" s="124" t="s">
        <v>66</v>
      </c>
      <c r="M15" s="125">
        <v>1891</v>
      </c>
      <c r="N15" s="126">
        <v>156</v>
      </c>
      <c r="O15" s="167">
        <v>100</v>
      </c>
      <c r="P15" s="169" t="s">
        <v>641</v>
      </c>
      <c r="Q15" s="172" t="s">
        <v>616</v>
      </c>
      <c r="R15" s="181" t="s">
        <v>703</v>
      </c>
      <c r="S15" s="173"/>
      <c r="T15" s="172" t="s">
        <v>616</v>
      </c>
      <c r="U15" s="178"/>
      <c r="V15" s="121">
        <v>0</v>
      </c>
      <c r="W15" s="121"/>
      <c r="X15" s="121" t="s">
        <v>3</v>
      </c>
      <c r="Y15" s="121" t="s">
        <v>89</v>
      </c>
      <c r="Z15" s="121" t="s">
        <v>617</v>
      </c>
      <c r="AA15" s="121" t="s">
        <v>618</v>
      </c>
      <c r="AB15" s="127"/>
      <c r="AC15" s="128"/>
      <c r="AD15" s="35"/>
      <c r="AE15" s="35"/>
      <c r="AF15" s="35"/>
      <c r="AG15" s="35"/>
      <c r="AH15" s="35"/>
      <c r="AI15" s="35"/>
      <c r="AJ15" s="35"/>
      <c r="AK15" s="35"/>
      <c r="AL15" s="35"/>
      <c r="AM15" s="35"/>
      <c r="AN15" s="35"/>
      <c r="AO15" s="35"/>
      <c r="AP15" s="35"/>
      <c r="AQ15" s="35"/>
      <c r="AR15" s="35"/>
    </row>
    <row r="16" spans="1:44" ht="409.5">
      <c r="A16" s="121" t="s">
        <v>342</v>
      </c>
      <c r="B16" s="121" t="s">
        <v>445</v>
      </c>
      <c r="C16" s="121" t="s">
        <v>642</v>
      </c>
      <c r="D16" s="121" t="s">
        <v>643</v>
      </c>
      <c r="E16" s="121" t="s">
        <v>644</v>
      </c>
      <c r="F16" s="121" t="s">
        <v>105</v>
      </c>
      <c r="G16" s="121" t="s">
        <v>44</v>
      </c>
      <c r="H16" s="122">
        <v>44562</v>
      </c>
      <c r="I16" s="122">
        <v>48579</v>
      </c>
      <c r="J16" s="129">
        <v>700</v>
      </c>
      <c r="K16" s="129">
        <v>64</v>
      </c>
      <c r="L16" s="130" t="s">
        <v>66</v>
      </c>
      <c r="M16" s="125">
        <v>2328</v>
      </c>
      <c r="N16" s="126">
        <v>190</v>
      </c>
      <c r="O16" s="167">
        <v>106000000</v>
      </c>
      <c r="P16" s="175" t="s">
        <v>645</v>
      </c>
      <c r="Q16" s="172" t="s">
        <v>616</v>
      </c>
      <c r="R16" s="180" t="s">
        <v>703</v>
      </c>
      <c r="S16" s="176"/>
      <c r="T16" s="180" t="s">
        <v>616</v>
      </c>
      <c r="U16" s="179"/>
      <c r="V16" s="180">
        <v>0</v>
      </c>
      <c r="W16" s="131"/>
      <c r="X16" s="121" t="s">
        <v>3</v>
      </c>
      <c r="Y16" s="121" t="s">
        <v>89</v>
      </c>
      <c r="Z16" s="121" t="s">
        <v>617</v>
      </c>
      <c r="AA16" s="121" t="s">
        <v>618</v>
      </c>
      <c r="AB16" s="127"/>
      <c r="AC16" s="128"/>
      <c r="AD16" s="35"/>
      <c r="AE16" s="35"/>
      <c r="AF16" s="35"/>
      <c r="AG16" s="35"/>
      <c r="AH16" s="35"/>
      <c r="AI16" s="35"/>
      <c r="AJ16" s="35"/>
      <c r="AK16" s="35"/>
      <c r="AL16" s="35"/>
      <c r="AM16" s="35"/>
      <c r="AN16" s="35"/>
      <c r="AO16" s="35"/>
      <c r="AP16" s="35"/>
      <c r="AQ16" s="35"/>
      <c r="AR16" s="35"/>
    </row>
    <row r="17" spans="1:44">
      <c r="A17" s="197"/>
      <c r="B17" s="198"/>
      <c r="C17" s="198"/>
      <c r="D17" s="198"/>
      <c r="E17" s="198"/>
      <c r="F17" s="198"/>
      <c r="G17" s="198"/>
      <c r="H17" s="2"/>
      <c r="I17" s="2"/>
      <c r="J17" s="2"/>
      <c r="K17" s="2"/>
      <c r="L17" s="1"/>
      <c r="M17" s="1"/>
      <c r="N17" s="1"/>
      <c r="O17" s="1"/>
      <c r="P17" s="109"/>
      <c r="Q17" s="1"/>
      <c r="R17" s="1"/>
      <c r="S17" s="1"/>
      <c r="T17" s="1"/>
      <c r="U17" s="1"/>
      <c r="V17" s="1"/>
      <c r="W17" s="1"/>
      <c r="X17" s="109"/>
      <c r="Y17" s="1"/>
      <c r="Z17" s="1"/>
      <c r="AA17" s="1"/>
      <c r="AB17" s="1"/>
      <c r="AC17" s="1"/>
      <c r="AD17" s="97"/>
      <c r="AE17" s="97"/>
      <c r="AF17" s="97"/>
      <c r="AG17" s="97"/>
      <c r="AH17" s="97"/>
      <c r="AI17" s="97"/>
      <c r="AJ17" s="97"/>
      <c r="AK17" s="97"/>
      <c r="AL17" s="97"/>
      <c r="AM17" s="97"/>
      <c r="AN17" s="97"/>
      <c r="AO17" s="97"/>
      <c r="AP17" s="97"/>
      <c r="AQ17" s="97"/>
      <c r="AR17" s="97"/>
    </row>
    <row r="18" spans="1:44" ht="15.75" customHeight="1">
      <c r="A18" s="182"/>
      <c r="B18" s="183"/>
      <c r="C18" s="183"/>
      <c r="D18" s="183"/>
      <c r="E18" s="183"/>
      <c r="F18" s="183"/>
      <c r="G18" s="184"/>
      <c r="H18" s="107"/>
      <c r="I18" s="107"/>
      <c r="J18" s="107"/>
      <c r="K18" s="107"/>
      <c r="L18" s="97"/>
      <c r="M18" s="97"/>
      <c r="N18" s="97"/>
      <c r="O18" s="97"/>
      <c r="P18" s="108"/>
      <c r="Q18" s="97"/>
      <c r="R18" s="97"/>
      <c r="S18" s="97"/>
      <c r="T18" s="97"/>
      <c r="U18" s="97"/>
      <c r="V18" s="97"/>
      <c r="W18" s="97"/>
      <c r="X18" s="108"/>
      <c r="Y18" s="97"/>
      <c r="Z18" s="97"/>
      <c r="AA18" s="97"/>
      <c r="AB18" s="97"/>
      <c r="AC18" s="97"/>
      <c r="AD18" s="97"/>
      <c r="AE18" s="97"/>
      <c r="AF18" s="97"/>
      <c r="AG18" s="97"/>
      <c r="AH18" s="97"/>
      <c r="AI18" s="97"/>
      <c r="AJ18" s="97"/>
      <c r="AK18" s="97"/>
      <c r="AL18" s="97"/>
      <c r="AM18" s="97"/>
      <c r="AN18" s="97"/>
      <c r="AO18" s="97"/>
      <c r="AP18" s="97"/>
      <c r="AQ18" s="97"/>
      <c r="AR18" s="97"/>
    </row>
    <row r="19" spans="1:44" ht="15.75" customHeight="1">
      <c r="A19" s="182"/>
      <c r="B19" s="183"/>
      <c r="C19" s="183"/>
      <c r="D19" s="183"/>
      <c r="E19" s="183"/>
      <c r="F19" s="183"/>
      <c r="G19" s="184"/>
      <c r="H19" s="107"/>
      <c r="I19" s="107"/>
      <c r="J19" s="107"/>
      <c r="K19" s="107"/>
      <c r="L19" s="97"/>
      <c r="M19" s="97"/>
      <c r="N19" s="97"/>
      <c r="O19" s="97"/>
      <c r="P19" s="108"/>
      <c r="Q19" s="97"/>
      <c r="R19" s="97"/>
      <c r="S19" s="97"/>
      <c r="T19" s="97"/>
      <c r="U19" s="97"/>
      <c r="V19" s="97"/>
      <c r="W19" s="97"/>
      <c r="X19" s="108"/>
      <c r="Y19" s="97"/>
      <c r="Z19" s="97"/>
      <c r="AA19" s="97"/>
      <c r="AB19" s="97"/>
      <c r="AC19" s="97"/>
      <c r="AD19" s="97"/>
      <c r="AE19" s="97"/>
      <c r="AF19" s="97"/>
      <c r="AG19" s="97"/>
      <c r="AH19" s="97"/>
      <c r="AI19" s="97"/>
      <c r="AJ19" s="97"/>
      <c r="AK19" s="97"/>
      <c r="AL19" s="97"/>
      <c r="AM19" s="97"/>
      <c r="AN19" s="97"/>
      <c r="AO19" s="97"/>
      <c r="AP19" s="97"/>
      <c r="AQ19" s="97"/>
      <c r="AR19" s="97"/>
    </row>
    <row r="20" spans="1:44" ht="15.75" customHeight="1">
      <c r="A20" s="182"/>
      <c r="B20" s="183"/>
      <c r="C20" s="183"/>
      <c r="D20" s="183"/>
      <c r="E20" s="183"/>
      <c r="F20" s="183"/>
      <c r="G20" s="184"/>
      <c r="H20" s="107"/>
      <c r="I20" s="107"/>
      <c r="J20" s="107"/>
      <c r="K20" s="107"/>
      <c r="L20" s="97"/>
      <c r="M20" s="97"/>
      <c r="N20" s="97"/>
      <c r="O20" s="97"/>
      <c r="P20" s="108"/>
      <c r="Q20" s="97"/>
      <c r="R20" s="97"/>
      <c r="S20" s="97"/>
      <c r="T20" s="97"/>
      <c r="U20" s="97"/>
      <c r="V20" s="97"/>
      <c r="W20" s="97"/>
      <c r="X20" s="108"/>
      <c r="Y20" s="97"/>
      <c r="Z20" s="97"/>
      <c r="AA20" s="97"/>
      <c r="AB20" s="97"/>
      <c r="AC20" s="97"/>
      <c r="AD20" s="97"/>
      <c r="AE20" s="97"/>
      <c r="AF20" s="97"/>
      <c r="AG20" s="97"/>
      <c r="AH20" s="97"/>
      <c r="AI20" s="97"/>
      <c r="AJ20" s="97"/>
      <c r="AK20" s="97"/>
      <c r="AL20" s="97"/>
      <c r="AM20" s="97"/>
      <c r="AN20" s="97"/>
      <c r="AO20" s="97"/>
      <c r="AP20" s="97"/>
      <c r="AQ20" s="97"/>
      <c r="AR20" s="97"/>
    </row>
    <row r="21" spans="1:44" ht="15.75" customHeight="1">
      <c r="A21" s="182"/>
      <c r="B21" s="183"/>
      <c r="C21" s="183"/>
      <c r="D21" s="183"/>
      <c r="E21" s="183"/>
      <c r="F21" s="183"/>
      <c r="G21" s="184"/>
      <c r="H21" s="107"/>
      <c r="I21" s="107"/>
      <c r="J21" s="107"/>
      <c r="K21" s="107"/>
      <c r="L21" s="97"/>
      <c r="M21" s="97"/>
      <c r="N21" s="97"/>
      <c r="O21" s="97"/>
      <c r="P21" s="108"/>
      <c r="Q21" s="97"/>
      <c r="R21" s="97"/>
      <c r="S21" s="97"/>
      <c r="T21" s="97"/>
      <c r="U21" s="97"/>
      <c r="V21" s="97"/>
      <c r="W21" s="97"/>
      <c r="X21" s="108"/>
      <c r="Y21" s="97"/>
      <c r="Z21" s="97"/>
      <c r="AA21" s="97"/>
      <c r="AB21" s="97"/>
      <c r="AC21" s="97"/>
      <c r="AD21" s="97"/>
      <c r="AE21" s="97"/>
      <c r="AF21" s="97"/>
      <c r="AG21" s="97"/>
      <c r="AH21" s="97"/>
      <c r="AI21" s="97"/>
      <c r="AJ21" s="97"/>
      <c r="AK21" s="97"/>
      <c r="AL21" s="97"/>
      <c r="AM21" s="97"/>
      <c r="AN21" s="97"/>
      <c r="AO21" s="97"/>
      <c r="AP21" s="97"/>
      <c r="AQ21" s="97"/>
      <c r="AR21" s="97"/>
    </row>
    <row r="22" spans="1:44" ht="15.75" customHeight="1">
      <c r="A22" s="97"/>
      <c r="B22" s="97"/>
      <c r="C22" s="97"/>
      <c r="D22" s="97"/>
      <c r="E22" s="97"/>
      <c r="F22" s="97"/>
      <c r="G22" s="97"/>
      <c r="H22" s="107"/>
      <c r="I22" s="107"/>
      <c r="J22" s="107"/>
      <c r="K22" s="107"/>
      <c r="L22" s="97"/>
      <c r="M22" s="97"/>
      <c r="N22" s="97"/>
      <c r="O22" s="97"/>
      <c r="P22" s="108"/>
      <c r="Q22" s="97"/>
      <c r="R22" s="97"/>
      <c r="S22" s="97"/>
      <c r="T22" s="97"/>
      <c r="U22" s="97"/>
      <c r="V22" s="97"/>
      <c r="W22" s="97"/>
      <c r="X22" s="108"/>
      <c r="Y22" s="97"/>
      <c r="Z22" s="97"/>
      <c r="AA22" s="97"/>
      <c r="AB22" s="97"/>
      <c r="AC22" s="97"/>
      <c r="AD22" s="97"/>
      <c r="AE22" s="97"/>
      <c r="AF22" s="97"/>
      <c r="AG22" s="97"/>
      <c r="AH22" s="97"/>
      <c r="AI22" s="97"/>
      <c r="AJ22" s="97"/>
      <c r="AK22" s="97"/>
      <c r="AL22" s="97"/>
      <c r="AM22" s="97"/>
      <c r="AN22" s="97"/>
      <c r="AO22" s="97"/>
      <c r="AP22" s="97"/>
      <c r="AQ22" s="97"/>
      <c r="AR22" s="97"/>
    </row>
    <row r="23" spans="1:44" ht="15.75" customHeight="1">
      <c r="A23" s="97"/>
      <c r="B23" s="97"/>
      <c r="C23" s="97"/>
      <c r="D23" s="97"/>
      <c r="E23" s="97"/>
      <c r="F23" s="97"/>
      <c r="G23" s="97"/>
      <c r="H23" s="107"/>
      <c r="I23" s="107"/>
      <c r="J23" s="107"/>
      <c r="K23" s="107"/>
      <c r="L23" s="97"/>
      <c r="M23" s="97"/>
      <c r="N23" s="97"/>
      <c r="O23" s="97"/>
      <c r="P23" s="108"/>
      <c r="Q23" s="97"/>
      <c r="R23" s="97"/>
      <c r="S23" s="97"/>
      <c r="T23" s="97"/>
      <c r="U23" s="97"/>
      <c r="V23" s="97"/>
      <c r="W23" s="97"/>
      <c r="X23" s="108"/>
      <c r="Y23" s="97"/>
      <c r="Z23" s="97"/>
      <c r="AA23" s="97"/>
      <c r="AB23" s="97"/>
      <c r="AC23" s="97"/>
      <c r="AD23" s="97"/>
      <c r="AE23" s="97"/>
      <c r="AF23" s="97"/>
      <c r="AG23" s="97"/>
      <c r="AH23" s="97"/>
      <c r="AI23" s="97"/>
      <c r="AJ23" s="97"/>
      <c r="AK23" s="97"/>
      <c r="AL23" s="97"/>
      <c r="AM23" s="97"/>
      <c r="AN23" s="97"/>
      <c r="AO23" s="97"/>
      <c r="AP23" s="97"/>
      <c r="AQ23" s="97"/>
      <c r="AR23" s="97"/>
    </row>
    <row r="24" spans="1:44" ht="15.75" customHeight="1">
      <c r="A24" s="97"/>
      <c r="B24" s="97"/>
      <c r="C24" s="97"/>
      <c r="D24" s="97"/>
      <c r="E24" s="97"/>
      <c r="F24" s="97"/>
      <c r="G24" s="97"/>
      <c r="H24" s="107"/>
      <c r="I24" s="107"/>
      <c r="J24" s="107"/>
      <c r="K24" s="107"/>
      <c r="L24" s="97"/>
      <c r="M24" s="97"/>
      <c r="N24" s="97"/>
      <c r="O24" s="97"/>
      <c r="P24" s="108"/>
      <c r="Q24" s="97"/>
      <c r="R24" s="97"/>
      <c r="S24" s="97"/>
      <c r="T24" s="97"/>
      <c r="U24" s="97"/>
      <c r="V24" s="97"/>
      <c r="W24" s="97"/>
      <c r="X24" s="108"/>
      <c r="Y24" s="97"/>
      <c r="Z24" s="97"/>
      <c r="AA24" s="97"/>
      <c r="AB24" s="97"/>
      <c r="AC24" s="97"/>
      <c r="AD24" s="97"/>
      <c r="AE24" s="97"/>
      <c r="AF24" s="97"/>
      <c r="AG24" s="97"/>
      <c r="AH24" s="97"/>
      <c r="AI24" s="97"/>
      <c r="AJ24" s="97"/>
      <c r="AK24" s="97"/>
      <c r="AL24" s="97"/>
      <c r="AM24" s="97"/>
      <c r="AN24" s="97"/>
      <c r="AO24" s="97"/>
      <c r="AP24" s="97"/>
      <c r="AQ24" s="97"/>
      <c r="AR24" s="97"/>
    </row>
    <row r="25" spans="1:44" ht="15.75" customHeight="1">
      <c r="A25" s="97"/>
      <c r="B25" s="97"/>
      <c r="C25" s="97"/>
      <c r="D25" s="97"/>
      <c r="E25" s="97"/>
      <c r="F25" s="97"/>
      <c r="G25" s="97"/>
      <c r="H25" s="107"/>
      <c r="I25" s="107"/>
      <c r="J25" s="107"/>
      <c r="K25" s="107"/>
      <c r="L25" s="97"/>
      <c r="M25" s="97"/>
      <c r="N25" s="97"/>
      <c r="O25" s="97"/>
      <c r="P25" s="108"/>
      <c r="Q25" s="97"/>
      <c r="R25" s="97"/>
      <c r="S25" s="97"/>
      <c r="T25" s="97"/>
      <c r="U25" s="97"/>
      <c r="V25" s="97"/>
      <c r="W25" s="97"/>
      <c r="X25" s="108"/>
      <c r="Y25" s="97"/>
      <c r="Z25" s="97"/>
      <c r="AA25" s="97"/>
      <c r="AB25" s="97"/>
      <c r="AC25" s="97"/>
      <c r="AD25" s="97"/>
      <c r="AE25" s="97"/>
      <c r="AF25" s="97"/>
      <c r="AG25" s="97"/>
      <c r="AH25" s="97"/>
      <c r="AI25" s="97"/>
      <c r="AJ25" s="97"/>
      <c r="AK25" s="97"/>
      <c r="AL25" s="97"/>
      <c r="AM25" s="97"/>
      <c r="AN25" s="97"/>
      <c r="AO25" s="97"/>
      <c r="AP25" s="97"/>
      <c r="AQ25" s="97"/>
      <c r="AR25" s="97"/>
    </row>
    <row r="26" spans="1:44" ht="15.75" customHeight="1">
      <c r="A26" s="97"/>
      <c r="B26" s="97"/>
      <c r="C26" s="97"/>
      <c r="D26" s="97"/>
      <c r="E26" s="97"/>
      <c r="F26" s="97"/>
      <c r="G26" s="97"/>
      <c r="H26" s="107"/>
      <c r="I26" s="107"/>
      <c r="J26" s="107"/>
      <c r="K26" s="107"/>
      <c r="L26" s="97"/>
      <c r="M26" s="97"/>
      <c r="N26" s="97"/>
      <c r="O26" s="97"/>
      <c r="P26" s="108"/>
      <c r="Q26" s="97"/>
      <c r="R26" s="97"/>
      <c r="S26" s="97"/>
      <c r="T26" s="97"/>
      <c r="U26" s="97"/>
      <c r="V26" s="97"/>
      <c r="W26" s="97"/>
      <c r="X26" s="108"/>
      <c r="Y26" s="97"/>
      <c r="Z26" s="97"/>
      <c r="AA26" s="97"/>
      <c r="AB26" s="97"/>
      <c r="AC26" s="97"/>
      <c r="AD26" s="97"/>
      <c r="AE26" s="97"/>
      <c r="AF26" s="97"/>
      <c r="AG26" s="97"/>
      <c r="AH26" s="97"/>
      <c r="AI26" s="97"/>
      <c r="AJ26" s="97"/>
      <c r="AK26" s="97"/>
      <c r="AL26" s="97"/>
      <c r="AM26" s="97"/>
      <c r="AN26" s="97"/>
      <c r="AO26" s="97"/>
      <c r="AP26" s="97"/>
      <c r="AQ26" s="97"/>
      <c r="AR26" s="97"/>
    </row>
    <row r="27" spans="1:44" ht="15.75" customHeight="1">
      <c r="A27" s="97"/>
      <c r="B27" s="97"/>
      <c r="C27" s="97"/>
      <c r="D27" s="97"/>
      <c r="E27" s="97"/>
      <c r="F27" s="97"/>
      <c r="G27" s="97"/>
      <c r="H27" s="107"/>
      <c r="I27" s="107"/>
      <c r="J27" s="107"/>
      <c r="K27" s="107"/>
      <c r="L27" s="97"/>
      <c r="M27" s="97"/>
      <c r="N27" s="97"/>
      <c r="O27" s="97"/>
      <c r="P27" s="108"/>
      <c r="Q27" s="97"/>
      <c r="R27" s="97"/>
      <c r="S27" s="97"/>
      <c r="T27" s="97"/>
      <c r="U27" s="97"/>
      <c r="V27" s="97"/>
      <c r="W27" s="97"/>
      <c r="X27" s="108"/>
      <c r="Y27" s="97"/>
      <c r="Z27" s="97"/>
      <c r="AA27" s="97"/>
      <c r="AB27" s="97"/>
      <c r="AC27" s="97"/>
      <c r="AD27" s="97"/>
      <c r="AE27" s="97"/>
      <c r="AF27" s="97"/>
      <c r="AG27" s="97"/>
      <c r="AH27" s="97"/>
      <c r="AI27" s="97"/>
      <c r="AJ27" s="97"/>
      <c r="AK27" s="97"/>
      <c r="AL27" s="97"/>
      <c r="AM27" s="97"/>
      <c r="AN27" s="97"/>
      <c r="AO27" s="97"/>
      <c r="AP27" s="97"/>
      <c r="AQ27" s="97"/>
      <c r="AR27" s="97"/>
    </row>
    <row r="28" spans="1:44" ht="15.75" customHeight="1">
      <c r="A28" s="97"/>
      <c r="B28" s="97"/>
      <c r="C28" s="97"/>
      <c r="D28" s="97"/>
      <c r="E28" s="97"/>
      <c r="F28" s="97"/>
      <c r="G28" s="97"/>
      <c r="H28" s="107"/>
      <c r="I28" s="107"/>
      <c r="J28" s="107"/>
      <c r="K28" s="107"/>
      <c r="L28" s="97"/>
      <c r="M28" s="97"/>
      <c r="N28" s="97"/>
      <c r="O28" s="97"/>
      <c r="P28" s="108"/>
      <c r="Q28" s="97"/>
      <c r="R28" s="97"/>
      <c r="S28" s="97"/>
      <c r="T28" s="97"/>
      <c r="U28" s="97"/>
      <c r="V28" s="97"/>
      <c r="W28" s="97"/>
      <c r="X28" s="108"/>
      <c r="Y28" s="97"/>
      <c r="Z28" s="97"/>
      <c r="AA28" s="97"/>
      <c r="AB28" s="97"/>
      <c r="AC28" s="97"/>
      <c r="AD28" s="97"/>
      <c r="AE28" s="97"/>
      <c r="AF28" s="97"/>
      <c r="AG28" s="97"/>
      <c r="AH28" s="97"/>
      <c r="AI28" s="97"/>
      <c r="AJ28" s="97"/>
      <c r="AK28" s="97"/>
      <c r="AL28" s="97"/>
      <c r="AM28" s="97"/>
      <c r="AN28" s="97"/>
      <c r="AO28" s="97"/>
      <c r="AP28" s="97"/>
      <c r="AQ28" s="97"/>
      <c r="AR28" s="97"/>
    </row>
    <row r="29" spans="1:44" ht="15.75" customHeight="1">
      <c r="A29" s="97"/>
      <c r="B29" s="97"/>
      <c r="C29" s="97"/>
      <c r="D29" s="97"/>
      <c r="E29" s="97"/>
      <c r="F29" s="97"/>
      <c r="G29" s="97"/>
      <c r="H29" s="107"/>
      <c r="I29" s="107"/>
      <c r="J29" s="107"/>
      <c r="K29" s="107"/>
      <c r="L29" s="97"/>
      <c r="M29" s="97"/>
      <c r="N29" s="97"/>
      <c r="O29" s="97"/>
      <c r="P29" s="108"/>
      <c r="Q29" s="97"/>
      <c r="R29" s="97"/>
      <c r="S29" s="97"/>
      <c r="T29" s="97"/>
      <c r="U29" s="97"/>
      <c r="V29" s="97"/>
      <c r="W29" s="97"/>
      <c r="X29" s="108"/>
      <c r="Y29" s="97"/>
      <c r="Z29" s="97"/>
      <c r="AA29" s="97"/>
      <c r="AB29" s="97"/>
      <c r="AC29" s="97"/>
      <c r="AD29" s="97"/>
      <c r="AE29" s="97"/>
      <c r="AF29" s="97"/>
      <c r="AG29" s="97"/>
      <c r="AH29" s="97"/>
      <c r="AI29" s="97"/>
      <c r="AJ29" s="97"/>
      <c r="AK29" s="97"/>
      <c r="AL29" s="97"/>
      <c r="AM29" s="97"/>
      <c r="AN29" s="97"/>
      <c r="AO29" s="97"/>
      <c r="AP29" s="97"/>
      <c r="AQ29" s="97"/>
      <c r="AR29" s="97"/>
    </row>
    <row r="30" spans="1:44" ht="15.75" customHeight="1">
      <c r="A30" s="97"/>
      <c r="B30" s="97"/>
      <c r="C30" s="97"/>
      <c r="D30" s="97"/>
      <c r="E30" s="97"/>
      <c r="F30" s="97"/>
      <c r="G30" s="97"/>
      <c r="H30" s="107"/>
      <c r="I30" s="107"/>
      <c r="J30" s="107"/>
      <c r="K30" s="107"/>
      <c r="L30" s="97"/>
      <c r="M30" s="97"/>
      <c r="N30" s="97"/>
      <c r="O30" s="97"/>
      <c r="P30" s="108"/>
      <c r="Q30" s="97"/>
      <c r="R30" s="97"/>
      <c r="S30" s="97"/>
      <c r="T30" s="97"/>
      <c r="U30" s="97"/>
      <c r="V30" s="97"/>
      <c r="W30" s="97"/>
      <c r="X30" s="108"/>
      <c r="Y30" s="97"/>
      <c r="Z30" s="97"/>
      <c r="AA30" s="97"/>
      <c r="AB30" s="97"/>
      <c r="AC30" s="97"/>
      <c r="AD30" s="97"/>
      <c r="AE30" s="97"/>
      <c r="AF30" s="97"/>
      <c r="AG30" s="97"/>
      <c r="AH30" s="97"/>
      <c r="AI30" s="97"/>
      <c r="AJ30" s="97"/>
      <c r="AK30" s="97"/>
      <c r="AL30" s="97"/>
      <c r="AM30" s="97"/>
      <c r="AN30" s="97"/>
      <c r="AO30" s="97"/>
      <c r="AP30" s="97"/>
      <c r="AQ30" s="97"/>
      <c r="AR30" s="97"/>
    </row>
    <row r="31" spans="1:44" ht="15.75" customHeight="1">
      <c r="A31" s="97"/>
      <c r="B31" s="97"/>
      <c r="C31" s="97"/>
      <c r="D31" s="97"/>
      <c r="E31" s="97"/>
      <c r="F31" s="97"/>
      <c r="G31" s="97"/>
      <c r="H31" s="107"/>
      <c r="I31" s="107"/>
      <c r="J31" s="107"/>
      <c r="K31" s="107"/>
      <c r="L31" s="97"/>
      <c r="M31" s="97"/>
      <c r="N31" s="97"/>
      <c r="O31" s="97"/>
      <c r="P31" s="108"/>
      <c r="Q31" s="97"/>
      <c r="R31" s="97"/>
      <c r="S31" s="97"/>
      <c r="T31" s="97"/>
      <c r="U31" s="97"/>
      <c r="V31" s="97"/>
      <c r="W31" s="97"/>
      <c r="X31" s="108"/>
      <c r="Y31" s="97"/>
      <c r="Z31" s="97"/>
      <c r="AA31" s="97"/>
      <c r="AB31" s="97"/>
      <c r="AC31" s="97"/>
      <c r="AD31" s="97"/>
      <c r="AE31" s="97"/>
      <c r="AF31" s="97"/>
      <c r="AG31" s="97"/>
      <c r="AH31" s="97"/>
      <c r="AI31" s="97"/>
      <c r="AJ31" s="97"/>
      <c r="AK31" s="97"/>
      <c r="AL31" s="97"/>
      <c r="AM31" s="97"/>
      <c r="AN31" s="97"/>
      <c r="AO31" s="97"/>
      <c r="AP31" s="97"/>
      <c r="AQ31" s="97"/>
      <c r="AR31" s="97"/>
    </row>
    <row r="32" spans="1:44" ht="15.75" customHeight="1">
      <c r="A32" s="97"/>
      <c r="B32" s="97"/>
      <c r="C32" s="97"/>
      <c r="D32" s="97"/>
      <c r="E32" s="97"/>
      <c r="F32" s="97"/>
      <c r="G32" s="97"/>
      <c r="H32" s="107"/>
      <c r="I32" s="107"/>
      <c r="J32" s="107"/>
      <c r="K32" s="107"/>
      <c r="L32" s="97"/>
      <c r="M32" s="97"/>
      <c r="N32" s="97"/>
      <c r="O32" s="97"/>
      <c r="P32" s="108"/>
      <c r="Q32" s="97"/>
      <c r="R32" s="97"/>
      <c r="S32" s="97"/>
      <c r="T32" s="97"/>
      <c r="U32" s="97"/>
      <c r="V32" s="97"/>
      <c r="W32" s="97"/>
      <c r="X32" s="108"/>
      <c r="Y32" s="97"/>
      <c r="Z32" s="97"/>
      <c r="AA32" s="97"/>
      <c r="AB32" s="97"/>
      <c r="AC32" s="97"/>
      <c r="AD32" s="97"/>
      <c r="AE32" s="97"/>
      <c r="AF32" s="97"/>
      <c r="AG32" s="97"/>
      <c r="AH32" s="97"/>
      <c r="AI32" s="97"/>
      <c r="AJ32" s="97"/>
      <c r="AK32" s="97"/>
      <c r="AL32" s="97"/>
      <c r="AM32" s="97"/>
      <c r="AN32" s="97"/>
      <c r="AO32" s="97"/>
      <c r="AP32" s="97"/>
      <c r="AQ32" s="97"/>
      <c r="AR32" s="97"/>
    </row>
    <row r="33" spans="1:44" ht="15.75" customHeight="1">
      <c r="A33" s="97"/>
      <c r="B33" s="97"/>
      <c r="C33" s="97"/>
      <c r="D33" s="97"/>
      <c r="E33" s="97"/>
      <c r="F33" s="97"/>
      <c r="G33" s="97"/>
      <c r="H33" s="107"/>
      <c r="I33" s="107"/>
      <c r="J33" s="107"/>
      <c r="K33" s="107"/>
      <c r="L33" s="97"/>
      <c r="M33" s="97"/>
      <c r="N33" s="97"/>
      <c r="O33" s="97"/>
      <c r="P33" s="108"/>
      <c r="Q33" s="97"/>
      <c r="R33" s="97"/>
      <c r="S33" s="97"/>
      <c r="T33" s="97"/>
      <c r="U33" s="97"/>
      <c r="V33" s="97"/>
      <c r="W33" s="97"/>
      <c r="X33" s="108"/>
      <c r="Y33" s="97"/>
      <c r="Z33" s="97"/>
      <c r="AA33" s="97"/>
      <c r="AB33" s="97"/>
      <c r="AC33" s="97"/>
      <c r="AD33" s="97"/>
      <c r="AE33" s="97"/>
      <c r="AF33" s="97"/>
      <c r="AG33" s="97"/>
      <c r="AH33" s="97"/>
      <c r="AI33" s="97"/>
      <c r="AJ33" s="97"/>
      <c r="AK33" s="97"/>
      <c r="AL33" s="97"/>
      <c r="AM33" s="97"/>
      <c r="AN33" s="97"/>
      <c r="AO33" s="97"/>
      <c r="AP33" s="97"/>
      <c r="AQ33" s="97"/>
      <c r="AR33" s="97"/>
    </row>
    <row r="34" spans="1:44" ht="15.75" customHeight="1">
      <c r="A34" s="97"/>
      <c r="B34" s="97"/>
      <c r="C34" s="97"/>
      <c r="D34" s="97"/>
      <c r="E34" s="97"/>
      <c r="F34" s="97"/>
      <c r="G34" s="97"/>
      <c r="H34" s="107"/>
      <c r="I34" s="107"/>
      <c r="J34" s="107"/>
      <c r="K34" s="107"/>
      <c r="L34" s="97"/>
      <c r="M34" s="97"/>
      <c r="N34" s="97"/>
      <c r="O34" s="97"/>
      <c r="P34" s="108"/>
      <c r="Q34" s="97"/>
      <c r="R34" s="97"/>
      <c r="S34" s="97"/>
      <c r="T34" s="97"/>
      <c r="U34" s="97"/>
      <c r="V34" s="97"/>
      <c r="W34" s="97"/>
      <c r="X34" s="108"/>
      <c r="Y34" s="97"/>
      <c r="Z34" s="97"/>
      <c r="AA34" s="97"/>
      <c r="AB34" s="97"/>
      <c r="AC34" s="97"/>
      <c r="AD34" s="97"/>
      <c r="AE34" s="97"/>
      <c r="AF34" s="97"/>
      <c r="AG34" s="97"/>
      <c r="AH34" s="97"/>
      <c r="AI34" s="97"/>
      <c r="AJ34" s="97"/>
      <c r="AK34" s="97"/>
      <c r="AL34" s="97"/>
      <c r="AM34" s="97"/>
      <c r="AN34" s="97"/>
      <c r="AO34" s="97"/>
      <c r="AP34" s="97"/>
      <c r="AQ34" s="97"/>
      <c r="AR34" s="97"/>
    </row>
    <row r="35" spans="1:44" ht="15.75" customHeight="1">
      <c r="A35" s="97"/>
      <c r="B35" s="97"/>
      <c r="C35" s="97"/>
      <c r="D35" s="97"/>
      <c r="E35" s="97"/>
      <c r="F35" s="97"/>
      <c r="G35" s="97"/>
      <c r="H35" s="107"/>
      <c r="I35" s="107"/>
      <c r="J35" s="107"/>
      <c r="K35" s="107"/>
      <c r="L35" s="97"/>
      <c r="M35" s="97"/>
      <c r="N35" s="97"/>
      <c r="O35" s="97"/>
      <c r="P35" s="108"/>
      <c r="Q35" s="97"/>
      <c r="R35" s="97"/>
      <c r="S35" s="97"/>
      <c r="T35" s="97"/>
      <c r="U35" s="97"/>
      <c r="V35" s="97"/>
      <c r="W35" s="97"/>
      <c r="X35" s="108"/>
      <c r="Y35" s="97"/>
      <c r="Z35" s="97"/>
      <c r="AA35" s="97"/>
      <c r="AB35" s="97"/>
      <c r="AC35" s="97"/>
      <c r="AD35" s="97"/>
      <c r="AE35" s="97"/>
      <c r="AF35" s="97"/>
      <c r="AG35" s="97"/>
      <c r="AH35" s="97"/>
      <c r="AI35" s="97"/>
      <c r="AJ35" s="97"/>
      <c r="AK35" s="97"/>
      <c r="AL35" s="97"/>
      <c r="AM35" s="97"/>
      <c r="AN35" s="97"/>
      <c r="AO35" s="97"/>
      <c r="AP35" s="97"/>
      <c r="AQ35" s="97"/>
      <c r="AR35" s="97"/>
    </row>
    <row r="36" spans="1:44" ht="15.75" customHeight="1">
      <c r="A36" s="97"/>
      <c r="B36" s="97"/>
      <c r="C36" s="97"/>
      <c r="D36" s="97"/>
      <c r="E36" s="97"/>
      <c r="F36" s="97"/>
      <c r="G36" s="97"/>
      <c r="H36" s="107"/>
      <c r="I36" s="107"/>
      <c r="J36" s="107"/>
      <c r="K36" s="107"/>
      <c r="L36" s="97"/>
      <c r="M36" s="97"/>
      <c r="N36" s="97"/>
      <c r="O36" s="97"/>
      <c r="P36" s="108"/>
      <c r="Q36" s="97"/>
      <c r="R36" s="97"/>
      <c r="S36" s="97"/>
      <c r="T36" s="97"/>
      <c r="U36" s="97"/>
      <c r="V36" s="97"/>
      <c r="W36" s="97"/>
      <c r="X36" s="108"/>
      <c r="Y36" s="97"/>
      <c r="Z36" s="97"/>
      <c r="AA36" s="97"/>
      <c r="AB36" s="97"/>
      <c r="AC36" s="97"/>
      <c r="AD36" s="97"/>
      <c r="AE36" s="97"/>
      <c r="AF36" s="97"/>
      <c r="AG36" s="97"/>
      <c r="AH36" s="97"/>
      <c r="AI36" s="97"/>
      <c r="AJ36" s="97"/>
      <c r="AK36" s="97"/>
      <c r="AL36" s="97"/>
      <c r="AM36" s="97"/>
      <c r="AN36" s="97"/>
      <c r="AO36" s="97"/>
      <c r="AP36" s="97"/>
      <c r="AQ36" s="97"/>
      <c r="AR36" s="97"/>
    </row>
    <row r="37" spans="1:44" ht="15.75" customHeight="1">
      <c r="A37" s="97"/>
      <c r="B37" s="97"/>
      <c r="C37" s="97"/>
      <c r="D37" s="97"/>
      <c r="E37" s="97"/>
      <c r="F37" s="97"/>
      <c r="G37" s="97"/>
      <c r="H37" s="107"/>
      <c r="I37" s="107"/>
      <c r="J37" s="107"/>
      <c r="K37" s="107"/>
      <c r="L37" s="97"/>
      <c r="M37" s="97"/>
      <c r="N37" s="97"/>
      <c r="O37" s="97"/>
      <c r="P37" s="108"/>
      <c r="Q37" s="97"/>
      <c r="R37" s="97"/>
      <c r="S37" s="97"/>
      <c r="T37" s="97"/>
      <c r="U37" s="97"/>
      <c r="V37" s="97"/>
      <c r="W37" s="97"/>
      <c r="X37" s="108"/>
      <c r="Y37" s="97"/>
      <c r="Z37" s="97"/>
      <c r="AA37" s="97"/>
      <c r="AB37" s="97"/>
      <c r="AC37" s="97"/>
      <c r="AD37" s="97"/>
      <c r="AE37" s="97"/>
      <c r="AF37" s="97"/>
      <c r="AG37" s="97"/>
      <c r="AH37" s="97"/>
      <c r="AI37" s="97"/>
      <c r="AJ37" s="97"/>
      <c r="AK37" s="97"/>
      <c r="AL37" s="97"/>
      <c r="AM37" s="97"/>
      <c r="AN37" s="97"/>
      <c r="AO37" s="97"/>
      <c r="AP37" s="97"/>
      <c r="AQ37" s="97"/>
      <c r="AR37" s="97"/>
    </row>
    <row r="38" spans="1:44" ht="15.75" customHeight="1">
      <c r="A38" s="97"/>
      <c r="B38" s="97"/>
      <c r="C38" s="97"/>
      <c r="D38" s="97"/>
      <c r="E38" s="97"/>
      <c r="F38" s="97"/>
      <c r="G38" s="97"/>
      <c r="H38" s="107"/>
      <c r="I38" s="107"/>
      <c r="J38" s="107"/>
      <c r="K38" s="107"/>
      <c r="L38" s="97"/>
      <c r="M38" s="97"/>
      <c r="N38" s="97"/>
      <c r="O38" s="97"/>
      <c r="P38" s="108"/>
      <c r="Q38" s="97"/>
      <c r="R38" s="97"/>
      <c r="S38" s="97"/>
      <c r="T38" s="97"/>
      <c r="U38" s="97"/>
      <c r="V38" s="97"/>
      <c r="W38" s="97"/>
      <c r="X38" s="108"/>
      <c r="Y38" s="97"/>
      <c r="Z38" s="97"/>
      <c r="AA38" s="97"/>
      <c r="AB38" s="97"/>
      <c r="AC38" s="97"/>
      <c r="AD38" s="97"/>
      <c r="AE38" s="97"/>
      <c r="AF38" s="97"/>
      <c r="AG38" s="97"/>
      <c r="AH38" s="97"/>
      <c r="AI38" s="97"/>
      <c r="AJ38" s="97"/>
      <c r="AK38" s="97"/>
      <c r="AL38" s="97"/>
      <c r="AM38" s="97"/>
      <c r="AN38" s="97"/>
      <c r="AO38" s="97"/>
      <c r="AP38" s="97"/>
      <c r="AQ38" s="97"/>
      <c r="AR38" s="97"/>
    </row>
    <row r="39" spans="1:44" ht="15.75" customHeight="1">
      <c r="A39" s="97"/>
      <c r="B39" s="97"/>
      <c r="C39" s="97"/>
      <c r="D39" s="97"/>
      <c r="E39" s="97"/>
      <c r="F39" s="97"/>
      <c r="G39" s="97"/>
      <c r="H39" s="107"/>
      <c r="I39" s="107"/>
      <c r="J39" s="107"/>
      <c r="K39" s="107"/>
      <c r="L39" s="97"/>
      <c r="M39" s="97"/>
      <c r="N39" s="97"/>
      <c r="O39" s="97"/>
      <c r="P39" s="108"/>
      <c r="Q39" s="97"/>
      <c r="R39" s="97"/>
      <c r="S39" s="97"/>
      <c r="T39" s="97"/>
      <c r="U39" s="97"/>
      <c r="V39" s="97"/>
      <c r="W39" s="97"/>
      <c r="X39" s="108"/>
      <c r="Y39" s="97"/>
      <c r="Z39" s="97"/>
      <c r="AA39" s="97"/>
      <c r="AB39" s="97"/>
      <c r="AC39" s="97"/>
      <c r="AD39" s="97"/>
      <c r="AE39" s="97"/>
      <c r="AF39" s="97"/>
      <c r="AG39" s="97"/>
      <c r="AH39" s="97"/>
      <c r="AI39" s="97"/>
      <c r="AJ39" s="97"/>
      <c r="AK39" s="97"/>
      <c r="AL39" s="97"/>
      <c r="AM39" s="97"/>
      <c r="AN39" s="97"/>
      <c r="AO39" s="97"/>
      <c r="AP39" s="97"/>
      <c r="AQ39" s="97"/>
      <c r="AR39" s="97"/>
    </row>
    <row r="40" spans="1:44" ht="15.75" customHeight="1">
      <c r="A40" s="97"/>
      <c r="B40" s="97"/>
      <c r="C40" s="97"/>
      <c r="D40" s="97"/>
      <c r="E40" s="97"/>
      <c r="F40" s="97"/>
      <c r="G40" s="97"/>
      <c r="H40" s="107"/>
      <c r="I40" s="107"/>
      <c r="J40" s="107"/>
      <c r="K40" s="107"/>
      <c r="L40" s="97"/>
      <c r="M40" s="97"/>
      <c r="N40" s="97"/>
      <c r="O40" s="97"/>
      <c r="P40" s="108"/>
      <c r="Q40" s="97"/>
      <c r="R40" s="97"/>
      <c r="S40" s="97"/>
      <c r="T40" s="97"/>
      <c r="U40" s="97"/>
      <c r="V40" s="97"/>
      <c r="W40" s="97"/>
      <c r="X40" s="108"/>
      <c r="Y40" s="97"/>
      <c r="Z40" s="97"/>
      <c r="AA40" s="97"/>
      <c r="AB40" s="97"/>
      <c r="AC40" s="97"/>
      <c r="AD40" s="97"/>
      <c r="AE40" s="97"/>
      <c r="AF40" s="97"/>
      <c r="AG40" s="97"/>
      <c r="AH40" s="97"/>
      <c r="AI40" s="97"/>
      <c r="AJ40" s="97"/>
      <c r="AK40" s="97"/>
      <c r="AL40" s="97"/>
      <c r="AM40" s="97"/>
      <c r="AN40" s="97"/>
      <c r="AO40" s="97"/>
      <c r="AP40" s="97"/>
      <c r="AQ40" s="97"/>
      <c r="AR40" s="97"/>
    </row>
    <row r="41" spans="1:44" ht="15.75" customHeight="1">
      <c r="A41" s="97"/>
      <c r="B41" s="97"/>
      <c r="C41" s="97"/>
      <c r="D41" s="97"/>
      <c r="E41" s="97"/>
      <c r="F41" s="97"/>
      <c r="G41" s="97"/>
      <c r="H41" s="107"/>
      <c r="I41" s="107"/>
      <c r="J41" s="107"/>
      <c r="K41" s="107"/>
      <c r="L41" s="97"/>
      <c r="M41" s="97"/>
      <c r="N41" s="97"/>
      <c r="O41" s="97"/>
      <c r="P41" s="108"/>
      <c r="Q41" s="97"/>
      <c r="R41" s="97"/>
      <c r="S41" s="97"/>
      <c r="T41" s="97"/>
      <c r="U41" s="97"/>
      <c r="V41" s="97"/>
      <c r="W41" s="97"/>
      <c r="X41" s="108"/>
      <c r="Y41" s="97"/>
      <c r="Z41" s="97"/>
      <c r="AA41" s="97"/>
      <c r="AB41" s="97"/>
      <c r="AC41" s="97"/>
      <c r="AD41" s="97"/>
      <c r="AE41" s="97"/>
      <c r="AF41" s="97"/>
      <c r="AG41" s="97"/>
      <c r="AH41" s="97"/>
      <c r="AI41" s="97"/>
      <c r="AJ41" s="97"/>
      <c r="AK41" s="97"/>
      <c r="AL41" s="97"/>
      <c r="AM41" s="97"/>
      <c r="AN41" s="97"/>
      <c r="AO41" s="97"/>
      <c r="AP41" s="97"/>
      <c r="AQ41" s="97"/>
      <c r="AR41" s="97"/>
    </row>
    <row r="42" spans="1:44" ht="15.75" customHeight="1">
      <c r="A42" s="97"/>
      <c r="B42" s="97"/>
      <c r="C42" s="97"/>
      <c r="D42" s="97"/>
      <c r="E42" s="97"/>
      <c r="F42" s="97"/>
      <c r="G42" s="97"/>
      <c r="H42" s="107"/>
      <c r="I42" s="107"/>
      <c r="J42" s="107"/>
      <c r="K42" s="107"/>
      <c r="L42" s="97"/>
      <c r="M42" s="97"/>
      <c r="N42" s="97"/>
      <c r="O42" s="97"/>
      <c r="P42" s="108"/>
      <c r="Q42" s="97"/>
      <c r="R42" s="97"/>
      <c r="S42" s="97"/>
      <c r="T42" s="97"/>
      <c r="U42" s="97"/>
      <c r="V42" s="97"/>
      <c r="W42" s="97"/>
      <c r="X42" s="108"/>
      <c r="Y42" s="97"/>
      <c r="Z42" s="97"/>
      <c r="AA42" s="97"/>
      <c r="AB42" s="97"/>
      <c r="AC42" s="97"/>
      <c r="AD42" s="97"/>
      <c r="AE42" s="97"/>
      <c r="AF42" s="97"/>
      <c r="AG42" s="97"/>
      <c r="AH42" s="97"/>
      <c r="AI42" s="97"/>
      <c r="AJ42" s="97"/>
      <c r="AK42" s="97"/>
      <c r="AL42" s="97"/>
      <c r="AM42" s="97"/>
      <c r="AN42" s="97"/>
      <c r="AO42" s="97"/>
      <c r="AP42" s="97"/>
      <c r="AQ42" s="97"/>
      <c r="AR42" s="97"/>
    </row>
    <row r="43" spans="1:44" ht="15.75" customHeight="1">
      <c r="A43" s="97"/>
      <c r="B43" s="97"/>
      <c r="C43" s="97"/>
      <c r="D43" s="97"/>
      <c r="E43" s="97"/>
      <c r="F43" s="97"/>
      <c r="G43" s="97"/>
      <c r="H43" s="107"/>
      <c r="I43" s="107"/>
      <c r="J43" s="107"/>
      <c r="K43" s="107"/>
      <c r="L43" s="97"/>
      <c r="M43" s="97"/>
      <c r="N43" s="97"/>
      <c r="O43" s="97"/>
      <c r="P43" s="108"/>
      <c r="Q43" s="97"/>
      <c r="R43" s="97"/>
      <c r="S43" s="97"/>
      <c r="T43" s="97"/>
      <c r="U43" s="97"/>
      <c r="V43" s="97"/>
      <c r="W43" s="97"/>
      <c r="X43" s="108"/>
      <c r="Y43" s="97"/>
      <c r="Z43" s="97"/>
      <c r="AA43" s="97"/>
      <c r="AB43" s="97"/>
      <c r="AC43" s="97"/>
      <c r="AD43" s="97"/>
      <c r="AE43" s="97"/>
      <c r="AF43" s="97"/>
      <c r="AG43" s="97"/>
      <c r="AH43" s="97"/>
      <c r="AI43" s="97"/>
      <c r="AJ43" s="97"/>
      <c r="AK43" s="97"/>
      <c r="AL43" s="97"/>
      <c r="AM43" s="97"/>
      <c r="AN43" s="97"/>
      <c r="AO43" s="97"/>
      <c r="AP43" s="97"/>
      <c r="AQ43" s="97"/>
      <c r="AR43" s="97"/>
    </row>
    <row r="44" spans="1:44" ht="15.75" customHeight="1">
      <c r="A44" s="97"/>
      <c r="B44" s="97"/>
      <c r="C44" s="97"/>
      <c r="D44" s="97"/>
      <c r="E44" s="97"/>
      <c r="F44" s="97"/>
      <c r="G44" s="97"/>
      <c r="H44" s="107"/>
      <c r="I44" s="107"/>
      <c r="J44" s="107"/>
      <c r="K44" s="107"/>
      <c r="L44" s="97"/>
      <c r="M44" s="97"/>
      <c r="N44" s="97"/>
      <c r="O44" s="97"/>
      <c r="P44" s="108"/>
      <c r="Q44" s="97"/>
      <c r="R44" s="97"/>
      <c r="S44" s="97"/>
      <c r="T44" s="97"/>
      <c r="U44" s="97"/>
      <c r="V44" s="97"/>
      <c r="W44" s="97"/>
      <c r="X44" s="108"/>
      <c r="Y44" s="97"/>
      <c r="Z44" s="97"/>
      <c r="AA44" s="97"/>
      <c r="AB44" s="97"/>
      <c r="AC44" s="97"/>
      <c r="AD44" s="97"/>
      <c r="AE44" s="97"/>
      <c r="AF44" s="97"/>
      <c r="AG44" s="97"/>
      <c r="AH44" s="97"/>
      <c r="AI44" s="97"/>
      <c r="AJ44" s="97"/>
      <c r="AK44" s="97"/>
      <c r="AL44" s="97"/>
      <c r="AM44" s="97"/>
      <c r="AN44" s="97"/>
      <c r="AO44" s="97"/>
      <c r="AP44" s="97"/>
      <c r="AQ44" s="97"/>
      <c r="AR44" s="97"/>
    </row>
    <row r="45" spans="1:44" ht="15.75" customHeight="1">
      <c r="A45" s="97"/>
      <c r="B45" s="97"/>
      <c r="C45" s="97"/>
      <c r="D45" s="97"/>
      <c r="E45" s="97"/>
      <c r="F45" s="97"/>
      <c r="G45" s="97"/>
      <c r="H45" s="107"/>
      <c r="I45" s="107"/>
      <c r="J45" s="107"/>
      <c r="K45" s="107"/>
      <c r="L45" s="97"/>
      <c r="M45" s="97"/>
      <c r="N45" s="97"/>
      <c r="O45" s="97"/>
      <c r="P45" s="108"/>
      <c r="Q45" s="97"/>
      <c r="R45" s="97"/>
      <c r="S45" s="97"/>
      <c r="T45" s="97"/>
      <c r="U45" s="97"/>
      <c r="V45" s="97"/>
      <c r="W45" s="97"/>
      <c r="X45" s="108"/>
      <c r="Y45" s="97"/>
      <c r="Z45" s="97"/>
      <c r="AA45" s="97"/>
      <c r="AB45" s="97"/>
      <c r="AC45" s="97"/>
      <c r="AD45" s="97"/>
      <c r="AE45" s="97"/>
      <c r="AF45" s="97"/>
      <c r="AG45" s="97"/>
      <c r="AH45" s="97"/>
      <c r="AI45" s="97"/>
      <c r="AJ45" s="97"/>
      <c r="AK45" s="97"/>
      <c r="AL45" s="97"/>
      <c r="AM45" s="97"/>
      <c r="AN45" s="97"/>
      <c r="AO45" s="97"/>
      <c r="AP45" s="97"/>
      <c r="AQ45" s="97"/>
      <c r="AR45" s="97"/>
    </row>
    <row r="46" spans="1:44" ht="15.75" customHeight="1">
      <c r="A46" s="97"/>
      <c r="B46" s="97"/>
      <c r="C46" s="97"/>
      <c r="D46" s="97"/>
      <c r="E46" s="97"/>
      <c r="F46" s="97"/>
      <c r="G46" s="97"/>
      <c r="H46" s="107"/>
      <c r="I46" s="107"/>
      <c r="J46" s="107"/>
      <c r="K46" s="107"/>
      <c r="L46" s="97"/>
      <c r="M46" s="97"/>
      <c r="N46" s="97"/>
      <c r="O46" s="97"/>
      <c r="P46" s="108"/>
      <c r="Q46" s="97"/>
      <c r="R46" s="97"/>
      <c r="S46" s="97"/>
      <c r="T46" s="97"/>
      <c r="U46" s="97"/>
      <c r="V46" s="97"/>
      <c r="W46" s="97"/>
      <c r="X46" s="108"/>
      <c r="Y46" s="97"/>
      <c r="Z46" s="97"/>
      <c r="AA46" s="97"/>
      <c r="AB46" s="97"/>
      <c r="AC46" s="97"/>
      <c r="AD46" s="97"/>
      <c r="AE46" s="97"/>
      <c r="AF46" s="97"/>
      <c r="AG46" s="97"/>
      <c r="AH46" s="97"/>
      <c r="AI46" s="97"/>
      <c r="AJ46" s="97"/>
      <c r="AK46" s="97"/>
      <c r="AL46" s="97"/>
      <c r="AM46" s="97"/>
      <c r="AN46" s="97"/>
      <c r="AO46" s="97"/>
      <c r="AP46" s="97"/>
      <c r="AQ46" s="97"/>
      <c r="AR46" s="97"/>
    </row>
    <row r="47" spans="1:44" ht="15.75" customHeight="1">
      <c r="A47" s="97"/>
      <c r="B47" s="97"/>
      <c r="C47" s="97"/>
      <c r="D47" s="97"/>
      <c r="E47" s="97"/>
      <c r="F47" s="97"/>
      <c r="G47" s="97"/>
      <c r="H47" s="107"/>
      <c r="I47" s="107"/>
      <c r="J47" s="107"/>
      <c r="K47" s="107"/>
      <c r="L47" s="97"/>
      <c r="M47" s="97"/>
      <c r="N47" s="97"/>
      <c r="O47" s="97"/>
      <c r="P47" s="108"/>
      <c r="Q47" s="97"/>
      <c r="R47" s="97"/>
      <c r="S47" s="97"/>
      <c r="T47" s="97"/>
      <c r="U47" s="97"/>
      <c r="V47" s="97"/>
      <c r="W47" s="97"/>
      <c r="X47" s="108"/>
      <c r="Y47" s="97"/>
      <c r="Z47" s="97"/>
      <c r="AA47" s="97"/>
      <c r="AB47" s="97"/>
      <c r="AC47" s="97"/>
      <c r="AD47" s="97"/>
      <c r="AE47" s="97"/>
      <c r="AF47" s="97"/>
      <c r="AG47" s="97"/>
      <c r="AH47" s="97"/>
      <c r="AI47" s="97"/>
      <c r="AJ47" s="97"/>
      <c r="AK47" s="97"/>
      <c r="AL47" s="97"/>
      <c r="AM47" s="97"/>
      <c r="AN47" s="97"/>
      <c r="AO47" s="97"/>
      <c r="AP47" s="97"/>
      <c r="AQ47" s="97"/>
      <c r="AR47" s="97"/>
    </row>
    <row r="48" spans="1:44" ht="15.75" customHeight="1">
      <c r="A48" s="97"/>
      <c r="B48" s="97"/>
      <c r="C48" s="97"/>
      <c r="D48" s="97"/>
      <c r="E48" s="97"/>
      <c r="F48" s="97"/>
      <c r="G48" s="97"/>
      <c r="H48" s="107"/>
      <c r="I48" s="107"/>
      <c r="J48" s="107"/>
      <c r="K48" s="107"/>
      <c r="L48" s="97"/>
      <c r="M48" s="97"/>
      <c r="N48" s="97"/>
      <c r="O48" s="97"/>
      <c r="P48" s="108"/>
      <c r="Q48" s="97"/>
      <c r="R48" s="97"/>
      <c r="S48" s="97"/>
      <c r="T48" s="97"/>
      <c r="U48" s="97"/>
      <c r="V48" s="97"/>
      <c r="W48" s="97"/>
      <c r="X48" s="108"/>
      <c r="Y48" s="97"/>
      <c r="Z48" s="97"/>
      <c r="AA48" s="97"/>
      <c r="AB48" s="97"/>
      <c r="AC48" s="97"/>
      <c r="AD48" s="97"/>
      <c r="AE48" s="97"/>
      <c r="AF48" s="97"/>
      <c r="AG48" s="97"/>
      <c r="AH48" s="97"/>
      <c r="AI48" s="97"/>
      <c r="AJ48" s="97"/>
      <c r="AK48" s="97"/>
      <c r="AL48" s="97"/>
      <c r="AM48" s="97"/>
      <c r="AN48" s="97"/>
      <c r="AO48" s="97"/>
      <c r="AP48" s="97"/>
      <c r="AQ48" s="97"/>
      <c r="AR48" s="97"/>
    </row>
    <row r="49" spans="1:44" ht="15.75" customHeight="1">
      <c r="A49" s="97"/>
      <c r="B49" s="97"/>
      <c r="C49" s="97"/>
      <c r="D49" s="97"/>
      <c r="E49" s="97"/>
      <c r="F49" s="97"/>
      <c r="G49" s="97"/>
      <c r="H49" s="107"/>
      <c r="I49" s="107"/>
      <c r="J49" s="107"/>
      <c r="K49" s="107"/>
      <c r="L49" s="97"/>
      <c r="M49" s="97"/>
      <c r="N49" s="97"/>
      <c r="O49" s="97"/>
      <c r="P49" s="108"/>
      <c r="Q49" s="97"/>
      <c r="R49" s="97"/>
      <c r="S49" s="97"/>
      <c r="T49" s="97"/>
      <c r="U49" s="97"/>
      <c r="V49" s="97"/>
      <c r="W49" s="97"/>
      <c r="X49" s="108"/>
      <c r="Y49" s="97"/>
      <c r="Z49" s="97"/>
      <c r="AA49" s="97"/>
      <c r="AB49" s="97"/>
      <c r="AC49" s="97"/>
      <c r="AD49" s="97"/>
      <c r="AE49" s="97"/>
      <c r="AF49" s="97"/>
      <c r="AG49" s="97"/>
      <c r="AH49" s="97"/>
      <c r="AI49" s="97"/>
      <c r="AJ49" s="97"/>
      <c r="AK49" s="97"/>
      <c r="AL49" s="97"/>
      <c r="AM49" s="97"/>
      <c r="AN49" s="97"/>
      <c r="AO49" s="97"/>
      <c r="AP49" s="97"/>
      <c r="AQ49" s="97"/>
      <c r="AR49" s="97"/>
    </row>
    <row r="50" spans="1:44" ht="15.75" customHeight="1">
      <c r="A50" s="97"/>
      <c r="B50" s="97"/>
      <c r="C50" s="97"/>
      <c r="D50" s="97"/>
      <c r="E50" s="97"/>
      <c r="F50" s="97"/>
      <c r="G50" s="97"/>
      <c r="H50" s="107"/>
      <c r="I50" s="107"/>
      <c r="J50" s="107"/>
      <c r="K50" s="107"/>
      <c r="L50" s="97"/>
      <c r="M50" s="97"/>
      <c r="N50" s="97"/>
      <c r="O50" s="97"/>
      <c r="P50" s="108"/>
      <c r="Q50" s="97"/>
      <c r="R50" s="97"/>
      <c r="S50" s="97"/>
      <c r="T50" s="97"/>
      <c r="U50" s="97"/>
      <c r="V50" s="97"/>
      <c r="W50" s="97"/>
      <c r="X50" s="108"/>
      <c r="Y50" s="97"/>
      <c r="Z50" s="97"/>
      <c r="AA50" s="97"/>
      <c r="AB50" s="97"/>
      <c r="AC50" s="97"/>
      <c r="AD50" s="97"/>
      <c r="AE50" s="97"/>
      <c r="AF50" s="97"/>
      <c r="AG50" s="97"/>
      <c r="AH50" s="97"/>
      <c r="AI50" s="97"/>
      <c r="AJ50" s="97"/>
      <c r="AK50" s="97"/>
      <c r="AL50" s="97"/>
      <c r="AM50" s="97"/>
      <c r="AN50" s="97"/>
      <c r="AO50" s="97"/>
      <c r="AP50" s="97"/>
      <c r="AQ50" s="97"/>
      <c r="AR50" s="97"/>
    </row>
    <row r="51" spans="1:44" ht="15.75" customHeight="1">
      <c r="A51" s="97"/>
      <c r="B51" s="97"/>
      <c r="C51" s="97"/>
      <c r="D51" s="97"/>
      <c r="E51" s="97"/>
      <c r="F51" s="97"/>
      <c r="G51" s="97"/>
      <c r="H51" s="107"/>
      <c r="I51" s="107"/>
      <c r="J51" s="107"/>
      <c r="K51" s="107"/>
      <c r="L51" s="97"/>
      <c r="M51" s="97"/>
      <c r="N51" s="97"/>
      <c r="O51" s="97"/>
      <c r="P51" s="108"/>
      <c r="Q51" s="97"/>
      <c r="R51" s="97"/>
      <c r="S51" s="97"/>
      <c r="T51" s="97"/>
      <c r="U51" s="97"/>
      <c r="V51" s="97"/>
      <c r="W51" s="97"/>
      <c r="X51" s="108"/>
      <c r="Y51" s="97"/>
      <c r="Z51" s="97"/>
      <c r="AA51" s="97"/>
      <c r="AB51" s="97"/>
      <c r="AC51" s="97"/>
      <c r="AD51" s="97"/>
      <c r="AE51" s="97"/>
      <c r="AF51" s="97"/>
      <c r="AG51" s="97"/>
      <c r="AH51" s="97"/>
      <c r="AI51" s="97"/>
      <c r="AJ51" s="97"/>
      <c r="AK51" s="97"/>
      <c r="AL51" s="97"/>
      <c r="AM51" s="97"/>
      <c r="AN51" s="97"/>
      <c r="AO51" s="97"/>
      <c r="AP51" s="97"/>
      <c r="AQ51" s="97"/>
      <c r="AR51" s="97"/>
    </row>
    <row r="52" spans="1:44" ht="15.75" customHeight="1">
      <c r="A52" s="97"/>
      <c r="B52" s="97"/>
      <c r="C52" s="97"/>
      <c r="D52" s="97"/>
      <c r="E52" s="97"/>
      <c r="F52" s="97"/>
      <c r="G52" s="97"/>
      <c r="H52" s="107"/>
      <c r="I52" s="107"/>
      <c r="J52" s="107"/>
      <c r="K52" s="107"/>
      <c r="L52" s="97"/>
      <c r="M52" s="97"/>
      <c r="N52" s="97"/>
      <c r="O52" s="97"/>
      <c r="P52" s="108"/>
      <c r="Q52" s="97"/>
      <c r="R52" s="97"/>
      <c r="S52" s="97"/>
      <c r="T52" s="97"/>
      <c r="U52" s="97"/>
      <c r="V52" s="97"/>
      <c r="W52" s="97"/>
      <c r="X52" s="108"/>
      <c r="Y52" s="97"/>
      <c r="Z52" s="97"/>
      <c r="AA52" s="97"/>
      <c r="AB52" s="97"/>
      <c r="AC52" s="97"/>
      <c r="AD52" s="97"/>
      <c r="AE52" s="97"/>
      <c r="AF52" s="97"/>
      <c r="AG52" s="97"/>
      <c r="AH52" s="97"/>
      <c r="AI52" s="97"/>
      <c r="AJ52" s="97"/>
      <c r="AK52" s="97"/>
      <c r="AL52" s="97"/>
      <c r="AM52" s="97"/>
      <c r="AN52" s="97"/>
      <c r="AO52" s="97"/>
      <c r="AP52" s="97"/>
      <c r="AQ52" s="97"/>
      <c r="AR52" s="97"/>
    </row>
    <row r="53" spans="1:44" ht="15.75" customHeight="1">
      <c r="A53" s="97"/>
      <c r="B53" s="97"/>
      <c r="C53" s="97"/>
      <c r="D53" s="97"/>
      <c r="E53" s="97"/>
      <c r="F53" s="97"/>
      <c r="G53" s="97"/>
      <c r="H53" s="107"/>
      <c r="I53" s="107"/>
      <c r="J53" s="107"/>
      <c r="K53" s="107"/>
      <c r="L53" s="97"/>
      <c r="M53" s="97"/>
      <c r="N53" s="97"/>
      <c r="O53" s="97"/>
      <c r="P53" s="108"/>
      <c r="Q53" s="97"/>
      <c r="R53" s="97"/>
      <c r="S53" s="97"/>
      <c r="T53" s="97"/>
      <c r="U53" s="97"/>
      <c r="V53" s="97"/>
      <c r="W53" s="97"/>
      <c r="X53" s="108"/>
      <c r="Y53" s="97"/>
      <c r="Z53" s="97"/>
      <c r="AA53" s="97"/>
      <c r="AB53" s="97"/>
      <c r="AC53" s="97"/>
      <c r="AD53" s="97"/>
      <c r="AE53" s="97"/>
      <c r="AF53" s="97"/>
      <c r="AG53" s="97"/>
      <c r="AH53" s="97"/>
      <c r="AI53" s="97"/>
      <c r="AJ53" s="97"/>
      <c r="AK53" s="97"/>
      <c r="AL53" s="97"/>
      <c r="AM53" s="97"/>
      <c r="AN53" s="97"/>
      <c r="AO53" s="97"/>
      <c r="AP53" s="97"/>
      <c r="AQ53" s="97"/>
      <c r="AR53" s="97"/>
    </row>
    <row r="54" spans="1:44" ht="15.75" customHeight="1">
      <c r="A54" s="97"/>
      <c r="B54" s="97"/>
      <c r="C54" s="97"/>
      <c r="D54" s="97"/>
      <c r="E54" s="97"/>
      <c r="F54" s="97"/>
      <c r="G54" s="97"/>
      <c r="H54" s="107"/>
      <c r="I54" s="107"/>
      <c r="J54" s="107"/>
      <c r="K54" s="107"/>
      <c r="L54" s="97"/>
      <c r="M54" s="97"/>
      <c r="N54" s="97"/>
      <c r="O54" s="97"/>
      <c r="P54" s="108"/>
      <c r="Q54" s="97"/>
      <c r="R54" s="97"/>
      <c r="S54" s="97"/>
      <c r="T54" s="97"/>
      <c r="U54" s="97"/>
      <c r="V54" s="97"/>
      <c r="W54" s="97"/>
      <c r="X54" s="108"/>
      <c r="Y54" s="97"/>
      <c r="Z54" s="97"/>
      <c r="AA54" s="97"/>
      <c r="AB54" s="97"/>
      <c r="AC54" s="97"/>
      <c r="AD54" s="97"/>
      <c r="AE54" s="97"/>
      <c r="AF54" s="97"/>
      <c r="AG54" s="97"/>
      <c r="AH54" s="97"/>
      <c r="AI54" s="97"/>
      <c r="AJ54" s="97"/>
      <c r="AK54" s="97"/>
      <c r="AL54" s="97"/>
      <c r="AM54" s="97"/>
      <c r="AN54" s="97"/>
      <c r="AO54" s="97"/>
      <c r="AP54" s="97"/>
      <c r="AQ54" s="97"/>
      <c r="AR54" s="97"/>
    </row>
    <row r="55" spans="1:44" ht="15.75" customHeight="1">
      <c r="A55" s="97"/>
      <c r="B55" s="97"/>
      <c r="C55" s="97"/>
      <c r="D55" s="97"/>
      <c r="E55" s="97"/>
      <c r="F55" s="97"/>
      <c r="G55" s="97"/>
      <c r="H55" s="107"/>
      <c r="I55" s="107"/>
      <c r="J55" s="107"/>
      <c r="K55" s="107"/>
      <c r="L55" s="97"/>
      <c r="M55" s="97"/>
      <c r="N55" s="97"/>
      <c r="O55" s="97"/>
      <c r="P55" s="108"/>
      <c r="Q55" s="97"/>
      <c r="R55" s="97"/>
      <c r="S55" s="97"/>
      <c r="T55" s="97"/>
      <c r="U55" s="97"/>
      <c r="V55" s="97"/>
      <c r="W55" s="97"/>
      <c r="X55" s="108"/>
      <c r="Y55" s="97"/>
      <c r="Z55" s="97"/>
      <c r="AA55" s="97"/>
      <c r="AB55" s="97"/>
      <c r="AC55" s="97"/>
      <c r="AD55" s="97"/>
      <c r="AE55" s="97"/>
      <c r="AF55" s="97"/>
      <c r="AG55" s="97"/>
      <c r="AH55" s="97"/>
      <c r="AI55" s="97"/>
      <c r="AJ55" s="97"/>
      <c r="AK55" s="97"/>
      <c r="AL55" s="97"/>
      <c r="AM55" s="97"/>
      <c r="AN55" s="97"/>
      <c r="AO55" s="97"/>
      <c r="AP55" s="97"/>
      <c r="AQ55" s="97"/>
      <c r="AR55" s="97"/>
    </row>
    <row r="56" spans="1:44" ht="15.75" customHeight="1">
      <c r="A56" s="97"/>
      <c r="B56" s="97"/>
      <c r="C56" s="97"/>
      <c r="D56" s="97"/>
      <c r="E56" s="97"/>
      <c r="F56" s="97"/>
      <c r="G56" s="97"/>
      <c r="H56" s="107"/>
      <c r="I56" s="107"/>
      <c r="J56" s="107"/>
      <c r="K56" s="107"/>
      <c r="L56" s="97"/>
      <c r="M56" s="97"/>
      <c r="N56" s="97"/>
      <c r="O56" s="97"/>
      <c r="P56" s="108"/>
      <c r="Q56" s="97"/>
      <c r="R56" s="97"/>
      <c r="S56" s="97"/>
      <c r="T56" s="97"/>
      <c r="U56" s="97"/>
      <c r="V56" s="97"/>
      <c r="W56" s="97"/>
      <c r="X56" s="108"/>
      <c r="Y56" s="97"/>
      <c r="Z56" s="97"/>
      <c r="AA56" s="97"/>
      <c r="AB56" s="97"/>
      <c r="AC56" s="97"/>
      <c r="AD56" s="97"/>
      <c r="AE56" s="97"/>
      <c r="AF56" s="97"/>
      <c r="AG56" s="97"/>
      <c r="AH56" s="97"/>
      <c r="AI56" s="97"/>
      <c r="AJ56" s="97"/>
      <c r="AK56" s="97"/>
      <c r="AL56" s="97"/>
      <c r="AM56" s="97"/>
      <c r="AN56" s="97"/>
      <c r="AO56" s="97"/>
      <c r="AP56" s="97"/>
      <c r="AQ56" s="97"/>
      <c r="AR56" s="97"/>
    </row>
    <row r="57" spans="1:44" ht="15.75" customHeight="1">
      <c r="A57" s="97"/>
      <c r="B57" s="97"/>
      <c r="C57" s="97"/>
      <c r="D57" s="97"/>
      <c r="E57" s="97"/>
      <c r="F57" s="97"/>
      <c r="G57" s="97"/>
      <c r="H57" s="107"/>
      <c r="I57" s="107"/>
      <c r="J57" s="107"/>
      <c r="K57" s="107"/>
      <c r="L57" s="97"/>
      <c r="M57" s="97"/>
      <c r="N57" s="97"/>
      <c r="O57" s="97"/>
      <c r="P57" s="108"/>
      <c r="Q57" s="97"/>
      <c r="R57" s="97"/>
      <c r="S57" s="97"/>
      <c r="T57" s="97"/>
      <c r="U57" s="97"/>
      <c r="V57" s="97"/>
      <c r="W57" s="97"/>
      <c r="X57" s="108"/>
      <c r="Y57" s="97"/>
      <c r="Z57" s="97"/>
      <c r="AA57" s="97"/>
      <c r="AB57" s="97"/>
      <c r="AC57" s="97"/>
      <c r="AD57" s="97"/>
      <c r="AE57" s="97"/>
      <c r="AF57" s="97"/>
      <c r="AG57" s="97"/>
      <c r="AH57" s="97"/>
      <c r="AI57" s="97"/>
      <c r="AJ57" s="97"/>
      <c r="AK57" s="97"/>
      <c r="AL57" s="97"/>
      <c r="AM57" s="97"/>
      <c r="AN57" s="97"/>
      <c r="AO57" s="97"/>
      <c r="AP57" s="97"/>
      <c r="AQ57" s="97"/>
      <c r="AR57" s="97"/>
    </row>
    <row r="58" spans="1:44" ht="15.75" customHeight="1">
      <c r="A58" s="97"/>
      <c r="B58" s="97"/>
      <c r="C58" s="97"/>
      <c r="D58" s="97"/>
      <c r="E58" s="97"/>
      <c r="F58" s="97"/>
      <c r="G58" s="97"/>
      <c r="H58" s="107"/>
      <c r="I58" s="107"/>
      <c r="J58" s="107"/>
      <c r="K58" s="107"/>
      <c r="L58" s="97"/>
      <c r="M58" s="97"/>
      <c r="N58" s="97"/>
      <c r="O58" s="97"/>
      <c r="P58" s="108"/>
      <c r="Q58" s="97"/>
      <c r="R58" s="97"/>
      <c r="S58" s="97"/>
      <c r="T58" s="97"/>
      <c r="U58" s="97"/>
      <c r="V58" s="97"/>
      <c r="W58" s="97"/>
      <c r="X58" s="108"/>
      <c r="Y58" s="97"/>
      <c r="Z58" s="97"/>
      <c r="AA58" s="97"/>
      <c r="AB58" s="97"/>
      <c r="AC58" s="97"/>
      <c r="AD58" s="97"/>
      <c r="AE58" s="97"/>
      <c r="AF58" s="97"/>
      <c r="AG58" s="97"/>
      <c r="AH58" s="97"/>
      <c r="AI58" s="97"/>
      <c r="AJ58" s="97"/>
      <c r="AK58" s="97"/>
      <c r="AL58" s="97"/>
      <c r="AM58" s="97"/>
      <c r="AN58" s="97"/>
      <c r="AO58" s="97"/>
      <c r="AP58" s="97"/>
      <c r="AQ58" s="97"/>
      <c r="AR58" s="97"/>
    </row>
    <row r="59" spans="1:44" ht="15.75" customHeight="1">
      <c r="A59" s="97"/>
      <c r="B59" s="97"/>
      <c r="C59" s="97"/>
      <c r="D59" s="97"/>
      <c r="E59" s="97"/>
      <c r="F59" s="97"/>
      <c r="G59" s="97"/>
      <c r="H59" s="107"/>
      <c r="I59" s="107"/>
      <c r="J59" s="107"/>
      <c r="K59" s="107"/>
      <c r="L59" s="97"/>
      <c r="M59" s="97"/>
      <c r="N59" s="97"/>
      <c r="O59" s="97"/>
      <c r="P59" s="108"/>
      <c r="Q59" s="97"/>
      <c r="R59" s="97"/>
      <c r="S59" s="97"/>
      <c r="T59" s="97"/>
      <c r="U59" s="97"/>
      <c r="V59" s="97"/>
      <c r="W59" s="97"/>
      <c r="X59" s="108"/>
      <c r="Y59" s="97"/>
      <c r="Z59" s="97"/>
      <c r="AA59" s="97"/>
      <c r="AB59" s="97"/>
      <c r="AC59" s="97"/>
      <c r="AD59" s="97"/>
      <c r="AE59" s="97"/>
      <c r="AF59" s="97"/>
      <c r="AG59" s="97"/>
      <c r="AH59" s="97"/>
      <c r="AI59" s="97"/>
      <c r="AJ59" s="97"/>
      <c r="AK59" s="97"/>
      <c r="AL59" s="97"/>
      <c r="AM59" s="97"/>
      <c r="AN59" s="97"/>
      <c r="AO59" s="97"/>
      <c r="AP59" s="97"/>
      <c r="AQ59" s="97"/>
      <c r="AR59" s="97"/>
    </row>
    <row r="60" spans="1:44" ht="15.75" customHeight="1">
      <c r="A60" s="97"/>
      <c r="B60" s="97"/>
      <c r="C60" s="97"/>
      <c r="D60" s="97"/>
      <c r="E60" s="97"/>
      <c r="F60" s="97"/>
      <c r="G60" s="97"/>
      <c r="H60" s="107"/>
      <c r="I60" s="107"/>
      <c r="J60" s="107"/>
      <c r="K60" s="107"/>
      <c r="L60" s="97"/>
      <c r="M60" s="97"/>
      <c r="N60" s="97"/>
      <c r="O60" s="97"/>
      <c r="P60" s="108"/>
      <c r="Q60" s="97"/>
      <c r="R60" s="97"/>
      <c r="S60" s="97"/>
      <c r="T60" s="97"/>
      <c r="U60" s="97"/>
      <c r="V60" s="97"/>
      <c r="W60" s="97"/>
      <c r="X60" s="108"/>
      <c r="Y60" s="97"/>
      <c r="Z60" s="97"/>
      <c r="AA60" s="97"/>
      <c r="AB60" s="97"/>
      <c r="AC60" s="97"/>
      <c r="AD60" s="97"/>
      <c r="AE60" s="97"/>
      <c r="AF60" s="97"/>
      <c r="AG60" s="97"/>
      <c r="AH60" s="97"/>
      <c r="AI60" s="97"/>
      <c r="AJ60" s="97"/>
      <c r="AK60" s="97"/>
      <c r="AL60" s="97"/>
      <c r="AM60" s="97"/>
      <c r="AN60" s="97"/>
      <c r="AO60" s="97"/>
      <c r="AP60" s="97"/>
      <c r="AQ60" s="97"/>
      <c r="AR60" s="97"/>
    </row>
    <row r="61" spans="1:44" ht="15.75" customHeight="1">
      <c r="A61" s="97"/>
      <c r="B61" s="97"/>
      <c r="C61" s="97"/>
      <c r="D61" s="97"/>
      <c r="E61" s="97"/>
      <c r="F61" s="97"/>
      <c r="G61" s="97"/>
      <c r="H61" s="107"/>
      <c r="I61" s="107"/>
      <c r="J61" s="107"/>
      <c r="K61" s="107"/>
      <c r="L61" s="97"/>
      <c r="M61" s="97"/>
      <c r="N61" s="97"/>
      <c r="O61" s="97"/>
      <c r="P61" s="108"/>
      <c r="Q61" s="97"/>
      <c r="R61" s="97"/>
      <c r="S61" s="97"/>
      <c r="T61" s="97"/>
      <c r="U61" s="97"/>
      <c r="V61" s="97"/>
      <c r="W61" s="97"/>
      <c r="X61" s="108"/>
      <c r="Y61" s="97"/>
      <c r="Z61" s="97"/>
      <c r="AA61" s="97"/>
      <c r="AB61" s="97"/>
      <c r="AC61" s="97"/>
      <c r="AD61" s="97"/>
      <c r="AE61" s="97"/>
      <c r="AF61" s="97"/>
      <c r="AG61" s="97"/>
      <c r="AH61" s="97"/>
      <c r="AI61" s="97"/>
      <c r="AJ61" s="97"/>
      <c r="AK61" s="97"/>
      <c r="AL61" s="97"/>
      <c r="AM61" s="97"/>
      <c r="AN61" s="97"/>
      <c r="AO61" s="97"/>
      <c r="AP61" s="97"/>
      <c r="AQ61" s="97"/>
      <c r="AR61" s="97"/>
    </row>
    <row r="62" spans="1:44" ht="15.75" customHeight="1">
      <c r="A62" s="97"/>
      <c r="B62" s="97"/>
      <c r="C62" s="97"/>
      <c r="D62" s="97"/>
      <c r="E62" s="97"/>
      <c r="F62" s="97"/>
      <c r="G62" s="97"/>
      <c r="H62" s="107"/>
      <c r="I62" s="107"/>
      <c r="J62" s="107"/>
      <c r="K62" s="107"/>
      <c r="L62" s="97"/>
      <c r="M62" s="97"/>
      <c r="N62" s="97"/>
      <c r="O62" s="97"/>
      <c r="P62" s="108"/>
      <c r="Q62" s="97"/>
      <c r="R62" s="97"/>
      <c r="S62" s="97"/>
      <c r="T62" s="97"/>
      <c r="U62" s="97"/>
      <c r="V62" s="97"/>
      <c r="W62" s="97"/>
      <c r="X62" s="108"/>
      <c r="Y62" s="97"/>
      <c r="Z62" s="97"/>
      <c r="AA62" s="97"/>
      <c r="AB62" s="97"/>
      <c r="AC62" s="97"/>
      <c r="AD62" s="97"/>
      <c r="AE62" s="97"/>
      <c r="AF62" s="97"/>
      <c r="AG62" s="97"/>
      <c r="AH62" s="97"/>
      <c r="AI62" s="97"/>
      <c r="AJ62" s="97"/>
      <c r="AK62" s="97"/>
      <c r="AL62" s="97"/>
      <c r="AM62" s="97"/>
      <c r="AN62" s="97"/>
      <c r="AO62" s="97"/>
      <c r="AP62" s="97"/>
      <c r="AQ62" s="97"/>
      <c r="AR62" s="97"/>
    </row>
    <row r="63" spans="1:44" ht="15.75" customHeight="1">
      <c r="A63" s="97"/>
      <c r="B63" s="97"/>
      <c r="C63" s="97"/>
      <c r="D63" s="97"/>
      <c r="E63" s="97"/>
      <c r="F63" s="97"/>
      <c r="G63" s="97"/>
      <c r="H63" s="107"/>
      <c r="I63" s="107"/>
      <c r="J63" s="107"/>
      <c r="K63" s="107"/>
      <c r="L63" s="97"/>
      <c r="M63" s="97"/>
      <c r="N63" s="97"/>
      <c r="O63" s="97"/>
      <c r="P63" s="108"/>
      <c r="Q63" s="97"/>
      <c r="R63" s="97"/>
      <c r="S63" s="97"/>
      <c r="T63" s="97"/>
      <c r="U63" s="97"/>
      <c r="V63" s="97"/>
      <c r="W63" s="97"/>
      <c r="X63" s="108"/>
      <c r="Y63" s="97"/>
      <c r="Z63" s="97"/>
      <c r="AA63" s="97"/>
      <c r="AB63" s="97"/>
      <c r="AC63" s="97"/>
      <c r="AD63" s="97"/>
      <c r="AE63" s="97"/>
      <c r="AF63" s="97"/>
      <c r="AG63" s="97"/>
      <c r="AH63" s="97"/>
      <c r="AI63" s="97"/>
      <c r="AJ63" s="97"/>
      <c r="AK63" s="97"/>
      <c r="AL63" s="97"/>
      <c r="AM63" s="97"/>
      <c r="AN63" s="97"/>
      <c r="AO63" s="97"/>
      <c r="AP63" s="97"/>
      <c r="AQ63" s="97"/>
      <c r="AR63" s="97"/>
    </row>
    <row r="64" spans="1:44" ht="15.75" customHeight="1">
      <c r="A64" s="97"/>
      <c r="B64" s="97"/>
      <c r="C64" s="97"/>
      <c r="D64" s="97"/>
      <c r="E64" s="97"/>
      <c r="F64" s="97"/>
      <c r="G64" s="97"/>
      <c r="H64" s="107"/>
      <c r="I64" s="107"/>
      <c r="J64" s="107"/>
      <c r="K64" s="107"/>
      <c r="L64" s="97"/>
      <c r="M64" s="97"/>
      <c r="N64" s="97"/>
      <c r="O64" s="97"/>
      <c r="P64" s="108"/>
      <c r="Q64" s="97"/>
      <c r="R64" s="97"/>
      <c r="S64" s="97"/>
      <c r="T64" s="97"/>
      <c r="U64" s="97"/>
      <c r="V64" s="97"/>
      <c r="W64" s="97"/>
      <c r="X64" s="108"/>
      <c r="Y64" s="97"/>
      <c r="Z64" s="97"/>
      <c r="AA64" s="97"/>
      <c r="AB64" s="97"/>
      <c r="AC64" s="97"/>
      <c r="AD64" s="97"/>
      <c r="AE64" s="97"/>
      <c r="AF64" s="97"/>
      <c r="AG64" s="97"/>
      <c r="AH64" s="97"/>
      <c r="AI64" s="97"/>
      <c r="AJ64" s="97"/>
      <c r="AK64" s="97"/>
      <c r="AL64" s="97"/>
      <c r="AM64" s="97"/>
      <c r="AN64" s="97"/>
      <c r="AO64" s="97"/>
      <c r="AP64" s="97"/>
      <c r="AQ64" s="97"/>
      <c r="AR64" s="97"/>
    </row>
    <row r="65" spans="1:44" ht="15.75" customHeight="1">
      <c r="A65" s="97"/>
      <c r="B65" s="97"/>
      <c r="C65" s="97"/>
      <c r="D65" s="97"/>
      <c r="E65" s="97"/>
      <c r="F65" s="97"/>
      <c r="G65" s="97"/>
      <c r="H65" s="107"/>
      <c r="I65" s="107"/>
      <c r="J65" s="107"/>
      <c r="K65" s="107"/>
      <c r="L65" s="97"/>
      <c r="M65" s="97"/>
      <c r="N65" s="97"/>
      <c r="O65" s="97"/>
      <c r="P65" s="108"/>
      <c r="Q65" s="97"/>
      <c r="R65" s="97"/>
      <c r="S65" s="97"/>
      <c r="T65" s="97"/>
      <c r="U65" s="97"/>
      <c r="V65" s="97"/>
      <c r="W65" s="97"/>
      <c r="X65" s="108"/>
      <c r="Y65" s="97"/>
      <c r="Z65" s="97"/>
      <c r="AA65" s="97"/>
      <c r="AB65" s="97"/>
      <c r="AC65" s="97"/>
      <c r="AD65" s="97"/>
      <c r="AE65" s="97"/>
      <c r="AF65" s="97"/>
      <c r="AG65" s="97"/>
      <c r="AH65" s="97"/>
      <c r="AI65" s="97"/>
      <c r="AJ65" s="97"/>
      <c r="AK65" s="97"/>
      <c r="AL65" s="97"/>
      <c r="AM65" s="97"/>
      <c r="AN65" s="97"/>
      <c r="AO65" s="97"/>
      <c r="AP65" s="97"/>
      <c r="AQ65" s="97"/>
      <c r="AR65" s="97"/>
    </row>
    <row r="66" spans="1:44" ht="15.75" customHeight="1">
      <c r="A66" s="97"/>
      <c r="B66" s="97"/>
      <c r="C66" s="97"/>
      <c r="D66" s="97"/>
      <c r="E66" s="97"/>
      <c r="F66" s="97"/>
      <c r="G66" s="97"/>
      <c r="H66" s="107"/>
      <c r="I66" s="107"/>
      <c r="J66" s="107"/>
      <c r="K66" s="107"/>
      <c r="L66" s="97"/>
      <c r="M66" s="97"/>
      <c r="N66" s="97"/>
      <c r="O66" s="97"/>
      <c r="P66" s="108"/>
      <c r="Q66" s="97"/>
      <c r="R66" s="97"/>
      <c r="S66" s="97"/>
      <c r="T66" s="97"/>
      <c r="U66" s="97"/>
      <c r="V66" s="97"/>
      <c r="W66" s="97"/>
      <c r="X66" s="108"/>
      <c r="Y66" s="97"/>
      <c r="Z66" s="97"/>
      <c r="AA66" s="97"/>
      <c r="AB66" s="97"/>
      <c r="AC66" s="97"/>
      <c r="AD66" s="97"/>
      <c r="AE66" s="97"/>
      <c r="AF66" s="97"/>
      <c r="AG66" s="97"/>
      <c r="AH66" s="97"/>
      <c r="AI66" s="97"/>
      <c r="AJ66" s="97"/>
      <c r="AK66" s="97"/>
      <c r="AL66" s="97"/>
      <c r="AM66" s="97"/>
      <c r="AN66" s="97"/>
      <c r="AO66" s="97"/>
      <c r="AP66" s="97"/>
      <c r="AQ66" s="97"/>
      <c r="AR66" s="97"/>
    </row>
    <row r="67" spans="1:44" ht="15.75" customHeight="1">
      <c r="A67" s="97"/>
      <c r="B67" s="97"/>
      <c r="C67" s="97"/>
      <c r="D67" s="97"/>
      <c r="E67" s="97"/>
      <c r="F67" s="97"/>
      <c r="G67" s="97"/>
      <c r="H67" s="107"/>
      <c r="I67" s="107"/>
      <c r="J67" s="107"/>
      <c r="K67" s="107"/>
      <c r="L67" s="97"/>
      <c r="M67" s="97"/>
      <c r="N67" s="97"/>
      <c r="O67" s="97"/>
      <c r="P67" s="108"/>
      <c r="Q67" s="97"/>
      <c r="R67" s="97"/>
      <c r="S67" s="97"/>
      <c r="T67" s="97"/>
      <c r="U67" s="97"/>
      <c r="V67" s="97"/>
      <c r="W67" s="97"/>
      <c r="X67" s="108"/>
      <c r="Y67" s="97"/>
      <c r="Z67" s="97"/>
      <c r="AA67" s="97"/>
      <c r="AB67" s="97"/>
      <c r="AC67" s="97"/>
      <c r="AD67" s="97"/>
      <c r="AE67" s="97"/>
      <c r="AF67" s="97"/>
      <c r="AG67" s="97"/>
      <c r="AH67" s="97"/>
      <c r="AI67" s="97"/>
      <c r="AJ67" s="97"/>
      <c r="AK67" s="97"/>
      <c r="AL67" s="97"/>
      <c r="AM67" s="97"/>
      <c r="AN67" s="97"/>
      <c r="AO67" s="97"/>
      <c r="AP67" s="97"/>
      <c r="AQ67" s="97"/>
      <c r="AR67" s="97"/>
    </row>
    <row r="68" spans="1:44" ht="15.75" customHeight="1">
      <c r="A68" s="97"/>
      <c r="B68" s="97"/>
      <c r="C68" s="97"/>
      <c r="D68" s="97"/>
      <c r="E68" s="97"/>
      <c r="F68" s="97"/>
      <c r="G68" s="97"/>
      <c r="H68" s="107"/>
      <c r="I68" s="107"/>
      <c r="J68" s="107"/>
      <c r="K68" s="107"/>
      <c r="L68" s="97"/>
      <c r="M68" s="97"/>
      <c r="N68" s="97"/>
      <c r="O68" s="97"/>
      <c r="P68" s="108"/>
      <c r="Q68" s="97"/>
      <c r="R68" s="97"/>
      <c r="S68" s="97"/>
      <c r="T68" s="97"/>
      <c r="U68" s="97"/>
      <c r="V68" s="97"/>
      <c r="W68" s="97"/>
      <c r="X68" s="108"/>
      <c r="Y68" s="97"/>
      <c r="Z68" s="97"/>
      <c r="AA68" s="97"/>
      <c r="AB68" s="97"/>
      <c r="AC68" s="97"/>
      <c r="AD68" s="97"/>
      <c r="AE68" s="97"/>
      <c r="AF68" s="97"/>
      <c r="AG68" s="97"/>
      <c r="AH68" s="97"/>
      <c r="AI68" s="97"/>
      <c r="AJ68" s="97"/>
      <c r="AK68" s="97"/>
      <c r="AL68" s="97"/>
      <c r="AM68" s="97"/>
      <c r="AN68" s="97"/>
      <c r="AO68" s="97"/>
      <c r="AP68" s="97"/>
      <c r="AQ68" s="97"/>
      <c r="AR68" s="97"/>
    </row>
    <row r="69" spans="1:44" ht="15.75" customHeight="1">
      <c r="A69" s="97"/>
      <c r="B69" s="97"/>
      <c r="C69" s="97"/>
      <c r="D69" s="97"/>
      <c r="E69" s="97"/>
      <c r="F69" s="97"/>
      <c r="G69" s="97"/>
      <c r="H69" s="107"/>
      <c r="I69" s="107"/>
      <c r="J69" s="107"/>
      <c r="K69" s="107"/>
      <c r="L69" s="97"/>
      <c r="M69" s="97"/>
      <c r="N69" s="97"/>
      <c r="O69" s="97"/>
      <c r="P69" s="108"/>
      <c r="Q69" s="97"/>
      <c r="R69" s="97"/>
      <c r="S69" s="97"/>
      <c r="T69" s="97"/>
      <c r="U69" s="97"/>
      <c r="V69" s="97"/>
      <c r="W69" s="97"/>
      <c r="X69" s="108"/>
      <c r="Y69" s="97"/>
      <c r="Z69" s="97"/>
      <c r="AA69" s="97"/>
      <c r="AB69" s="97"/>
      <c r="AC69" s="97"/>
      <c r="AD69" s="97"/>
      <c r="AE69" s="97"/>
      <c r="AF69" s="97"/>
      <c r="AG69" s="97"/>
      <c r="AH69" s="97"/>
      <c r="AI69" s="97"/>
      <c r="AJ69" s="97"/>
      <c r="AK69" s="97"/>
      <c r="AL69" s="97"/>
      <c r="AM69" s="97"/>
      <c r="AN69" s="97"/>
      <c r="AO69" s="97"/>
      <c r="AP69" s="97"/>
      <c r="AQ69" s="97"/>
      <c r="AR69" s="97"/>
    </row>
    <row r="70" spans="1:44" ht="15.75" customHeight="1">
      <c r="A70" s="97"/>
      <c r="B70" s="97"/>
      <c r="C70" s="97"/>
      <c r="D70" s="97"/>
      <c r="E70" s="97"/>
      <c r="F70" s="97"/>
      <c r="G70" s="97"/>
      <c r="H70" s="107"/>
      <c r="I70" s="107"/>
      <c r="J70" s="107"/>
      <c r="K70" s="107"/>
      <c r="L70" s="97"/>
      <c r="M70" s="97"/>
      <c r="N70" s="97"/>
      <c r="O70" s="97"/>
      <c r="P70" s="108"/>
      <c r="Q70" s="97"/>
      <c r="R70" s="97"/>
      <c r="S70" s="97"/>
      <c r="T70" s="97"/>
      <c r="U70" s="97"/>
      <c r="V70" s="97"/>
      <c r="W70" s="97"/>
      <c r="X70" s="108"/>
      <c r="Y70" s="97"/>
      <c r="Z70" s="97"/>
      <c r="AA70" s="97"/>
      <c r="AB70" s="97"/>
      <c r="AC70" s="97"/>
      <c r="AD70" s="97"/>
      <c r="AE70" s="97"/>
      <c r="AF70" s="97"/>
      <c r="AG70" s="97"/>
      <c r="AH70" s="97"/>
      <c r="AI70" s="97"/>
      <c r="AJ70" s="97"/>
      <c r="AK70" s="97"/>
      <c r="AL70" s="97"/>
      <c r="AM70" s="97"/>
      <c r="AN70" s="97"/>
      <c r="AO70" s="97"/>
      <c r="AP70" s="97"/>
      <c r="AQ70" s="97"/>
      <c r="AR70" s="97"/>
    </row>
    <row r="71" spans="1:44" ht="15.75" customHeight="1">
      <c r="A71" s="97"/>
      <c r="B71" s="97"/>
      <c r="C71" s="97"/>
      <c r="D71" s="97"/>
      <c r="E71" s="97"/>
      <c r="F71" s="97"/>
      <c r="G71" s="97"/>
      <c r="H71" s="107"/>
      <c r="I71" s="107"/>
      <c r="J71" s="107"/>
      <c r="K71" s="107"/>
      <c r="L71" s="97"/>
      <c r="M71" s="97"/>
      <c r="N71" s="97"/>
      <c r="O71" s="97"/>
      <c r="P71" s="108"/>
      <c r="Q71" s="97"/>
      <c r="R71" s="97"/>
      <c r="S71" s="97"/>
      <c r="T71" s="97"/>
      <c r="U71" s="97"/>
      <c r="V71" s="97"/>
      <c r="W71" s="97"/>
      <c r="X71" s="108"/>
      <c r="Y71" s="97"/>
      <c r="Z71" s="97"/>
      <c r="AA71" s="97"/>
      <c r="AB71" s="97"/>
      <c r="AC71" s="97"/>
      <c r="AD71" s="97"/>
      <c r="AE71" s="97"/>
      <c r="AF71" s="97"/>
      <c r="AG71" s="97"/>
      <c r="AH71" s="97"/>
      <c r="AI71" s="97"/>
      <c r="AJ71" s="97"/>
      <c r="AK71" s="97"/>
      <c r="AL71" s="97"/>
      <c r="AM71" s="97"/>
      <c r="AN71" s="97"/>
      <c r="AO71" s="97"/>
      <c r="AP71" s="97"/>
      <c r="AQ71" s="97"/>
      <c r="AR71" s="97"/>
    </row>
    <row r="72" spans="1:44" ht="15.75" customHeight="1">
      <c r="A72" s="97"/>
      <c r="B72" s="97"/>
      <c r="C72" s="97"/>
      <c r="D72" s="97"/>
      <c r="E72" s="97"/>
      <c r="F72" s="97"/>
      <c r="G72" s="97"/>
      <c r="H72" s="107"/>
      <c r="I72" s="107"/>
      <c r="J72" s="107"/>
      <c r="K72" s="107"/>
      <c r="L72" s="97"/>
      <c r="M72" s="97"/>
      <c r="N72" s="97"/>
      <c r="O72" s="97"/>
      <c r="P72" s="108"/>
      <c r="Q72" s="97"/>
      <c r="R72" s="97"/>
      <c r="S72" s="97"/>
      <c r="T72" s="97"/>
      <c r="U72" s="97"/>
      <c r="V72" s="97"/>
      <c r="W72" s="97"/>
      <c r="X72" s="108"/>
      <c r="Y72" s="97"/>
      <c r="Z72" s="97"/>
      <c r="AA72" s="97"/>
      <c r="AB72" s="97"/>
      <c r="AC72" s="97"/>
      <c r="AD72" s="97"/>
      <c r="AE72" s="97"/>
      <c r="AF72" s="97"/>
      <c r="AG72" s="97"/>
      <c r="AH72" s="97"/>
      <c r="AI72" s="97"/>
      <c r="AJ72" s="97"/>
      <c r="AK72" s="97"/>
      <c r="AL72" s="97"/>
      <c r="AM72" s="97"/>
      <c r="AN72" s="97"/>
      <c r="AO72" s="97"/>
      <c r="AP72" s="97"/>
      <c r="AQ72" s="97"/>
      <c r="AR72" s="97"/>
    </row>
    <row r="73" spans="1:44" ht="15.75" customHeight="1">
      <c r="A73" s="97"/>
      <c r="B73" s="97"/>
      <c r="C73" s="97"/>
      <c r="D73" s="97"/>
      <c r="E73" s="97"/>
      <c r="F73" s="97"/>
      <c r="G73" s="97"/>
      <c r="H73" s="107"/>
      <c r="I73" s="107"/>
      <c r="J73" s="107"/>
      <c r="K73" s="107"/>
      <c r="L73" s="97"/>
      <c r="M73" s="97"/>
      <c r="N73" s="97"/>
      <c r="O73" s="97"/>
      <c r="P73" s="108"/>
      <c r="Q73" s="97"/>
      <c r="R73" s="97"/>
      <c r="S73" s="97"/>
      <c r="T73" s="97"/>
      <c r="U73" s="97"/>
      <c r="V73" s="97"/>
      <c r="W73" s="97"/>
      <c r="X73" s="108"/>
      <c r="Y73" s="97"/>
      <c r="Z73" s="97"/>
      <c r="AA73" s="97"/>
      <c r="AB73" s="97"/>
      <c r="AC73" s="97"/>
      <c r="AD73" s="97"/>
      <c r="AE73" s="97"/>
      <c r="AF73" s="97"/>
      <c r="AG73" s="97"/>
      <c r="AH73" s="97"/>
      <c r="AI73" s="97"/>
      <c r="AJ73" s="97"/>
      <c r="AK73" s="97"/>
      <c r="AL73" s="97"/>
      <c r="AM73" s="97"/>
      <c r="AN73" s="97"/>
      <c r="AO73" s="97"/>
      <c r="AP73" s="97"/>
      <c r="AQ73" s="97"/>
      <c r="AR73" s="97"/>
    </row>
    <row r="74" spans="1:44" ht="15.75" customHeight="1">
      <c r="A74" s="97"/>
      <c r="B74" s="97"/>
      <c r="C74" s="97"/>
      <c r="D74" s="97"/>
      <c r="E74" s="97"/>
      <c r="F74" s="97"/>
      <c r="G74" s="97"/>
      <c r="H74" s="107"/>
      <c r="I74" s="107"/>
      <c r="J74" s="107"/>
      <c r="K74" s="107"/>
      <c r="L74" s="97"/>
      <c r="M74" s="97"/>
      <c r="N74" s="97"/>
      <c r="O74" s="97"/>
      <c r="P74" s="108"/>
      <c r="Q74" s="97"/>
      <c r="R74" s="97"/>
      <c r="S74" s="97"/>
      <c r="T74" s="97"/>
      <c r="U74" s="97"/>
      <c r="V74" s="97"/>
      <c r="W74" s="97"/>
      <c r="X74" s="108"/>
      <c r="Y74" s="97"/>
      <c r="Z74" s="97"/>
      <c r="AA74" s="97"/>
      <c r="AB74" s="97"/>
      <c r="AC74" s="97"/>
      <c r="AD74" s="97"/>
      <c r="AE74" s="97"/>
      <c r="AF74" s="97"/>
      <c r="AG74" s="97"/>
      <c r="AH74" s="97"/>
      <c r="AI74" s="97"/>
      <c r="AJ74" s="97"/>
      <c r="AK74" s="97"/>
      <c r="AL74" s="97"/>
      <c r="AM74" s="97"/>
      <c r="AN74" s="97"/>
      <c r="AO74" s="97"/>
      <c r="AP74" s="97"/>
      <c r="AQ74" s="97"/>
      <c r="AR74" s="97"/>
    </row>
    <row r="75" spans="1:44" ht="15.75" customHeight="1">
      <c r="A75" s="97"/>
      <c r="B75" s="97"/>
      <c r="C75" s="97"/>
      <c r="D75" s="97"/>
      <c r="E75" s="97"/>
      <c r="F75" s="97"/>
      <c r="G75" s="97"/>
      <c r="H75" s="107"/>
      <c r="I75" s="107"/>
      <c r="J75" s="107"/>
      <c r="K75" s="107"/>
      <c r="L75" s="97"/>
      <c r="M75" s="97"/>
      <c r="N75" s="97"/>
      <c r="O75" s="97"/>
      <c r="P75" s="108"/>
      <c r="Q75" s="97"/>
      <c r="R75" s="97"/>
      <c r="S75" s="97"/>
      <c r="T75" s="97"/>
      <c r="U75" s="97"/>
      <c r="V75" s="97"/>
      <c r="W75" s="97"/>
      <c r="X75" s="108"/>
      <c r="Y75" s="97"/>
      <c r="Z75" s="97"/>
      <c r="AA75" s="97"/>
      <c r="AB75" s="97"/>
      <c r="AC75" s="97"/>
      <c r="AD75" s="97"/>
      <c r="AE75" s="97"/>
      <c r="AF75" s="97"/>
      <c r="AG75" s="97"/>
      <c r="AH75" s="97"/>
      <c r="AI75" s="97"/>
      <c r="AJ75" s="97"/>
      <c r="AK75" s="97"/>
      <c r="AL75" s="97"/>
      <c r="AM75" s="97"/>
      <c r="AN75" s="97"/>
      <c r="AO75" s="97"/>
      <c r="AP75" s="97"/>
      <c r="AQ75" s="97"/>
      <c r="AR75" s="97"/>
    </row>
    <row r="76" spans="1:44" ht="15.75" customHeight="1">
      <c r="A76" s="97"/>
      <c r="B76" s="97"/>
      <c r="C76" s="97"/>
      <c r="D76" s="97"/>
      <c r="E76" s="97"/>
      <c r="F76" s="97"/>
      <c r="G76" s="97"/>
      <c r="H76" s="107"/>
      <c r="I76" s="107"/>
      <c r="J76" s="107"/>
      <c r="K76" s="107"/>
      <c r="L76" s="97"/>
      <c r="M76" s="97"/>
      <c r="N76" s="97"/>
      <c r="O76" s="97"/>
      <c r="P76" s="108"/>
      <c r="Q76" s="97"/>
      <c r="R76" s="97"/>
      <c r="S76" s="97"/>
      <c r="T76" s="97"/>
      <c r="U76" s="97"/>
      <c r="V76" s="97"/>
      <c r="W76" s="97"/>
      <c r="X76" s="108"/>
      <c r="Y76" s="97"/>
      <c r="Z76" s="97"/>
      <c r="AA76" s="97"/>
      <c r="AB76" s="97"/>
      <c r="AC76" s="97"/>
      <c r="AD76" s="97"/>
      <c r="AE76" s="97"/>
      <c r="AF76" s="97"/>
      <c r="AG76" s="97"/>
      <c r="AH76" s="97"/>
      <c r="AI76" s="97"/>
      <c r="AJ76" s="97"/>
      <c r="AK76" s="97"/>
      <c r="AL76" s="97"/>
      <c r="AM76" s="97"/>
      <c r="AN76" s="97"/>
      <c r="AO76" s="97"/>
      <c r="AP76" s="97"/>
      <c r="AQ76" s="97"/>
      <c r="AR76" s="97"/>
    </row>
    <row r="77" spans="1:44" ht="15.75" customHeight="1">
      <c r="A77" s="97"/>
      <c r="B77" s="97"/>
      <c r="C77" s="97"/>
      <c r="D77" s="97"/>
      <c r="E77" s="97"/>
      <c r="F77" s="97"/>
      <c r="G77" s="97"/>
      <c r="H77" s="107"/>
      <c r="I77" s="107"/>
      <c r="J77" s="107"/>
      <c r="K77" s="107"/>
      <c r="L77" s="97"/>
      <c r="M77" s="97"/>
      <c r="N77" s="97"/>
      <c r="O77" s="97"/>
      <c r="P77" s="108"/>
      <c r="Q77" s="97"/>
      <c r="R77" s="97"/>
      <c r="S77" s="97"/>
      <c r="T77" s="97"/>
      <c r="U77" s="97"/>
      <c r="V77" s="97"/>
      <c r="W77" s="97"/>
      <c r="X77" s="108"/>
      <c r="Y77" s="97"/>
      <c r="Z77" s="97"/>
      <c r="AA77" s="97"/>
      <c r="AB77" s="97"/>
      <c r="AC77" s="97"/>
      <c r="AD77" s="97"/>
      <c r="AE77" s="97"/>
      <c r="AF77" s="97"/>
      <c r="AG77" s="97"/>
      <c r="AH77" s="97"/>
      <c r="AI77" s="97"/>
      <c r="AJ77" s="97"/>
      <c r="AK77" s="97"/>
      <c r="AL77" s="97"/>
      <c r="AM77" s="97"/>
      <c r="AN77" s="97"/>
      <c r="AO77" s="97"/>
      <c r="AP77" s="97"/>
      <c r="AQ77" s="97"/>
      <c r="AR77" s="97"/>
    </row>
    <row r="78" spans="1:44" ht="15.75" customHeight="1">
      <c r="A78" s="97"/>
      <c r="B78" s="97"/>
      <c r="C78" s="97"/>
      <c r="D78" s="97"/>
      <c r="E78" s="97"/>
      <c r="F78" s="97"/>
      <c r="G78" s="97"/>
      <c r="H78" s="107"/>
      <c r="I78" s="107"/>
      <c r="J78" s="107"/>
      <c r="K78" s="107"/>
      <c r="L78" s="97"/>
      <c r="M78" s="97"/>
      <c r="N78" s="97"/>
      <c r="O78" s="97"/>
      <c r="P78" s="108"/>
      <c r="Q78" s="97"/>
      <c r="R78" s="97"/>
      <c r="S78" s="97"/>
      <c r="T78" s="97"/>
      <c r="U78" s="97"/>
      <c r="V78" s="97"/>
      <c r="W78" s="97"/>
      <c r="X78" s="108"/>
      <c r="Y78" s="97"/>
      <c r="Z78" s="97"/>
      <c r="AA78" s="97"/>
      <c r="AB78" s="97"/>
      <c r="AC78" s="97"/>
      <c r="AD78" s="97"/>
      <c r="AE78" s="97"/>
      <c r="AF78" s="97"/>
      <c r="AG78" s="97"/>
      <c r="AH78" s="97"/>
      <c r="AI78" s="97"/>
      <c r="AJ78" s="97"/>
      <c r="AK78" s="97"/>
      <c r="AL78" s="97"/>
      <c r="AM78" s="97"/>
      <c r="AN78" s="97"/>
      <c r="AO78" s="97"/>
      <c r="AP78" s="97"/>
      <c r="AQ78" s="97"/>
      <c r="AR78" s="97"/>
    </row>
    <row r="79" spans="1:44" ht="15.75" customHeight="1">
      <c r="A79" s="97"/>
      <c r="B79" s="97"/>
      <c r="C79" s="97"/>
      <c r="D79" s="97"/>
      <c r="E79" s="97"/>
      <c r="F79" s="97"/>
      <c r="G79" s="97"/>
      <c r="H79" s="107"/>
      <c r="I79" s="107"/>
      <c r="J79" s="107"/>
      <c r="K79" s="107"/>
      <c r="L79" s="97"/>
      <c r="M79" s="97"/>
      <c r="N79" s="97"/>
      <c r="O79" s="97"/>
      <c r="P79" s="108"/>
      <c r="Q79" s="97"/>
      <c r="R79" s="97"/>
      <c r="S79" s="97"/>
      <c r="T79" s="97"/>
      <c r="U79" s="97"/>
      <c r="V79" s="97"/>
      <c r="W79" s="97"/>
      <c r="X79" s="108"/>
      <c r="Y79" s="97"/>
      <c r="Z79" s="97"/>
      <c r="AA79" s="97"/>
      <c r="AB79" s="97"/>
      <c r="AC79" s="97"/>
      <c r="AD79" s="97"/>
      <c r="AE79" s="97"/>
      <c r="AF79" s="97"/>
      <c r="AG79" s="97"/>
      <c r="AH79" s="97"/>
      <c r="AI79" s="97"/>
      <c r="AJ79" s="97"/>
      <c r="AK79" s="97"/>
      <c r="AL79" s="97"/>
      <c r="AM79" s="97"/>
      <c r="AN79" s="97"/>
      <c r="AO79" s="97"/>
      <c r="AP79" s="97"/>
      <c r="AQ79" s="97"/>
      <c r="AR79" s="97"/>
    </row>
    <row r="80" spans="1:44" ht="15.75" customHeight="1">
      <c r="A80" s="97"/>
      <c r="B80" s="97"/>
      <c r="C80" s="97"/>
      <c r="D80" s="97"/>
      <c r="E80" s="97"/>
      <c r="F80" s="97"/>
      <c r="G80" s="97"/>
      <c r="H80" s="107"/>
      <c r="I80" s="107"/>
      <c r="J80" s="107"/>
      <c r="K80" s="107"/>
      <c r="L80" s="97"/>
      <c r="M80" s="97"/>
      <c r="N80" s="97"/>
      <c r="O80" s="97"/>
      <c r="P80" s="108"/>
      <c r="Q80" s="97"/>
      <c r="R80" s="97"/>
      <c r="S80" s="97"/>
      <c r="T80" s="97"/>
      <c r="U80" s="97"/>
      <c r="V80" s="97"/>
      <c r="W80" s="97"/>
      <c r="X80" s="108"/>
      <c r="Y80" s="97"/>
      <c r="Z80" s="97"/>
      <c r="AA80" s="97"/>
      <c r="AB80" s="97"/>
      <c r="AC80" s="97"/>
      <c r="AD80" s="97"/>
      <c r="AE80" s="97"/>
      <c r="AF80" s="97"/>
      <c r="AG80" s="97"/>
      <c r="AH80" s="97"/>
      <c r="AI80" s="97"/>
      <c r="AJ80" s="97"/>
      <c r="AK80" s="97"/>
      <c r="AL80" s="97"/>
      <c r="AM80" s="97"/>
      <c r="AN80" s="97"/>
      <c r="AO80" s="97"/>
      <c r="AP80" s="97"/>
      <c r="AQ80" s="97"/>
      <c r="AR80" s="97"/>
    </row>
    <row r="81" spans="1:44" ht="15.75" customHeight="1">
      <c r="A81" s="97"/>
      <c r="B81" s="97"/>
      <c r="C81" s="97"/>
      <c r="D81" s="97"/>
      <c r="E81" s="97"/>
      <c r="F81" s="97"/>
      <c r="G81" s="97"/>
      <c r="H81" s="107"/>
      <c r="I81" s="107"/>
      <c r="J81" s="107"/>
      <c r="K81" s="107"/>
      <c r="L81" s="97"/>
      <c r="M81" s="97"/>
      <c r="N81" s="97"/>
      <c r="O81" s="97"/>
      <c r="P81" s="108"/>
      <c r="Q81" s="97"/>
      <c r="R81" s="97"/>
      <c r="S81" s="97"/>
      <c r="T81" s="97"/>
      <c r="U81" s="97"/>
      <c r="V81" s="97"/>
      <c r="W81" s="97"/>
      <c r="X81" s="108"/>
      <c r="Y81" s="97"/>
      <c r="Z81" s="97"/>
      <c r="AA81" s="97"/>
      <c r="AB81" s="97"/>
      <c r="AC81" s="97"/>
      <c r="AD81" s="97"/>
      <c r="AE81" s="97"/>
      <c r="AF81" s="97"/>
      <c r="AG81" s="97"/>
      <c r="AH81" s="97"/>
      <c r="AI81" s="97"/>
      <c r="AJ81" s="97"/>
      <c r="AK81" s="97"/>
      <c r="AL81" s="97"/>
      <c r="AM81" s="97"/>
      <c r="AN81" s="97"/>
      <c r="AO81" s="97"/>
      <c r="AP81" s="97"/>
      <c r="AQ81" s="97"/>
      <c r="AR81" s="97"/>
    </row>
    <row r="82" spans="1:44" ht="15.75" customHeight="1">
      <c r="A82" s="97"/>
      <c r="B82" s="97"/>
      <c r="C82" s="97"/>
      <c r="D82" s="97"/>
      <c r="E82" s="97"/>
      <c r="F82" s="97"/>
      <c r="G82" s="97"/>
      <c r="H82" s="107"/>
      <c r="I82" s="107"/>
      <c r="J82" s="107"/>
      <c r="K82" s="107"/>
      <c r="L82" s="97"/>
      <c r="M82" s="97"/>
      <c r="N82" s="97"/>
      <c r="O82" s="97"/>
      <c r="P82" s="108"/>
      <c r="Q82" s="97"/>
      <c r="R82" s="97"/>
      <c r="S82" s="97"/>
      <c r="T82" s="97"/>
      <c r="U82" s="97"/>
      <c r="V82" s="97"/>
      <c r="W82" s="97"/>
      <c r="X82" s="108"/>
      <c r="Y82" s="97"/>
      <c r="Z82" s="97"/>
      <c r="AA82" s="97"/>
      <c r="AB82" s="97"/>
      <c r="AC82" s="97"/>
      <c r="AD82" s="97"/>
      <c r="AE82" s="97"/>
      <c r="AF82" s="97"/>
      <c r="AG82" s="97"/>
      <c r="AH82" s="97"/>
      <c r="AI82" s="97"/>
      <c r="AJ82" s="97"/>
      <c r="AK82" s="97"/>
      <c r="AL82" s="97"/>
      <c r="AM82" s="97"/>
      <c r="AN82" s="97"/>
      <c r="AO82" s="97"/>
      <c r="AP82" s="97"/>
      <c r="AQ82" s="97"/>
      <c r="AR82" s="97"/>
    </row>
    <row r="83" spans="1:44" ht="15.75" customHeight="1">
      <c r="A83" s="97"/>
      <c r="B83" s="97"/>
      <c r="C83" s="97"/>
      <c r="D83" s="97"/>
      <c r="E83" s="97"/>
      <c r="F83" s="97"/>
      <c r="G83" s="97"/>
      <c r="H83" s="107"/>
      <c r="I83" s="107"/>
      <c r="J83" s="107"/>
      <c r="K83" s="107"/>
      <c r="L83" s="97"/>
      <c r="M83" s="97"/>
      <c r="N83" s="97"/>
      <c r="O83" s="97"/>
      <c r="P83" s="108"/>
      <c r="Q83" s="97"/>
      <c r="R83" s="97"/>
      <c r="S83" s="97"/>
      <c r="T83" s="97"/>
      <c r="U83" s="97"/>
      <c r="V83" s="97"/>
      <c r="W83" s="97"/>
      <c r="X83" s="108"/>
      <c r="Y83" s="97"/>
      <c r="Z83" s="97"/>
      <c r="AA83" s="97"/>
      <c r="AB83" s="97"/>
      <c r="AC83" s="97"/>
      <c r="AD83" s="97"/>
      <c r="AE83" s="97"/>
      <c r="AF83" s="97"/>
      <c r="AG83" s="97"/>
      <c r="AH83" s="97"/>
      <c r="AI83" s="97"/>
      <c r="AJ83" s="97"/>
      <c r="AK83" s="97"/>
      <c r="AL83" s="97"/>
      <c r="AM83" s="97"/>
      <c r="AN83" s="97"/>
      <c r="AO83" s="97"/>
      <c r="AP83" s="97"/>
      <c r="AQ83" s="97"/>
      <c r="AR83" s="97"/>
    </row>
    <row r="84" spans="1:44" ht="15.75" customHeight="1">
      <c r="A84" s="97"/>
      <c r="B84" s="97"/>
      <c r="C84" s="97"/>
      <c r="D84" s="97"/>
      <c r="E84" s="97"/>
      <c r="F84" s="97"/>
      <c r="G84" s="97"/>
      <c r="H84" s="107"/>
      <c r="I84" s="107"/>
      <c r="J84" s="107"/>
      <c r="K84" s="107"/>
      <c r="L84" s="97"/>
      <c r="M84" s="97"/>
      <c r="N84" s="97"/>
      <c r="O84" s="97"/>
      <c r="P84" s="108"/>
      <c r="Q84" s="97"/>
      <c r="R84" s="97"/>
      <c r="S84" s="97"/>
      <c r="T84" s="97"/>
      <c r="U84" s="97"/>
      <c r="V84" s="97"/>
      <c r="W84" s="97"/>
      <c r="X84" s="108"/>
      <c r="Y84" s="97"/>
      <c r="Z84" s="97"/>
      <c r="AA84" s="97"/>
      <c r="AB84" s="97"/>
      <c r="AC84" s="97"/>
      <c r="AD84" s="97"/>
      <c r="AE84" s="97"/>
      <c r="AF84" s="97"/>
      <c r="AG84" s="97"/>
      <c r="AH84" s="97"/>
      <c r="AI84" s="97"/>
      <c r="AJ84" s="97"/>
      <c r="AK84" s="97"/>
      <c r="AL84" s="97"/>
      <c r="AM84" s="97"/>
      <c r="AN84" s="97"/>
      <c r="AO84" s="97"/>
      <c r="AP84" s="97"/>
      <c r="AQ84" s="97"/>
      <c r="AR84" s="97"/>
    </row>
    <row r="85" spans="1:44" ht="15.75" customHeight="1">
      <c r="A85" s="97"/>
      <c r="B85" s="97"/>
      <c r="C85" s="97"/>
      <c r="D85" s="97"/>
      <c r="E85" s="97"/>
      <c r="F85" s="97"/>
      <c r="G85" s="97"/>
      <c r="H85" s="107"/>
      <c r="I85" s="107"/>
      <c r="J85" s="107"/>
      <c r="K85" s="107"/>
      <c r="L85" s="97"/>
      <c r="M85" s="97"/>
      <c r="N85" s="97"/>
      <c r="O85" s="97"/>
      <c r="P85" s="108"/>
      <c r="Q85" s="97"/>
      <c r="R85" s="97"/>
      <c r="S85" s="97"/>
      <c r="T85" s="97"/>
      <c r="U85" s="97"/>
      <c r="V85" s="97"/>
      <c r="W85" s="97"/>
      <c r="X85" s="108"/>
      <c r="Y85" s="97"/>
      <c r="Z85" s="97"/>
      <c r="AA85" s="97"/>
      <c r="AB85" s="97"/>
      <c r="AC85" s="97"/>
      <c r="AD85" s="97"/>
      <c r="AE85" s="97"/>
      <c r="AF85" s="97"/>
      <c r="AG85" s="97"/>
      <c r="AH85" s="97"/>
      <c r="AI85" s="97"/>
      <c r="AJ85" s="97"/>
      <c r="AK85" s="97"/>
      <c r="AL85" s="97"/>
      <c r="AM85" s="97"/>
      <c r="AN85" s="97"/>
      <c r="AO85" s="97"/>
      <c r="AP85" s="97"/>
      <c r="AQ85" s="97"/>
      <c r="AR85" s="97"/>
    </row>
    <row r="86" spans="1:44" ht="15.75" customHeight="1">
      <c r="A86" s="97"/>
      <c r="B86" s="97"/>
      <c r="C86" s="97"/>
      <c r="D86" s="97"/>
      <c r="E86" s="97"/>
      <c r="F86" s="97"/>
      <c r="G86" s="97"/>
      <c r="H86" s="107"/>
      <c r="I86" s="107"/>
      <c r="J86" s="107"/>
      <c r="K86" s="107"/>
      <c r="L86" s="97"/>
      <c r="M86" s="97"/>
      <c r="N86" s="97"/>
      <c r="O86" s="97"/>
      <c r="P86" s="108"/>
      <c r="Q86" s="97"/>
      <c r="R86" s="97"/>
      <c r="S86" s="97"/>
      <c r="T86" s="97"/>
      <c r="U86" s="97"/>
      <c r="V86" s="97"/>
      <c r="W86" s="97"/>
      <c r="X86" s="108"/>
      <c r="Y86" s="97"/>
      <c r="Z86" s="97"/>
      <c r="AA86" s="97"/>
      <c r="AB86" s="97"/>
      <c r="AC86" s="97"/>
      <c r="AD86" s="97"/>
      <c r="AE86" s="97"/>
      <c r="AF86" s="97"/>
      <c r="AG86" s="97"/>
      <c r="AH86" s="97"/>
      <c r="AI86" s="97"/>
      <c r="AJ86" s="97"/>
      <c r="AK86" s="97"/>
      <c r="AL86" s="97"/>
      <c r="AM86" s="97"/>
      <c r="AN86" s="97"/>
      <c r="AO86" s="97"/>
      <c r="AP86" s="97"/>
      <c r="AQ86" s="97"/>
      <c r="AR86" s="97"/>
    </row>
    <row r="87" spans="1:44" ht="15.75" customHeight="1">
      <c r="A87" s="97"/>
      <c r="B87" s="97"/>
      <c r="C87" s="97"/>
      <c r="D87" s="97"/>
      <c r="E87" s="97"/>
      <c r="F87" s="97"/>
      <c r="G87" s="97"/>
      <c r="H87" s="107"/>
      <c r="I87" s="107"/>
      <c r="J87" s="107"/>
      <c r="K87" s="107"/>
      <c r="L87" s="97"/>
      <c r="M87" s="97"/>
      <c r="N87" s="97"/>
      <c r="O87" s="97"/>
      <c r="P87" s="108"/>
      <c r="Q87" s="97"/>
      <c r="R87" s="97"/>
      <c r="S87" s="97"/>
      <c r="T87" s="97"/>
      <c r="U87" s="97"/>
      <c r="V87" s="97"/>
      <c r="W87" s="97"/>
      <c r="X87" s="108"/>
      <c r="Y87" s="97"/>
      <c r="Z87" s="97"/>
      <c r="AA87" s="97"/>
      <c r="AB87" s="97"/>
      <c r="AC87" s="97"/>
      <c r="AD87" s="97"/>
      <c r="AE87" s="97"/>
      <c r="AF87" s="97"/>
      <c r="AG87" s="97"/>
      <c r="AH87" s="97"/>
      <c r="AI87" s="97"/>
      <c r="AJ87" s="97"/>
      <c r="AK87" s="97"/>
      <c r="AL87" s="97"/>
      <c r="AM87" s="97"/>
      <c r="AN87" s="97"/>
      <c r="AO87" s="97"/>
      <c r="AP87" s="97"/>
      <c r="AQ87" s="97"/>
      <c r="AR87" s="97"/>
    </row>
    <row r="88" spans="1:44" ht="15.75" customHeight="1">
      <c r="A88" s="97"/>
      <c r="B88" s="97"/>
      <c r="C88" s="97"/>
      <c r="D88" s="97"/>
      <c r="E88" s="97"/>
      <c r="F88" s="97"/>
      <c r="G88" s="97"/>
      <c r="H88" s="107"/>
      <c r="I88" s="107"/>
      <c r="J88" s="107"/>
      <c r="K88" s="107"/>
      <c r="L88" s="97"/>
      <c r="M88" s="97"/>
      <c r="N88" s="97"/>
      <c r="O88" s="97"/>
      <c r="P88" s="108"/>
      <c r="Q88" s="97"/>
      <c r="R88" s="97"/>
      <c r="S88" s="97"/>
      <c r="T88" s="97"/>
      <c r="U88" s="97"/>
      <c r="V88" s="97"/>
      <c r="W88" s="97"/>
      <c r="X88" s="108"/>
      <c r="Y88" s="97"/>
      <c r="Z88" s="97"/>
      <c r="AA88" s="97"/>
      <c r="AB88" s="97"/>
      <c r="AC88" s="97"/>
      <c r="AD88" s="97"/>
      <c r="AE88" s="97"/>
      <c r="AF88" s="97"/>
      <c r="AG88" s="97"/>
      <c r="AH88" s="97"/>
      <c r="AI88" s="97"/>
      <c r="AJ88" s="97"/>
      <c r="AK88" s="97"/>
      <c r="AL88" s="97"/>
      <c r="AM88" s="97"/>
      <c r="AN88" s="97"/>
      <c r="AO88" s="97"/>
      <c r="AP88" s="97"/>
      <c r="AQ88" s="97"/>
      <c r="AR88" s="97"/>
    </row>
    <row r="89" spans="1:44" ht="15.75" customHeight="1">
      <c r="A89" s="97"/>
      <c r="B89" s="97"/>
      <c r="C89" s="97"/>
      <c r="D89" s="97"/>
      <c r="E89" s="97"/>
      <c r="F89" s="97"/>
      <c r="G89" s="97"/>
      <c r="H89" s="107"/>
      <c r="I89" s="107"/>
      <c r="J89" s="107"/>
      <c r="K89" s="107"/>
      <c r="L89" s="97"/>
      <c r="M89" s="97"/>
      <c r="N89" s="97"/>
      <c r="O89" s="97"/>
      <c r="P89" s="108"/>
      <c r="Q89" s="97"/>
      <c r="R89" s="97"/>
      <c r="S89" s="97"/>
      <c r="T89" s="97"/>
      <c r="U89" s="97"/>
      <c r="V89" s="97"/>
      <c r="W89" s="97"/>
      <c r="X89" s="108"/>
      <c r="Y89" s="97"/>
      <c r="Z89" s="97"/>
      <c r="AA89" s="97"/>
      <c r="AB89" s="97"/>
      <c r="AC89" s="97"/>
      <c r="AD89" s="97"/>
      <c r="AE89" s="97"/>
      <c r="AF89" s="97"/>
      <c r="AG89" s="97"/>
      <c r="AH89" s="97"/>
      <c r="AI89" s="97"/>
      <c r="AJ89" s="97"/>
      <c r="AK89" s="97"/>
      <c r="AL89" s="97"/>
      <c r="AM89" s="97"/>
      <c r="AN89" s="97"/>
      <c r="AO89" s="97"/>
      <c r="AP89" s="97"/>
      <c r="AQ89" s="97"/>
      <c r="AR89" s="97"/>
    </row>
    <row r="90" spans="1:44" ht="15.75" customHeight="1">
      <c r="A90" s="97"/>
      <c r="B90" s="97"/>
      <c r="C90" s="97"/>
      <c r="D90" s="97"/>
      <c r="E90" s="97"/>
      <c r="F90" s="97"/>
      <c r="G90" s="97"/>
      <c r="H90" s="107"/>
      <c r="I90" s="107"/>
      <c r="J90" s="107"/>
      <c r="K90" s="107"/>
      <c r="L90" s="97"/>
      <c r="M90" s="97"/>
      <c r="N90" s="97"/>
      <c r="O90" s="97"/>
      <c r="P90" s="108"/>
      <c r="Q90" s="97"/>
      <c r="R90" s="97"/>
      <c r="S90" s="97"/>
      <c r="T90" s="97"/>
      <c r="U90" s="97"/>
      <c r="V90" s="97"/>
      <c r="W90" s="97"/>
      <c r="X90" s="108"/>
      <c r="Y90" s="97"/>
      <c r="Z90" s="97"/>
      <c r="AA90" s="97"/>
      <c r="AB90" s="97"/>
      <c r="AC90" s="97"/>
      <c r="AD90" s="97"/>
      <c r="AE90" s="97"/>
      <c r="AF90" s="97"/>
      <c r="AG90" s="97"/>
      <c r="AH90" s="97"/>
      <c r="AI90" s="97"/>
      <c r="AJ90" s="97"/>
      <c r="AK90" s="97"/>
      <c r="AL90" s="97"/>
      <c r="AM90" s="97"/>
      <c r="AN90" s="97"/>
      <c r="AO90" s="97"/>
      <c r="AP90" s="97"/>
      <c r="AQ90" s="97"/>
      <c r="AR90" s="97"/>
    </row>
    <row r="91" spans="1:44" ht="15.75" customHeight="1">
      <c r="A91" s="97"/>
      <c r="B91" s="97"/>
      <c r="C91" s="97"/>
      <c r="D91" s="97"/>
      <c r="E91" s="97"/>
      <c r="F91" s="97"/>
      <c r="G91" s="97"/>
      <c r="H91" s="107"/>
      <c r="I91" s="107"/>
      <c r="J91" s="107"/>
      <c r="K91" s="107"/>
      <c r="L91" s="97"/>
      <c r="M91" s="97"/>
      <c r="N91" s="97"/>
      <c r="O91" s="97"/>
      <c r="P91" s="108"/>
      <c r="Q91" s="97"/>
      <c r="R91" s="97"/>
      <c r="S91" s="97"/>
      <c r="T91" s="97"/>
      <c r="U91" s="97"/>
      <c r="V91" s="97"/>
      <c r="W91" s="97"/>
      <c r="X91" s="108"/>
      <c r="Y91" s="97"/>
      <c r="Z91" s="97"/>
      <c r="AA91" s="97"/>
      <c r="AB91" s="97"/>
      <c r="AC91" s="97"/>
      <c r="AD91" s="97"/>
      <c r="AE91" s="97"/>
      <c r="AF91" s="97"/>
      <c r="AG91" s="97"/>
      <c r="AH91" s="97"/>
      <c r="AI91" s="97"/>
      <c r="AJ91" s="97"/>
      <c r="AK91" s="97"/>
      <c r="AL91" s="97"/>
      <c r="AM91" s="97"/>
      <c r="AN91" s="97"/>
      <c r="AO91" s="97"/>
      <c r="AP91" s="97"/>
      <c r="AQ91" s="97"/>
      <c r="AR91" s="97"/>
    </row>
    <row r="92" spans="1:44" ht="15.75" customHeight="1">
      <c r="A92" s="97"/>
      <c r="B92" s="97"/>
      <c r="C92" s="97"/>
      <c r="D92" s="97"/>
      <c r="E92" s="97"/>
      <c r="F92" s="97"/>
      <c r="G92" s="97"/>
      <c r="H92" s="107"/>
      <c r="I92" s="107"/>
      <c r="J92" s="107"/>
      <c r="K92" s="107"/>
      <c r="L92" s="97"/>
      <c r="M92" s="97"/>
      <c r="N92" s="97"/>
      <c r="O92" s="97"/>
      <c r="P92" s="108"/>
      <c r="Q92" s="97"/>
      <c r="R92" s="97"/>
      <c r="S92" s="97"/>
      <c r="T92" s="97"/>
      <c r="U92" s="97"/>
      <c r="V92" s="97"/>
      <c r="W92" s="97"/>
      <c r="X92" s="108"/>
      <c r="Y92" s="97"/>
      <c r="Z92" s="97"/>
      <c r="AA92" s="97"/>
      <c r="AB92" s="97"/>
      <c r="AC92" s="97"/>
      <c r="AD92" s="97"/>
      <c r="AE92" s="97"/>
      <c r="AF92" s="97"/>
      <c r="AG92" s="97"/>
      <c r="AH92" s="97"/>
      <c r="AI92" s="97"/>
      <c r="AJ92" s="97"/>
      <c r="AK92" s="97"/>
      <c r="AL92" s="97"/>
      <c r="AM92" s="97"/>
      <c r="AN92" s="97"/>
      <c r="AO92" s="97"/>
      <c r="AP92" s="97"/>
      <c r="AQ92" s="97"/>
      <c r="AR92" s="97"/>
    </row>
    <row r="93" spans="1:44" ht="15.75" customHeight="1">
      <c r="A93" s="97"/>
      <c r="B93" s="97"/>
      <c r="C93" s="97"/>
      <c r="D93" s="97"/>
      <c r="E93" s="97"/>
      <c r="F93" s="97"/>
      <c r="G93" s="97"/>
      <c r="H93" s="107"/>
      <c r="I93" s="107"/>
      <c r="J93" s="107"/>
      <c r="K93" s="107"/>
      <c r="L93" s="97"/>
      <c r="M93" s="97"/>
      <c r="N93" s="97"/>
      <c r="O93" s="97"/>
      <c r="P93" s="108"/>
      <c r="Q93" s="97"/>
      <c r="R93" s="97"/>
      <c r="S93" s="97"/>
      <c r="T93" s="97"/>
      <c r="U93" s="97"/>
      <c r="V93" s="97"/>
      <c r="W93" s="97"/>
      <c r="X93" s="108"/>
      <c r="Y93" s="97"/>
      <c r="Z93" s="97"/>
      <c r="AA93" s="97"/>
      <c r="AB93" s="97"/>
      <c r="AC93" s="97"/>
      <c r="AD93" s="97"/>
      <c r="AE93" s="97"/>
      <c r="AF93" s="97"/>
      <c r="AG93" s="97"/>
      <c r="AH93" s="97"/>
      <c r="AI93" s="97"/>
      <c r="AJ93" s="97"/>
      <c r="AK93" s="97"/>
      <c r="AL93" s="97"/>
      <c r="AM93" s="97"/>
      <c r="AN93" s="97"/>
      <c r="AO93" s="97"/>
      <c r="AP93" s="97"/>
      <c r="AQ93" s="97"/>
      <c r="AR93" s="97"/>
    </row>
    <row r="94" spans="1:44" ht="15.75" customHeight="1">
      <c r="A94" s="97"/>
      <c r="B94" s="97"/>
      <c r="C94" s="97"/>
      <c r="D94" s="97"/>
      <c r="E94" s="97"/>
      <c r="F94" s="97"/>
      <c r="G94" s="97"/>
      <c r="H94" s="107"/>
      <c r="I94" s="107"/>
      <c r="J94" s="107"/>
      <c r="K94" s="107"/>
      <c r="L94" s="97"/>
      <c r="M94" s="97"/>
      <c r="N94" s="97"/>
      <c r="O94" s="97"/>
      <c r="P94" s="108"/>
      <c r="Q94" s="97"/>
      <c r="R94" s="97"/>
      <c r="S94" s="97"/>
      <c r="T94" s="97"/>
      <c r="U94" s="97"/>
      <c r="V94" s="97"/>
      <c r="W94" s="97"/>
      <c r="X94" s="108"/>
      <c r="Y94" s="97"/>
      <c r="Z94" s="97"/>
      <c r="AA94" s="97"/>
      <c r="AB94" s="97"/>
      <c r="AC94" s="97"/>
      <c r="AD94" s="97"/>
      <c r="AE94" s="97"/>
      <c r="AF94" s="97"/>
      <c r="AG94" s="97"/>
      <c r="AH94" s="97"/>
      <c r="AI94" s="97"/>
      <c r="AJ94" s="97"/>
      <c r="AK94" s="97"/>
      <c r="AL94" s="97"/>
      <c r="AM94" s="97"/>
      <c r="AN94" s="97"/>
      <c r="AO94" s="97"/>
      <c r="AP94" s="97"/>
      <c r="AQ94" s="97"/>
      <c r="AR94" s="97"/>
    </row>
    <row r="95" spans="1:44" ht="15.75" customHeight="1">
      <c r="A95" s="97"/>
      <c r="B95" s="97"/>
      <c r="C95" s="97"/>
      <c r="D95" s="97"/>
      <c r="E95" s="97"/>
      <c r="F95" s="97"/>
      <c r="G95" s="97"/>
      <c r="H95" s="107"/>
      <c r="I95" s="107"/>
      <c r="J95" s="107"/>
      <c r="K95" s="107"/>
      <c r="L95" s="97"/>
      <c r="M95" s="97"/>
      <c r="N95" s="97"/>
      <c r="O95" s="97"/>
      <c r="P95" s="108"/>
      <c r="Q95" s="97"/>
      <c r="R95" s="97"/>
      <c r="S95" s="97"/>
      <c r="T95" s="97"/>
      <c r="U95" s="97"/>
      <c r="V95" s="97"/>
      <c r="W95" s="97"/>
      <c r="X95" s="108"/>
      <c r="Y95" s="97"/>
      <c r="Z95" s="97"/>
      <c r="AA95" s="97"/>
      <c r="AB95" s="97"/>
      <c r="AC95" s="97"/>
      <c r="AD95" s="97"/>
      <c r="AE95" s="97"/>
      <c r="AF95" s="97"/>
      <c r="AG95" s="97"/>
      <c r="AH95" s="97"/>
      <c r="AI95" s="97"/>
      <c r="AJ95" s="97"/>
      <c r="AK95" s="97"/>
      <c r="AL95" s="97"/>
      <c r="AM95" s="97"/>
      <c r="AN95" s="97"/>
      <c r="AO95" s="97"/>
      <c r="AP95" s="97"/>
      <c r="AQ95" s="97"/>
      <c r="AR95" s="97"/>
    </row>
    <row r="96" spans="1:44" ht="15.75" customHeight="1">
      <c r="A96" s="97"/>
      <c r="B96" s="97"/>
      <c r="C96" s="97"/>
      <c r="D96" s="97"/>
      <c r="E96" s="97"/>
      <c r="F96" s="97"/>
      <c r="G96" s="97"/>
      <c r="H96" s="107"/>
      <c r="I96" s="107"/>
      <c r="J96" s="107"/>
      <c r="K96" s="107"/>
      <c r="L96" s="97"/>
      <c r="M96" s="97"/>
      <c r="N96" s="97"/>
      <c r="O96" s="97"/>
      <c r="P96" s="108"/>
      <c r="Q96" s="97"/>
      <c r="R96" s="97"/>
      <c r="S96" s="97"/>
      <c r="T96" s="97"/>
      <c r="U96" s="97"/>
      <c r="V96" s="97"/>
      <c r="W96" s="97"/>
      <c r="X96" s="108"/>
      <c r="Y96" s="97"/>
      <c r="Z96" s="97"/>
      <c r="AA96" s="97"/>
      <c r="AB96" s="97"/>
      <c r="AC96" s="97"/>
      <c r="AD96" s="97"/>
      <c r="AE96" s="97"/>
      <c r="AF96" s="97"/>
      <c r="AG96" s="97"/>
      <c r="AH96" s="97"/>
      <c r="AI96" s="97"/>
      <c r="AJ96" s="97"/>
      <c r="AK96" s="97"/>
      <c r="AL96" s="97"/>
      <c r="AM96" s="97"/>
      <c r="AN96" s="97"/>
      <c r="AO96" s="97"/>
      <c r="AP96" s="97"/>
      <c r="AQ96" s="97"/>
      <c r="AR96" s="97"/>
    </row>
    <row r="97" spans="1:44" ht="15.75" customHeight="1">
      <c r="A97" s="97"/>
      <c r="B97" s="97"/>
      <c r="C97" s="97"/>
      <c r="D97" s="97"/>
      <c r="E97" s="97"/>
      <c r="F97" s="97"/>
      <c r="G97" s="97"/>
      <c r="H97" s="107"/>
      <c r="I97" s="107"/>
      <c r="J97" s="107"/>
      <c r="K97" s="107"/>
      <c r="L97" s="97"/>
      <c r="M97" s="97"/>
      <c r="N97" s="97"/>
      <c r="O97" s="97"/>
      <c r="P97" s="108"/>
      <c r="Q97" s="97"/>
      <c r="R97" s="97"/>
      <c r="S97" s="97"/>
      <c r="T97" s="97"/>
      <c r="U97" s="97"/>
      <c r="V97" s="97"/>
      <c r="W97" s="97"/>
      <c r="X97" s="108"/>
      <c r="Y97" s="97"/>
      <c r="Z97" s="97"/>
      <c r="AA97" s="97"/>
      <c r="AB97" s="97"/>
      <c r="AC97" s="97"/>
      <c r="AD97" s="97"/>
      <c r="AE97" s="97"/>
      <c r="AF97" s="97"/>
      <c r="AG97" s="97"/>
      <c r="AH97" s="97"/>
      <c r="AI97" s="97"/>
      <c r="AJ97" s="97"/>
      <c r="AK97" s="97"/>
      <c r="AL97" s="97"/>
      <c r="AM97" s="97"/>
      <c r="AN97" s="97"/>
      <c r="AO97" s="97"/>
      <c r="AP97" s="97"/>
      <c r="AQ97" s="97"/>
      <c r="AR97" s="97"/>
    </row>
    <row r="98" spans="1:44" ht="15.75" customHeight="1">
      <c r="A98" s="97"/>
      <c r="B98" s="97"/>
      <c r="C98" s="97"/>
      <c r="D98" s="97"/>
      <c r="E98" s="97"/>
      <c r="F98" s="97"/>
      <c r="G98" s="97"/>
      <c r="H98" s="107"/>
      <c r="I98" s="107"/>
      <c r="J98" s="107"/>
      <c r="K98" s="107"/>
      <c r="L98" s="97"/>
      <c r="M98" s="97"/>
      <c r="N98" s="97"/>
      <c r="O98" s="97"/>
      <c r="P98" s="108"/>
      <c r="Q98" s="97"/>
      <c r="R98" s="97"/>
      <c r="S98" s="97"/>
      <c r="T98" s="97"/>
      <c r="U98" s="97"/>
      <c r="V98" s="97"/>
      <c r="W98" s="97"/>
      <c r="X98" s="108"/>
      <c r="Y98" s="97"/>
      <c r="Z98" s="97"/>
      <c r="AA98" s="97"/>
      <c r="AB98" s="97"/>
      <c r="AC98" s="97"/>
      <c r="AD98" s="97"/>
      <c r="AE98" s="97"/>
      <c r="AF98" s="97"/>
      <c r="AG98" s="97"/>
      <c r="AH98" s="97"/>
      <c r="AI98" s="97"/>
      <c r="AJ98" s="97"/>
      <c r="AK98" s="97"/>
      <c r="AL98" s="97"/>
      <c r="AM98" s="97"/>
      <c r="AN98" s="97"/>
      <c r="AO98" s="97"/>
      <c r="AP98" s="97"/>
      <c r="AQ98" s="97"/>
      <c r="AR98" s="97"/>
    </row>
    <row r="99" spans="1:44" ht="15.75" customHeight="1">
      <c r="A99" s="97"/>
      <c r="B99" s="97"/>
      <c r="C99" s="97"/>
      <c r="D99" s="97"/>
      <c r="E99" s="97"/>
      <c r="F99" s="97"/>
      <c r="G99" s="97"/>
      <c r="H99" s="107"/>
      <c r="I99" s="107"/>
      <c r="J99" s="107"/>
      <c r="K99" s="107"/>
      <c r="L99" s="97"/>
      <c r="M99" s="97"/>
      <c r="N99" s="97"/>
      <c r="O99" s="97"/>
      <c r="P99" s="108"/>
      <c r="Q99" s="97"/>
      <c r="R99" s="97"/>
      <c r="S99" s="97"/>
      <c r="T99" s="97"/>
      <c r="U99" s="97"/>
      <c r="V99" s="97"/>
      <c r="W99" s="97"/>
      <c r="X99" s="108"/>
      <c r="Y99" s="97"/>
      <c r="Z99" s="97"/>
      <c r="AA99" s="97"/>
      <c r="AB99" s="97"/>
      <c r="AC99" s="97"/>
      <c r="AD99" s="97"/>
      <c r="AE99" s="97"/>
      <c r="AF99" s="97"/>
      <c r="AG99" s="97"/>
      <c r="AH99" s="97"/>
      <c r="AI99" s="97"/>
      <c r="AJ99" s="97"/>
      <c r="AK99" s="97"/>
      <c r="AL99" s="97"/>
      <c r="AM99" s="97"/>
      <c r="AN99" s="97"/>
      <c r="AO99" s="97"/>
      <c r="AP99" s="97"/>
      <c r="AQ99" s="97"/>
      <c r="AR99" s="97"/>
    </row>
    <row r="100" spans="1:44" ht="15.75" customHeight="1">
      <c r="A100" s="97"/>
      <c r="B100" s="97"/>
      <c r="C100" s="97"/>
      <c r="D100" s="97"/>
      <c r="E100" s="97"/>
      <c r="F100" s="97"/>
      <c r="G100" s="97"/>
      <c r="H100" s="107"/>
      <c r="I100" s="107"/>
      <c r="J100" s="107"/>
      <c r="K100" s="107"/>
      <c r="L100" s="97"/>
      <c r="M100" s="97"/>
      <c r="N100" s="97"/>
      <c r="O100" s="97"/>
      <c r="P100" s="108"/>
      <c r="Q100" s="97"/>
      <c r="R100" s="97"/>
      <c r="S100" s="97"/>
      <c r="T100" s="97"/>
      <c r="U100" s="97"/>
      <c r="V100" s="97"/>
      <c r="W100" s="97"/>
      <c r="X100" s="108"/>
      <c r="Y100" s="97"/>
      <c r="Z100" s="97"/>
      <c r="AA100" s="97"/>
      <c r="AB100" s="97"/>
      <c r="AC100" s="97"/>
      <c r="AD100" s="97"/>
      <c r="AE100" s="97"/>
      <c r="AF100" s="97"/>
      <c r="AG100" s="97"/>
      <c r="AH100" s="97"/>
      <c r="AI100" s="97"/>
      <c r="AJ100" s="97"/>
      <c r="AK100" s="97"/>
      <c r="AL100" s="97"/>
      <c r="AM100" s="97"/>
      <c r="AN100" s="97"/>
      <c r="AO100" s="97"/>
      <c r="AP100" s="97"/>
      <c r="AQ100" s="97"/>
      <c r="AR100" s="97"/>
    </row>
    <row r="101" spans="1:44" ht="15.75" customHeight="1">
      <c r="A101" s="97"/>
      <c r="B101" s="97"/>
      <c r="C101" s="97"/>
      <c r="D101" s="97"/>
      <c r="E101" s="97"/>
      <c r="F101" s="97"/>
      <c r="G101" s="97"/>
      <c r="H101" s="107"/>
      <c r="I101" s="107"/>
      <c r="J101" s="107"/>
      <c r="K101" s="107"/>
      <c r="L101" s="97"/>
      <c r="M101" s="97"/>
      <c r="N101" s="97"/>
      <c r="O101" s="97"/>
      <c r="P101" s="108"/>
      <c r="Q101" s="97"/>
      <c r="R101" s="97"/>
      <c r="S101" s="97"/>
      <c r="T101" s="97"/>
      <c r="U101" s="97"/>
      <c r="V101" s="97"/>
      <c r="W101" s="97"/>
      <c r="X101" s="108"/>
      <c r="Y101" s="97"/>
      <c r="Z101" s="97"/>
      <c r="AA101" s="97"/>
      <c r="AB101" s="97"/>
      <c r="AC101" s="97"/>
      <c r="AD101" s="97"/>
      <c r="AE101" s="97"/>
      <c r="AF101" s="97"/>
      <c r="AG101" s="97"/>
      <c r="AH101" s="97"/>
      <c r="AI101" s="97"/>
      <c r="AJ101" s="97"/>
      <c r="AK101" s="97"/>
      <c r="AL101" s="97"/>
      <c r="AM101" s="97"/>
      <c r="AN101" s="97"/>
      <c r="AO101" s="97"/>
      <c r="AP101" s="97"/>
      <c r="AQ101" s="97"/>
      <c r="AR101" s="97"/>
    </row>
    <row r="102" spans="1:44" ht="15.75" customHeight="1">
      <c r="A102" s="97"/>
      <c r="B102" s="97"/>
      <c r="C102" s="97"/>
      <c r="D102" s="97"/>
      <c r="E102" s="97"/>
      <c r="F102" s="97"/>
      <c r="G102" s="97"/>
      <c r="H102" s="107"/>
      <c r="I102" s="107"/>
      <c r="J102" s="107"/>
      <c r="K102" s="107"/>
      <c r="L102" s="97"/>
      <c r="M102" s="97"/>
      <c r="N102" s="97"/>
      <c r="O102" s="97"/>
      <c r="P102" s="108"/>
      <c r="Q102" s="97"/>
      <c r="R102" s="97"/>
      <c r="S102" s="97"/>
      <c r="T102" s="97"/>
      <c r="U102" s="97"/>
      <c r="V102" s="97"/>
      <c r="W102" s="97"/>
      <c r="X102" s="108"/>
      <c r="Y102" s="97"/>
      <c r="Z102" s="97"/>
      <c r="AA102" s="97"/>
      <c r="AB102" s="97"/>
      <c r="AC102" s="97"/>
      <c r="AD102" s="97"/>
      <c r="AE102" s="97"/>
      <c r="AF102" s="97"/>
      <c r="AG102" s="97"/>
      <c r="AH102" s="97"/>
      <c r="AI102" s="97"/>
      <c r="AJ102" s="97"/>
      <c r="AK102" s="97"/>
      <c r="AL102" s="97"/>
      <c r="AM102" s="97"/>
      <c r="AN102" s="97"/>
      <c r="AO102" s="97"/>
      <c r="AP102" s="97"/>
      <c r="AQ102" s="97"/>
      <c r="AR102" s="97"/>
    </row>
    <row r="103" spans="1:44" ht="15.75" customHeight="1">
      <c r="A103" s="97"/>
      <c r="B103" s="97"/>
      <c r="C103" s="97"/>
      <c r="D103" s="97"/>
      <c r="E103" s="97"/>
      <c r="F103" s="97"/>
      <c r="G103" s="97"/>
      <c r="H103" s="107"/>
      <c r="I103" s="107"/>
      <c r="J103" s="107"/>
      <c r="K103" s="107"/>
      <c r="L103" s="97"/>
      <c r="M103" s="97"/>
      <c r="N103" s="97"/>
      <c r="O103" s="97"/>
      <c r="P103" s="108"/>
      <c r="Q103" s="97"/>
      <c r="R103" s="97"/>
      <c r="S103" s="97"/>
      <c r="T103" s="97"/>
      <c r="U103" s="97"/>
      <c r="V103" s="97"/>
      <c r="W103" s="97"/>
      <c r="X103" s="108"/>
      <c r="Y103" s="97"/>
      <c r="Z103" s="97"/>
      <c r="AA103" s="97"/>
      <c r="AB103" s="97"/>
      <c r="AC103" s="97"/>
      <c r="AD103" s="97"/>
      <c r="AE103" s="97"/>
      <c r="AF103" s="97"/>
      <c r="AG103" s="97"/>
      <c r="AH103" s="97"/>
      <c r="AI103" s="97"/>
      <c r="AJ103" s="97"/>
      <c r="AK103" s="97"/>
      <c r="AL103" s="97"/>
      <c r="AM103" s="97"/>
      <c r="AN103" s="97"/>
      <c r="AO103" s="97"/>
      <c r="AP103" s="97"/>
      <c r="AQ103" s="97"/>
      <c r="AR103" s="97"/>
    </row>
    <row r="104" spans="1:44" ht="15.75" customHeight="1">
      <c r="A104" s="97"/>
      <c r="B104" s="97"/>
      <c r="C104" s="97"/>
      <c r="D104" s="97"/>
      <c r="E104" s="97"/>
      <c r="F104" s="97"/>
      <c r="G104" s="97"/>
      <c r="H104" s="107"/>
      <c r="I104" s="107"/>
      <c r="J104" s="107"/>
      <c r="K104" s="107"/>
      <c r="L104" s="97"/>
      <c r="M104" s="97"/>
      <c r="N104" s="97"/>
      <c r="O104" s="97"/>
      <c r="P104" s="108"/>
      <c r="Q104" s="97"/>
      <c r="R104" s="97"/>
      <c r="S104" s="97"/>
      <c r="T104" s="97"/>
      <c r="U104" s="97"/>
      <c r="V104" s="97"/>
      <c r="W104" s="97"/>
      <c r="X104" s="108"/>
      <c r="Y104" s="97"/>
      <c r="Z104" s="97"/>
      <c r="AA104" s="97"/>
      <c r="AB104" s="97"/>
      <c r="AC104" s="97"/>
      <c r="AD104" s="97"/>
      <c r="AE104" s="97"/>
      <c r="AF104" s="97"/>
      <c r="AG104" s="97"/>
      <c r="AH104" s="97"/>
      <c r="AI104" s="97"/>
      <c r="AJ104" s="97"/>
      <c r="AK104" s="97"/>
      <c r="AL104" s="97"/>
      <c r="AM104" s="97"/>
      <c r="AN104" s="97"/>
      <c r="AO104" s="97"/>
      <c r="AP104" s="97"/>
      <c r="AQ104" s="97"/>
      <c r="AR104" s="97"/>
    </row>
    <row r="105" spans="1:44" ht="15.75" customHeight="1">
      <c r="A105" s="97"/>
      <c r="B105" s="97"/>
      <c r="C105" s="97"/>
      <c r="D105" s="97"/>
      <c r="E105" s="97"/>
      <c r="F105" s="97"/>
      <c r="G105" s="97"/>
      <c r="H105" s="107"/>
      <c r="I105" s="107"/>
      <c r="J105" s="107"/>
      <c r="K105" s="107"/>
      <c r="L105" s="97"/>
      <c r="M105" s="97"/>
      <c r="N105" s="97"/>
      <c r="O105" s="97"/>
      <c r="P105" s="108"/>
      <c r="Q105" s="97"/>
      <c r="R105" s="97"/>
      <c r="S105" s="97"/>
      <c r="T105" s="97"/>
      <c r="U105" s="97"/>
      <c r="V105" s="97"/>
      <c r="W105" s="97"/>
      <c r="X105" s="108"/>
      <c r="Y105" s="97"/>
      <c r="Z105" s="97"/>
      <c r="AA105" s="97"/>
      <c r="AB105" s="97"/>
      <c r="AC105" s="97"/>
      <c r="AD105" s="97"/>
      <c r="AE105" s="97"/>
      <c r="AF105" s="97"/>
      <c r="AG105" s="97"/>
      <c r="AH105" s="97"/>
      <c r="AI105" s="97"/>
      <c r="AJ105" s="97"/>
      <c r="AK105" s="97"/>
      <c r="AL105" s="97"/>
      <c r="AM105" s="97"/>
      <c r="AN105" s="97"/>
      <c r="AO105" s="97"/>
      <c r="AP105" s="97"/>
      <c r="AQ105" s="97"/>
      <c r="AR105" s="97"/>
    </row>
    <row r="106" spans="1:44" ht="15.75" customHeight="1">
      <c r="A106" s="97"/>
      <c r="B106" s="97"/>
      <c r="C106" s="97"/>
      <c r="D106" s="97"/>
      <c r="E106" s="97"/>
      <c r="F106" s="97"/>
      <c r="G106" s="97"/>
      <c r="H106" s="107"/>
      <c r="I106" s="107"/>
      <c r="J106" s="107"/>
      <c r="K106" s="107"/>
      <c r="L106" s="97"/>
      <c r="M106" s="97"/>
      <c r="N106" s="97"/>
      <c r="O106" s="97"/>
      <c r="P106" s="108"/>
      <c r="Q106" s="97"/>
      <c r="R106" s="97"/>
      <c r="S106" s="97"/>
      <c r="T106" s="97"/>
      <c r="U106" s="97"/>
      <c r="V106" s="97"/>
      <c r="W106" s="97"/>
      <c r="X106" s="108"/>
      <c r="Y106" s="97"/>
      <c r="Z106" s="97"/>
      <c r="AA106" s="97"/>
      <c r="AB106" s="97"/>
      <c r="AC106" s="97"/>
      <c r="AD106" s="97"/>
      <c r="AE106" s="97"/>
      <c r="AF106" s="97"/>
      <c r="AG106" s="97"/>
      <c r="AH106" s="97"/>
      <c r="AI106" s="97"/>
      <c r="AJ106" s="97"/>
      <c r="AK106" s="97"/>
      <c r="AL106" s="97"/>
      <c r="AM106" s="97"/>
      <c r="AN106" s="97"/>
      <c r="AO106" s="97"/>
      <c r="AP106" s="97"/>
      <c r="AQ106" s="97"/>
      <c r="AR106" s="97"/>
    </row>
    <row r="107" spans="1:44" ht="15.75" customHeight="1">
      <c r="A107" s="97"/>
      <c r="B107" s="97"/>
      <c r="C107" s="97"/>
      <c r="D107" s="97"/>
      <c r="E107" s="97"/>
      <c r="F107" s="97"/>
      <c r="G107" s="97"/>
      <c r="H107" s="107"/>
      <c r="I107" s="107"/>
      <c r="J107" s="107"/>
      <c r="K107" s="107"/>
      <c r="L107" s="97"/>
      <c r="M107" s="97"/>
      <c r="N107" s="97"/>
      <c r="O107" s="97"/>
      <c r="P107" s="108"/>
      <c r="Q107" s="97"/>
      <c r="R107" s="97"/>
      <c r="S107" s="97"/>
      <c r="T107" s="97"/>
      <c r="U107" s="97"/>
      <c r="V107" s="97"/>
      <c r="W107" s="97"/>
      <c r="X107" s="108"/>
      <c r="Y107" s="97"/>
      <c r="Z107" s="97"/>
      <c r="AA107" s="97"/>
      <c r="AB107" s="97"/>
      <c r="AC107" s="97"/>
      <c r="AD107" s="97"/>
      <c r="AE107" s="97"/>
      <c r="AF107" s="97"/>
      <c r="AG107" s="97"/>
      <c r="AH107" s="97"/>
      <c r="AI107" s="97"/>
      <c r="AJ107" s="97"/>
      <c r="AK107" s="97"/>
      <c r="AL107" s="97"/>
      <c r="AM107" s="97"/>
      <c r="AN107" s="97"/>
      <c r="AO107" s="97"/>
      <c r="AP107" s="97"/>
      <c r="AQ107" s="97"/>
      <c r="AR107" s="97"/>
    </row>
    <row r="108" spans="1:44" ht="15.75" customHeight="1">
      <c r="A108" s="97"/>
      <c r="B108" s="97"/>
      <c r="C108" s="97"/>
      <c r="D108" s="97"/>
      <c r="E108" s="97"/>
      <c r="F108" s="97"/>
      <c r="G108" s="97"/>
      <c r="H108" s="107"/>
      <c r="I108" s="107"/>
      <c r="J108" s="107"/>
      <c r="K108" s="107"/>
      <c r="L108" s="97"/>
      <c r="M108" s="97"/>
      <c r="N108" s="97"/>
      <c r="O108" s="97"/>
      <c r="P108" s="108"/>
      <c r="Q108" s="97"/>
      <c r="R108" s="97"/>
      <c r="S108" s="97"/>
      <c r="T108" s="97"/>
      <c r="U108" s="97"/>
      <c r="V108" s="97"/>
      <c r="W108" s="97"/>
      <c r="X108" s="108"/>
      <c r="Y108" s="97"/>
      <c r="Z108" s="97"/>
      <c r="AA108" s="97"/>
      <c r="AB108" s="97"/>
      <c r="AC108" s="97"/>
      <c r="AD108" s="97"/>
      <c r="AE108" s="97"/>
      <c r="AF108" s="97"/>
      <c r="AG108" s="97"/>
      <c r="AH108" s="97"/>
      <c r="AI108" s="97"/>
      <c r="AJ108" s="97"/>
      <c r="AK108" s="97"/>
      <c r="AL108" s="97"/>
      <c r="AM108" s="97"/>
      <c r="AN108" s="97"/>
      <c r="AO108" s="97"/>
      <c r="AP108" s="97"/>
      <c r="AQ108" s="97"/>
      <c r="AR108" s="97"/>
    </row>
    <row r="109" spans="1:44" ht="15.75" customHeight="1">
      <c r="A109" s="97"/>
      <c r="B109" s="97"/>
      <c r="C109" s="97"/>
      <c r="D109" s="97"/>
      <c r="E109" s="97"/>
      <c r="F109" s="97"/>
      <c r="G109" s="97"/>
      <c r="H109" s="107"/>
      <c r="I109" s="107"/>
      <c r="J109" s="107"/>
      <c r="K109" s="107"/>
      <c r="L109" s="97"/>
      <c r="M109" s="97"/>
      <c r="N109" s="97"/>
      <c r="O109" s="97"/>
      <c r="P109" s="108"/>
      <c r="Q109" s="97"/>
      <c r="R109" s="97"/>
      <c r="S109" s="97"/>
      <c r="T109" s="97"/>
      <c r="U109" s="97"/>
      <c r="V109" s="97"/>
      <c r="W109" s="97"/>
      <c r="X109" s="108"/>
      <c r="Y109" s="97"/>
      <c r="Z109" s="97"/>
      <c r="AA109" s="97"/>
      <c r="AB109" s="97"/>
      <c r="AC109" s="97"/>
      <c r="AD109" s="97"/>
      <c r="AE109" s="97"/>
      <c r="AF109" s="97"/>
      <c r="AG109" s="97"/>
      <c r="AH109" s="97"/>
      <c r="AI109" s="97"/>
      <c r="AJ109" s="97"/>
      <c r="AK109" s="97"/>
      <c r="AL109" s="97"/>
      <c r="AM109" s="97"/>
      <c r="AN109" s="97"/>
      <c r="AO109" s="97"/>
      <c r="AP109" s="97"/>
      <c r="AQ109" s="97"/>
      <c r="AR109" s="97"/>
    </row>
    <row r="110" spans="1:44" ht="15.75" customHeight="1">
      <c r="A110" s="97"/>
      <c r="B110" s="97"/>
      <c r="C110" s="97"/>
      <c r="D110" s="97"/>
      <c r="E110" s="97"/>
      <c r="F110" s="97"/>
      <c r="G110" s="97"/>
      <c r="H110" s="107"/>
      <c r="I110" s="107"/>
      <c r="J110" s="107"/>
      <c r="K110" s="107"/>
      <c r="L110" s="97"/>
      <c r="M110" s="97"/>
      <c r="N110" s="97"/>
      <c r="O110" s="97"/>
      <c r="P110" s="108"/>
      <c r="Q110" s="97"/>
      <c r="R110" s="97"/>
      <c r="S110" s="97"/>
      <c r="T110" s="97"/>
      <c r="U110" s="97"/>
      <c r="V110" s="97"/>
      <c r="W110" s="97"/>
      <c r="X110" s="108"/>
      <c r="Y110" s="97"/>
      <c r="Z110" s="97"/>
      <c r="AA110" s="97"/>
      <c r="AB110" s="97"/>
      <c r="AC110" s="97"/>
      <c r="AD110" s="97"/>
      <c r="AE110" s="97"/>
      <c r="AF110" s="97"/>
      <c r="AG110" s="97"/>
      <c r="AH110" s="97"/>
      <c r="AI110" s="97"/>
      <c r="AJ110" s="97"/>
      <c r="AK110" s="97"/>
      <c r="AL110" s="97"/>
      <c r="AM110" s="97"/>
      <c r="AN110" s="97"/>
      <c r="AO110" s="97"/>
      <c r="AP110" s="97"/>
      <c r="AQ110" s="97"/>
      <c r="AR110" s="97"/>
    </row>
    <row r="111" spans="1:44" ht="15.75" customHeight="1">
      <c r="A111" s="97"/>
      <c r="B111" s="97"/>
      <c r="C111" s="97"/>
      <c r="D111" s="97"/>
      <c r="E111" s="97"/>
      <c r="F111" s="97"/>
      <c r="G111" s="97"/>
      <c r="H111" s="107"/>
      <c r="I111" s="107"/>
      <c r="J111" s="107"/>
      <c r="K111" s="107"/>
      <c r="L111" s="97"/>
      <c r="M111" s="97"/>
      <c r="N111" s="97"/>
      <c r="O111" s="97"/>
      <c r="P111" s="108"/>
      <c r="Q111" s="97"/>
      <c r="R111" s="97"/>
      <c r="S111" s="97"/>
      <c r="T111" s="97"/>
      <c r="U111" s="97"/>
      <c r="V111" s="97"/>
      <c r="W111" s="97"/>
      <c r="X111" s="108"/>
      <c r="Y111" s="97"/>
      <c r="Z111" s="97"/>
      <c r="AA111" s="97"/>
      <c r="AB111" s="97"/>
      <c r="AC111" s="97"/>
      <c r="AD111" s="97"/>
      <c r="AE111" s="97"/>
      <c r="AF111" s="97"/>
      <c r="AG111" s="97"/>
      <c r="AH111" s="97"/>
      <c r="AI111" s="97"/>
      <c r="AJ111" s="97"/>
      <c r="AK111" s="97"/>
      <c r="AL111" s="97"/>
      <c r="AM111" s="97"/>
      <c r="AN111" s="97"/>
      <c r="AO111" s="97"/>
      <c r="AP111" s="97"/>
      <c r="AQ111" s="97"/>
      <c r="AR111" s="97"/>
    </row>
    <row r="112" spans="1:44" ht="15.75" customHeight="1">
      <c r="A112" s="97"/>
      <c r="B112" s="97"/>
      <c r="C112" s="97"/>
      <c r="D112" s="97"/>
      <c r="E112" s="97"/>
      <c r="F112" s="97"/>
      <c r="G112" s="97"/>
      <c r="H112" s="107"/>
      <c r="I112" s="107"/>
      <c r="J112" s="107"/>
      <c r="K112" s="107"/>
      <c r="L112" s="97"/>
      <c r="M112" s="97"/>
      <c r="N112" s="97"/>
      <c r="O112" s="97"/>
      <c r="P112" s="108"/>
      <c r="Q112" s="97"/>
      <c r="R112" s="97"/>
      <c r="S112" s="97"/>
      <c r="T112" s="97"/>
      <c r="U112" s="97"/>
      <c r="V112" s="97"/>
      <c r="W112" s="97"/>
      <c r="X112" s="108"/>
      <c r="Y112" s="97"/>
      <c r="Z112" s="97"/>
      <c r="AA112" s="97"/>
      <c r="AB112" s="97"/>
      <c r="AC112" s="97"/>
      <c r="AD112" s="97"/>
      <c r="AE112" s="97"/>
      <c r="AF112" s="97"/>
      <c r="AG112" s="97"/>
      <c r="AH112" s="97"/>
      <c r="AI112" s="97"/>
      <c r="AJ112" s="97"/>
      <c r="AK112" s="97"/>
      <c r="AL112" s="97"/>
      <c r="AM112" s="97"/>
      <c r="AN112" s="97"/>
      <c r="AO112" s="97"/>
      <c r="AP112" s="97"/>
      <c r="AQ112" s="97"/>
      <c r="AR112" s="97"/>
    </row>
    <row r="113" spans="1:44" ht="15.75" customHeight="1">
      <c r="A113" s="97"/>
      <c r="B113" s="97"/>
      <c r="C113" s="97"/>
      <c r="D113" s="97"/>
      <c r="E113" s="97"/>
      <c r="F113" s="97"/>
      <c r="G113" s="97"/>
      <c r="H113" s="107"/>
      <c r="I113" s="107"/>
      <c r="J113" s="107"/>
      <c r="K113" s="107"/>
      <c r="L113" s="97"/>
      <c r="M113" s="97"/>
      <c r="N113" s="97"/>
      <c r="O113" s="97"/>
      <c r="P113" s="108"/>
      <c r="Q113" s="97"/>
      <c r="R113" s="97"/>
      <c r="S113" s="97"/>
      <c r="T113" s="97"/>
      <c r="U113" s="97"/>
      <c r="V113" s="97"/>
      <c r="W113" s="97"/>
      <c r="X113" s="108"/>
      <c r="Y113" s="97"/>
      <c r="Z113" s="97"/>
      <c r="AA113" s="97"/>
      <c r="AB113" s="97"/>
      <c r="AC113" s="97"/>
      <c r="AD113" s="97"/>
      <c r="AE113" s="97"/>
      <c r="AF113" s="97"/>
      <c r="AG113" s="97"/>
      <c r="AH113" s="97"/>
      <c r="AI113" s="97"/>
      <c r="AJ113" s="97"/>
      <c r="AK113" s="97"/>
      <c r="AL113" s="97"/>
      <c r="AM113" s="97"/>
      <c r="AN113" s="97"/>
      <c r="AO113" s="97"/>
      <c r="AP113" s="97"/>
      <c r="AQ113" s="97"/>
      <c r="AR113" s="97"/>
    </row>
    <row r="114" spans="1:44" ht="15.75" customHeight="1">
      <c r="A114" s="97"/>
      <c r="B114" s="97"/>
      <c r="C114" s="97"/>
      <c r="D114" s="97"/>
      <c r="E114" s="97"/>
      <c r="F114" s="97"/>
      <c r="G114" s="97"/>
      <c r="H114" s="107"/>
      <c r="I114" s="107"/>
      <c r="J114" s="107"/>
      <c r="K114" s="107"/>
      <c r="L114" s="97"/>
      <c r="M114" s="97"/>
      <c r="N114" s="97"/>
      <c r="O114" s="97"/>
      <c r="P114" s="108"/>
      <c r="Q114" s="97"/>
      <c r="R114" s="97"/>
      <c r="S114" s="97"/>
      <c r="T114" s="97"/>
      <c r="U114" s="97"/>
      <c r="V114" s="97"/>
      <c r="W114" s="97"/>
      <c r="X114" s="108"/>
      <c r="Y114" s="97"/>
      <c r="Z114" s="97"/>
      <c r="AA114" s="97"/>
      <c r="AB114" s="97"/>
      <c r="AC114" s="97"/>
      <c r="AD114" s="97"/>
      <c r="AE114" s="97"/>
      <c r="AF114" s="97"/>
      <c r="AG114" s="97"/>
      <c r="AH114" s="97"/>
      <c r="AI114" s="97"/>
      <c r="AJ114" s="97"/>
      <c r="AK114" s="97"/>
      <c r="AL114" s="97"/>
      <c r="AM114" s="97"/>
      <c r="AN114" s="97"/>
      <c r="AO114" s="97"/>
      <c r="AP114" s="97"/>
      <c r="AQ114" s="97"/>
      <c r="AR114" s="97"/>
    </row>
    <row r="115" spans="1:44" ht="15.75" customHeight="1">
      <c r="A115" s="97"/>
      <c r="B115" s="97"/>
      <c r="C115" s="97"/>
      <c r="D115" s="97"/>
      <c r="E115" s="97"/>
      <c r="F115" s="97"/>
      <c r="G115" s="97"/>
      <c r="H115" s="107"/>
      <c r="I115" s="107"/>
      <c r="J115" s="107"/>
      <c r="K115" s="107"/>
      <c r="L115" s="97"/>
      <c r="M115" s="97"/>
      <c r="N115" s="97"/>
      <c r="O115" s="97"/>
      <c r="P115" s="108"/>
      <c r="Q115" s="97"/>
      <c r="R115" s="97"/>
      <c r="S115" s="97"/>
      <c r="T115" s="97"/>
      <c r="U115" s="97"/>
      <c r="V115" s="97"/>
      <c r="W115" s="97"/>
      <c r="X115" s="108"/>
      <c r="Y115" s="97"/>
      <c r="Z115" s="97"/>
      <c r="AA115" s="97"/>
      <c r="AB115" s="97"/>
      <c r="AC115" s="97"/>
      <c r="AD115" s="97"/>
      <c r="AE115" s="97"/>
      <c r="AF115" s="97"/>
      <c r="AG115" s="97"/>
      <c r="AH115" s="97"/>
      <c r="AI115" s="97"/>
      <c r="AJ115" s="97"/>
      <c r="AK115" s="97"/>
      <c r="AL115" s="97"/>
      <c r="AM115" s="97"/>
      <c r="AN115" s="97"/>
      <c r="AO115" s="97"/>
      <c r="AP115" s="97"/>
      <c r="AQ115" s="97"/>
      <c r="AR115" s="97"/>
    </row>
    <row r="116" spans="1:44" ht="15.75" customHeight="1">
      <c r="A116" s="97"/>
      <c r="B116" s="97"/>
      <c r="C116" s="97"/>
      <c r="D116" s="97"/>
      <c r="E116" s="97"/>
      <c r="F116" s="97"/>
      <c r="G116" s="97"/>
      <c r="H116" s="107"/>
      <c r="I116" s="107"/>
      <c r="J116" s="107"/>
      <c r="K116" s="107"/>
      <c r="L116" s="97"/>
      <c r="M116" s="97"/>
      <c r="N116" s="97"/>
      <c r="O116" s="97"/>
      <c r="P116" s="108"/>
      <c r="Q116" s="97"/>
      <c r="R116" s="97"/>
      <c r="S116" s="97"/>
      <c r="T116" s="97"/>
      <c r="U116" s="97"/>
      <c r="V116" s="97"/>
      <c r="W116" s="97"/>
      <c r="X116" s="108"/>
      <c r="Y116" s="97"/>
      <c r="Z116" s="97"/>
      <c r="AA116" s="97"/>
      <c r="AB116" s="97"/>
      <c r="AC116" s="97"/>
      <c r="AD116" s="97"/>
      <c r="AE116" s="97"/>
      <c r="AF116" s="97"/>
      <c r="AG116" s="97"/>
      <c r="AH116" s="97"/>
      <c r="AI116" s="97"/>
      <c r="AJ116" s="97"/>
      <c r="AK116" s="97"/>
      <c r="AL116" s="97"/>
      <c r="AM116" s="97"/>
      <c r="AN116" s="97"/>
      <c r="AO116" s="97"/>
      <c r="AP116" s="97"/>
      <c r="AQ116" s="97"/>
      <c r="AR116" s="97"/>
    </row>
    <row r="117" spans="1:44" ht="15.75" customHeight="1">
      <c r="A117" s="97"/>
      <c r="B117" s="97"/>
      <c r="C117" s="97"/>
      <c r="D117" s="97"/>
      <c r="E117" s="97"/>
      <c r="F117" s="97"/>
      <c r="G117" s="97"/>
      <c r="H117" s="107"/>
      <c r="I117" s="107"/>
      <c r="J117" s="107"/>
      <c r="K117" s="107"/>
      <c r="L117" s="97"/>
      <c r="M117" s="97"/>
      <c r="N117" s="97"/>
      <c r="O117" s="97"/>
      <c r="P117" s="108"/>
      <c r="Q117" s="97"/>
      <c r="R117" s="97"/>
      <c r="S117" s="97"/>
      <c r="T117" s="97"/>
      <c r="U117" s="97"/>
      <c r="V117" s="97"/>
      <c r="W117" s="97"/>
      <c r="X117" s="108"/>
      <c r="Y117" s="97"/>
      <c r="Z117" s="97"/>
      <c r="AA117" s="97"/>
      <c r="AB117" s="97"/>
      <c r="AC117" s="97"/>
      <c r="AD117" s="97"/>
      <c r="AE117" s="97"/>
      <c r="AF117" s="97"/>
      <c r="AG117" s="97"/>
      <c r="AH117" s="97"/>
      <c r="AI117" s="97"/>
      <c r="AJ117" s="97"/>
      <c r="AK117" s="97"/>
      <c r="AL117" s="97"/>
      <c r="AM117" s="97"/>
      <c r="AN117" s="97"/>
      <c r="AO117" s="97"/>
      <c r="AP117" s="97"/>
      <c r="AQ117" s="97"/>
      <c r="AR117" s="97"/>
    </row>
    <row r="118" spans="1:44" ht="15.75" customHeight="1">
      <c r="A118" s="97"/>
      <c r="B118" s="97"/>
      <c r="C118" s="97"/>
      <c r="D118" s="97"/>
      <c r="E118" s="97"/>
      <c r="F118" s="97"/>
      <c r="G118" s="97"/>
      <c r="H118" s="107"/>
      <c r="I118" s="107"/>
      <c r="J118" s="107"/>
      <c r="K118" s="107"/>
      <c r="L118" s="97"/>
      <c r="M118" s="97"/>
      <c r="N118" s="97"/>
      <c r="O118" s="97"/>
      <c r="P118" s="108"/>
      <c r="Q118" s="97"/>
      <c r="R118" s="97"/>
      <c r="S118" s="97"/>
      <c r="T118" s="97"/>
      <c r="U118" s="97"/>
      <c r="V118" s="97"/>
      <c r="W118" s="97"/>
      <c r="X118" s="108"/>
      <c r="Y118" s="97"/>
      <c r="Z118" s="97"/>
      <c r="AA118" s="97"/>
      <c r="AB118" s="97"/>
      <c r="AC118" s="97"/>
      <c r="AD118" s="97"/>
      <c r="AE118" s="97"/>
      <c r="AF118" s="97"/>
      <c r="AG118" s="97"/>
      <c r="AH118" s="97"/>
      <c r="AI118" s="97"/>
      <c r="AJ118" s="97"/>
      <c r="AK118" s="97"/>
      <c r="AL118" s="97"/>
      <c r="AM118" s="97"/>
      <c r="AN118" s="97"/>
      <c r="AO118" s="97"/>
      <c r="AP118" s="97"/>
      <c r="AQ118" s="97"/>
      <c r="AR118" s="97"/>
    </row>
    <row r="119" spans="1:44" ht="15.75" customHeight="1">
      <c r="A119" s="97"/>
      <c r="B119" s="97"/>
      <c r="C119" s="97"/>
      <c r="D119" s="97"/>
      <c r="E119" s="97"/>
      <c r="F119" s="97"/>
      <c r="G119" s="97"/>
      <c r="H119" s="107"/>
      <c r="I119" s="107"/>
      <c r="J119" s="107"/>
      <c r="K119" s="107"/>
      <c r="L119" s="97"/>
      <c r="M119" s="97"/>
      <c r="N119" s="97"/>
      <c r="O119" s="97"/>
      <c r="P119" s="108"/>
      <c r="Q119" s="97"/>
      <c r="R119" s="97"/>
      <c r="S119" s="97"/>
      <c r="T119" s="97"/>
      <c r="U119" s="97"/>
      <c r="V119" s="97"/>
      <c r="W119" s="97"/>
      <c r="X119" s="108"/>
      <c r="Y119" s="97"/>
      <c r="Z119" s="97"/>
      <c r="AA119" s="97"/>
      <c r="AB119" s="97"/>
      <c r="AC119" s="97"/>
      <c r="AD119" s="97"/>
      <c r="AE119" s="97"/>
      <c r="AF119" s="97"/>
      <c r="AG119" s="97"/>
      <c r="AH119" s="97"/>
      <c r="AI119" s="97"/>
      <c r="AJ119" s="97"/>
      <c r="AK119" s="97"/>
      <c r="AL119" s="97"/>
      <c r="AM119" s="97"/>
      <c r="AN119" s="97"/>
      <c r="AO119" s="97"/>
      <c r="AP119" s="97"/>
      <c r="AQ119" s="97"/>
      <c r="AR119" s="97"/>
    </row>
    <row r="120" spans="1:44" ht="15.75" customHeight="1">
      <c r="A120" s="97"/>
      <c r="B120" s="97"/>
      <c r="C120" s="97"/>
      <c r="D120" s="97"/>
      <c r="E120" s="97"/>
      <c r="F120" s="97"/>
      <c r="G120" s="97"/>
      <c r="H120" s="107"/>
      <c r="I120" s="107"/>
      <c r="J120" s="107"/>
      <c r="K120" s="107"/>
      <c r="L120" s="97"/>
      <c r="M120" s="97"/>
      <c r="N120" s="97"/>
      <c r="O120" s="97"/>
      <c r="P120" s="108"/>
      <c r="Q120" s="97"/>
      <c r="R120" s="97"/>
      <c r="S120" s="97"/>
      <c r="T120" s="97"/>
      <c r="U120" s="97"/>
      <c r="V120" s="97"/>
      <c r="W120" s="97"/>
      <c r="X120" s="108"/>
      <c r="Y120" s="97"/>
      <c r="Z120" s="97"/>
      <c r="AA120" s="97"/>
      <c r="AB120" s="97"/>
      <c r="AC120" s="97"/>
      <c r="AD120" s="97"/>
      <c r="AE120" s="97"/>
      <c r="AF120" s="97"/>
      <c r="AG120" s="97"/>
      <c r="AH120" s="97"/>
      <c r="AI120" s="97"/>
      <c r="AJ120" s="97"/>
      <c r="AK120" s="97"/>
      <c r="AL120" s="97"/>
      <c r="AM120" s="97"/>
      <c r="AN120" s="97"/>
      <c r="AO120" s="97"/>
      <c r="AP120" s="97"/>
      <c r="AQ120" s="97"/>
      <c r="AR120" s="97"/>
    </row>
    <row r="121" spans="1:44" ht="15.75" customHeight="1">
      <c r="A121" s="97"/>
      <c r="B121" s="97"/>
      <c r="C121" s="97"/>
      <c r="D121" s="97"/>
      <c r="E121" s="97"/>
      <c r="F121" s="97"/>
      <c r="G121" s="97"/>
      <c r="H121" s="107"/>
      <c r="I121" s="107"/>
      <c r="J121" s="107"/>
      <c r="K121" s="107"/>
      <c r="L121" s="97"/>
      <c r="M121" s="97"/>
      <c r="N121" s="97"/>
      <c r="O121" s="97"/>
      <c r="P121" s="108"/>
      <c r="Q121" s="97"/>
      <c r="R121" s="97"/>
      <c r="S121" s="97"/>
      <c r="T121" s="97"/>
      <c r="U121" s="97"/>
      <c r="V121" s="97"/>
      <c r="W121" s="97"/>
      <c r="X121" s="108"/>
      <c r="Y121" s="97"/>
      <c r="Z121" s="97"/>
      <c r="AA121" s="97"/>
      <c r="AB121" s="97"/>
      <c r="AC121" s="97"/>
      <c r="AD121" s="97"/>
      <c r="AE121" s="97"/>
      <c r="AF121" s="97"/>
      <c r="AG121" s="97"/>
      <c r="AH121" s="97"/>
      <c r="AI121" s="97"/>
      <c r="AJ121" s="97"/>
      <c r="AK121" s="97"/>
      <c r="AL121" s="97"/>
      <c r="AM121" s="97"/>
      <c r="AN121" s="97"/>
      <c r="AO121" s="97"/>
      <c r="AP121" s="97"/>
      <c r="AQ121" s="97"/>
      <c r="AR121" s="97"/>
    </row>
    <row r="122" spans="1:44" ht="15.75" customHeight="1">
      <c r="A122" s="97"/>
      <c r="B122" s="97"/>
      <c r="C122" s="97"/>
      <c r="D122" s="97"/>
      <c r="E122" s="97"/>
      <c r="F122" s="97"/>
      <c r="G122" s="97"/>
      <c r="H122" s="107"/>
      <c r="I122" s="107"/>
      <c r="J122" s="107"/>
      <c r="K122" s="107"/>
      <c r="L122" s="97"/>
      <c r="M122" s="97"/>
      <c r="N122" s="97"/>
      <c r="O122" s="97"/>
      <c r="P122" s="108"/>
      <c r="Q122" s="97"/>
      <c r="R122" s="97"/>
      <c r="S122" s="97"/>
      <c r="T122" s="97"/>
      <c r="U122" s="97"/>
      <c r="V122" s="97"/>
      <c r="W122" s="97"/>
      <c r="X122" s="108"/>
      <c r="Y122" s="97"/>
      <c r="Z122" s="97"/>
      <c r="AA122" s="97"/>
      <c r="AB122" s="97"/>
      <c r="AC122" s="97"/>
      <c r="AD122" s="97"/>
      <c r="AE122" s="97"/>
      <c r="AF122" s="97"/>
      <c r="AG122" s="97"/>
      <c r="AH122" s="97"/>
      <c r="AI122" s="97"/>
      <c r="AJ122" s="97"/>
      <c r="AK122" s="97"/>
      <c r="AL122" s="97"/>
      <c r="AM122" s="97"/>
      <c r="AN122" s="97"/>
      <c r="AO122" s="97"/>
      <c r="AP122" s="97"/>
      <c r="AQ122" s="97"/>
      <c r="AR122" s="97"/>
    </row>
    <row r="123" spans="1:44" ht="15.75" customHeight="1">
      <c r="A123" s="97"/>
      <c r="B123" s="97"/>
      <c r="C123" s="97"/>
      <c r="D123" s="97"/>
      <c r="E123" s="97"/>
      <c r="F123" s="97"/>
      <c r="G123" s="97"/>
      <c r="H123" s="107"/>
      <c r="I123" s="107"/>
      <c r="J123" s="107"/>
      <c r="K123" s="107"/>
      <c r="L123" s="97"/>
      <c r="M123" s="97"/>
      <c r="N123" s="97"/>
      <c r="O123" s="97"/>
      <c r="P123" s="108"/>
      <c r="Q123" s="97"/>
      <c r="R123" s="97"/>
      <c r="S123" s="97"/>
      <c r="T123" s="97"/>
      <c r="U123" s="97"/>
      <c r="V123" s="97"/>
      <c r="W123" s="97"/>
      <c r="X123" s="108"/>
      <c r="Y123" s="97"/>
      <c r="Z123" s="97"/>
      <c r="AA123" s="97"/>
      <c r="AB123" s="97"/>
      <c r="AC123" s="97"/>
      <c r="AD123" s="97"/>
      <c r="AE123" s="97"/>
      <c r="AF123" s="97"/>
      <c r="AG123" s="97"/>
      <c r="AH123" s="97"/>
      <c r="AI123" s="97"/>
      <c r="AJ123" s="97"/>
      <c r="AK123" s="97"/>
      <c r="AL123" s="97"/>
      <c r="AM123" s="97"/>
      <c r="AN123" s="97"/>
      <c r="AO123" s="97"/>
      <c r="AP123" s="97"/>
      <c r="AQ123" s="97"/>
      <c r="AR123" s="97"/>
    </row>
    <row r="124" spans="1:44" ht="15.75" customHeight="1">
      <c r="A124" s="97"/>
      <c r="B124" s="97"/>
      <c r="C124" s="97"/>
      <c r="D124" s="97"/>
      <c r="E124" s="97"/>
      <c r="F124" s="97"/>
      <c r="G124" s="97"/>
      <c r="H124" s="107"/>
      <c r="I124" s="107"/>
      <c r="J124" s="107"/>
      <c r="K124" s="107"/>
      <c r="L124" s="97"/>
      <c r="M124" s="97"/>
      <c r="N124" s="97"/>
      <c r="O124" s="97"/>
      <c r="P124" s="108"/>
      <c r="Q124" s="97"/>
      <c r="R124" s="97"/>
      <c r="S124" s="97"/>
      <c r="T124" s="97"/>
      <c r="U124" s="97"/>
      <c r="V124" s="97"/>
      <c r="W124" s="97"/>
      <c r="X124" s="108"/>
      <c r="Y124" s="97"/>
      <c r="Z124" s="97"/>
      <c r="AA124" s="97"/>
      <c r="AB124" s="97"/>
      <c r="AC124" s="97"/>
      <c r="AD124" s="97"/>
      <c r="AE124" s="97"/>
      <c r="AF124" s="97"/>
      <c r="AG124" s="97"/>
      <c r="AH124" s="97"/>
      <c r="AI124" s="97"/>
      <c r="AJ124" s="97"/>
      <c r="AK124" s="97"/>
      <c r="AL124" s="97"/>
      <c r="AM124" s="97"/>
      <c r="AN124" s="97"/>
      <c r="AO124" s="97"/>
      <c r="AP124" s="97"/>
      <c r="AQ124" s="97"/>
      <c r="AR124" s="97"/>
    </row>
    <row r="125" spans="1:44" ht="15.75" customHeight="1">
      <c r="A125" s="97"/>
      <c r="B125" s="97"/>
      <c r="C125" s="97"/>
      <c r="D125" s="97"/>
      <c r="E125" s="97"/>
      <c r="F125" s="97"/>
      <c r="G125" s="97"/>
      <c r="H125" s="107"/>
      <c r="I125" s="107"/>
      <c r="J125" s="107"/>
      <c r="K125" s="107"/>
      <c r="L125" s="97"/>
      <c r="M125" s="97"/>
      <c r="N125" s="97"/>
      <c r="O125" s="97"/>
      <c r="P125" s="108"/>
      <c r="Q125" s="97"/>
      <c r="R125" s="97"/>
      <c r="S125" s="97"/>
      <c r="T125" s="97"/>
      <c r="U125" s="97"/>
      <c r="V125" s="97"/>
      <c r="W125" s="97"/>
      <c r="X125" s="108"/>
      <c r="Y125" s="97"/>
      <c r="Z125" s="97"/>
      <c r="AA125" s="97"/>
      <c r="AB125" s="97"/>
      <c r="AC125" s="97"/>
      <c r="AD125" s="97"/>
      <c r="AE125" s="97"/>
      <c r="AF125" s="97"/>
      <c r="AG125" s="97"/>
      <c r="AH125" s="97"/>
      <c r="AI125" s="97"/>
      <c r="AJ125" s="97"/>
      <c r="AK125" s="97"/>
      <c r="AL125" s="97"/>
      <c r="AM125" s="97"/>
      <c r="AN125" s="97"/>
      <c r="AO125" s="97"/>
      <c r="AP125" s="97"/>
      <c r="AQ125" s="97"/>
      <c r="AR125" s="97"/>
    </row>
    <row r="126" spans="1:44" ht="15.75" customHeight="1">
      <c r="A126" s="97"/>
      <c r="B126" s="97"/>
      <c r="C126" s="97"/>
      <c r="D126" s="97"/>
      <c r="E126" s="97"/>
      <c r="F126" s="97"/>
      <c r="G126" s="97"/>
      <c r="H126" s="107"/>
      <c r="I126" s="107"/>
      <c r="J126" s="107"/>
      <c r="K126" s="107"/>
      <c r="L126" s="97"/>
      <c r="M126" s="97"/>
      <c r="N126" s="97"/>
      <c r="O126" s="97"/>
      <c r="P126" s="108"/>
      <c r="Q126" s="97"/>
      <c r="R126" s="97"/>
      <c r="S126" s="97"/>
      <c r="T126" s="97"/>
      <c r="U126" s="97"/>
      <c r="V126" s="97"/>
      <c r="W126" s="97"/>
      <c r="X126" s="108"/>
      <c r="Y126" s="97"/>
      <c r="Z126" s="97"/>
      <c r="AA126" s="97"/>
      <c r="AB126" s="97"/>
      <c r="AC126" s="97"/>
      <c r="AD126" s="97"/>
      <c r="AE126" s="97"/>
      <c r="AF126" s="97"/>
      <c r="AG126" s="97"/>
      <c r="AH126" s="97"/>
      <c r="AI126" s="97"/>
      <c r="AJ126" s="97"/>
      <c r="AK126" s="97"/>
      <c r="AL126" s="97"/>
      <c r="AM126" s="97"/>
      <c r="AN126" s="97"/>
      <c r="AO126" s="97"/>
      <c r="AP126" s="97"/>
      <c r="AQ126" s="97"/>
      <c r="AR126" s="97"/>
    </row>
    <row r="127" spans="1:44" ht="15.75" customHeight="1">
      <c r="A127" s="97"/>
      <c r="B127" s="97"/>
      <c r="C127" s="97"/>
      <c r="D127" s="97"/>
      <c r="E127" s="97"/>
      <c r="F127" s="97"/>
      <c r="G127" s="97"/>
      <c r="H127" s="107"/>
      <c r="I127" s="107"/>
      <c r="J127" s="107"/>
      <c r="K127" s="107"/>
      <c r="L127" s="97"/>
      <c r="M127" s="97"/>
      <c r="N127" s="97"/>
      <c r="O127" s="97"/>
      <c r="P127" s="108"/>
      <c r="Q127" s="97"/>
      <c r="R127" s="97"/>
      <c r="S127" s="97"/>
      <c r="T127" s="97"/>
      <c r="U127" s="97"/>
      <c r="V127" s="97"/>
      <c r="W127" s="97"/>
      <c r="X127" s="108"/>
      <c r="Y127" s="97"/>
      <c r="Z127" s="97"/>
      <c r="AA127" s="97"/>
      <c r="AB127" s="97"/>
      <c r="AC127" s="97"/>
      <c r="AD127" s="97"/>
      <c r="AE127" s="97"/>
      <c r="AF127" s="97"/>
      <c r="AG127" s="97"/>
      <c r="AH127" s="97"/>
      <c r="AI127" s="97"/>
      <c r="AJ127" s="97"/>
      <c r="AK127" s="97"/>
      <c r="AL127" s="97"/>
      <c r="AM127" s="97"/>
      <c r="AN127" s="97"/>
      <c r="AO127" s="97"/>
      <c r="AP127" s="97"/>
      <c r="AQ127" s="97"/>
      <c r="AR127" s="97"/>
    </row>
    <row r="128" spans="1:44" ht="15.75" customHeight="1">
      <c r="A128" s="97"/>
      <c r="B128" s="97"/>
      <c r="C128" s="97"/>
      <c r="D128" s="97"/>
      <c r="E128" s="97"/>
      <c r="F128" s="97"/>
      <c r="G128" s="97"/>
      <c r="H128" s="107"/>
      <c r="I128" s="107"/>
      <c r="J128" s="107"/>
      <c r="K128" s="107"/>
      <c r="L128" s="97"/>
      <c r="M128" s="97"/>
      <c r="N128" s="97"/>
      <c r="O128" s="97"/>
      <c r="P128" s="108"/>
      <c r="Q128" s="97"/>
      <c r="R128" s="97"/>
      <c r="S128" s="97"/>
      <c r="T128" s="97"/>
      <c r="U128" s="97"/>
      <c r="V128" s="97"/>
      <c r="W128" s="97"/>
      <c r="X128" s="108"/>
      <c r="Y128" s="97"/>
      <c r="Z128" s="97"/>
      <c r="AA128" s="97"/>
      <c r="AB128" s="97"/>
      <c r="AC128" s="97"/>
      <c r="AD128" s="97"/>
      <c r="AE128" s="97"/>
      <c r="AF128" s="97"/>
      <c r="AG128" s="97"/>
      <c r="AH128" s="97"/>
      <c r="AI128" s="97"/>
      <c r="AJ128" s="97"/>
      <c r="AK128" s="97"/>
      <c r="AL128" s="97"/>
      <c r="AM128" s="97"/>
      <c r="AN128" s="97"/>
      <c r="AO128" s="97"/>
      <c r="AP128" s="97"/>
      <c r="AQ128" s="97"/>
      <c r="AR128" s="97"/>
    </row>
    <row r="129" spans="1:44" ht="15.75" customHeight="1">
      <c r="A129" s="97"/>
      <c r="B129" s="97"/>
      <c r="C129" s="97"/>
      <c r="D129" s="97"/>
      <c r="E129" s="97"/>
      <c r="F129" s="97"/>
      <c r="G129" s="97"/>
      <c r="H129" s="107"/>
      <c r="I129" s="107"/>
      <c r="J129" s="107"/>
      <c r="K129" s="107"/>
      <c r="L129" s="97"/>
      <c r="M129" s="97"/>
      <c r="N129" s="97"/>
      <c r="O129" s="97"/>
      <c r="P129" s="108"/>
      <c r="Q129" s="97"/>
      <c r="R129" s="97"/>
      <c r="S129" s="97"/>
      <c r="T129" s="97"/>
      <c r="U129" s="97"/>
      <c r="V129" s="97"/>
      <c r="W129" s="97"/>
      <c r="X129" s="108"/>
      <c r="Y129" s="97"/>
      <c r="Z129" s="97"/>
      <c r="AA129" s="97"/>
      <c r="AB129" s="97"/>
      <c r="AC129" s="97"/>
      <c r="AD129" s="97"/>
      <c r="AE129" s="97"/>
      <c r="AF129" s="97"/>
      <c r="AG129" s="97"/>
      <c r="AH129" s="97"/>
      <c r="AI129" s="97"/>
      <c r="AJ129" s="97"/>
      <c r="AK129" s="97"/>
      <c r="AL129" s="97"/>
      <c r="AM129" s="97"/>
      <c r="AN129" s="97"/>
      <c r="AO129" s="97"/>
      <c r="AP129" s="97"/>
      <c r="AQ129" s="97"/>
      <c r="AR129" s="97"/>
    </row>
    <row r="130" spans="1:44" ht="15.75" customHeight="1">
      <c r="A130" s="97"/>
      <c r="B130" s="97"/>
      <c r="C130" s="97"/>
      <c r="D130" s="97"/>
      <c r="E130" s="97"/>
      <c r="F130" s="97"/>
      <c r="G130" s="97"/>
      <c r="H130" s="107"/>
      <c r="I130" s="107"/>
      <c r="J130" s="107"/>
      <c r="K130" s="107"/>
      <c r="L130" s="97"/>
      <c r="M130" s="97"/>
      <c r="N130" s="97"/>
      <c r="O130" s="97"/>
      <c r="P130" s="108"/>
      <c r="Q130" s="97"/>
      <c r="R130" s="97"/>
      <c r="S130" s="97"/>
      <c r="T130" s="97"/>
      <c r="U130" s="97"/>
      <c r="V130" s="97"/>
      <c r="W130" s="97"/>
      <c r="X130" s="108"/>
      <c r="Y130" s="97"/>
      <c r="Z130" s="97"/>
      <c r="AA130" s="97"/>
      <c r="AB130" s="97"/>
      <c r="AC130" s="97"/>
      <c r="AD130" s="97"/>
      <c r="AE130" s="97"/>
      <c r="AF130" s="97"/>
      <c r="AG130" s="97"/>
      <c r="AH130" s="97"/>
      <c r="AI130" s="97"/>
      <c r="AJ130" s="97"/>
      <c r="AK130" s="97"/>
      <c r="AL130" s="97"/>
      <c r="AM130" s="97"/>
      <c r="AN130" s="97"/>
      <c r="AO130" s="97"/>
      <c r="AP130" s="97"/>
      <c r="AQ130" s="97"/>
      <c r="AR130" s="97"/>
    </row>
    <row r="131" spans="1:44" ht="15.75" customHeight="1">
      <c r="A131" s="97"/>
      <c r="B131" s="97"/>
      <c r="C131" s="97"/>
      <c r="D131" s="97"/>
      <c r="E131" s="97"/>
      <c r="F131" s="97"/>
      <c r="G131" s="97"/>
      <c r="H131" s="107"/>
      <c r="I131" s="107"/>
      <c r="J131" s="107"/>
      <c r="K131" s="107"/>
      <c r="L131" s="97"/>
      <c r="M131" s="97"/>
      <c r="N131" s="97"/>
      <c r="O131" s="97"/>
      <c r="P131" s="108"/>
      <c r="Q131" s="97"/>
      <c r="R131" s="97"/>
      <c r="S131" s="97"/>
      <c r="T131" s="97"/>
      <c r="U131" s="97"/>
      <c r="V131" s="97"/>
      <c r="W131" s="97"/>
      <c r="X131" s="108"/>
      <c r="Y131" s="97"/>
      <c r="Z131" s="97"/>
      <c r="AA131" s="97"/>
      <c r="AB131" s="97"/>
      <c r="AC131" s="97"/>
      <c r="AD131" s="97"/>
      <c r="AE131" s="97"/>
      <c r="AF131" s="97"/>
      <c r="AG131" s="97"/>
      <c r="AH131" s="97"/>
      <c r="AI131" s="97"/>
      <c r="AJ131" s="97"/>
      <c r="AK131" s="97"/>
      <c r="AL131" s="97"/>
      <c r="AM131" s="97"/>
      <c r="AN131" s="97"/>
      <c r="AO131" s="97"/>
      <c r="AP131" s="97"/>
      <c r="AQ131" s="97"/>
      <c r="AR131" s="97"/>
    </row>
    <row r="132" spans="1:44" ht="15.75" customHeight="1">
      <c r="A132" s="97"/>
      <c r="B132" s="97"/>
      <c r="C132" s="97"/>
      <c r="D132" s="97"/>
      <c r="E132" s="97"/>
      <c r="F132" s="97"/>
      <c r="G132" s="97"/>
      <c r="H132" s="107"/>
      <c r="I132" s="107"/>
      <c r="J132" s="107"/>
      <c r="K132" s="107"/>
      <c r="L132" s="97"/>
      <c r="M132" s="97"/>
      <c r="N132" s="97"/>
      <c r="O132" s="97"/>
      <c r="P132" s="108"/>
      <c r="Q132" s="97"/>
      <c r="R132" s="97"/>
      <c r="S132" s="97"/>
      <c r="T132" s="97"/>
      <c r="U132" s="97"/>
      <c r="V132" s="97"/>
      <c r="W132" s="97"/>
      <c r="X132" s="108"/>
      <c r="Y132" s="97"/>
      <c r="Z132" s="97"/>
      <c r="AA132" s="97"/>
      <c r="AB132" s="97"/>
      <c r="AC132" s="97"/>
      <c r="AD132" s="97"/>
      <c r="AE132" s="97"/>
      <c r="AF132" s="97"/>
      <c r="AG132" s="97"/>
      <c r="AH132" s="97"/>
      <c r="AI132" s="97"/>
      <c r="AJ132" s="97"/>
      <c r="AK132" s="97"/>
      <c r="AL132" s="97"/>
      <c r="AM132" s="97"/>
      <c r="AN132" s="97"/>
      <c r="AO132" s="97"/>
      <c r="AP132" s="97"/>
      <c r="AQ132" s="97"/>
      <c r="AR132" s="97"/>
    </row>
    <row r="133" spans="1:44" ht="15.75" customHeight="1">
      <c r="A133" s="97"/>
      <c r="B133" s="97"/>
      <c r="C133" s="97"/>
      <c r="D133" s="97"/>
      <c r="E133" s="97"/>
      <c r="F133" s="97"/>
      <c r="G133" s="97"/>
      <c r="H133" s="107"/>
      <c r="I133" s="107"/>
      <c r="J133" s="107"/>
      <c r="K133" s="107"/>
      <c r="L133" s="97"/>
      <c r="M133" s="97"/>
      <c r="N133" s="97"/>
      <c r="O133" s="97"/>
      <c r="P133" s="108"/>
      <c r="Q133" s="97"/>
      <c r="R133" s="97"/>
      <c r="S133" s="97"/>
      <c r="T133" s="97"/>
      <c r="U133" s="97"/>
      <c r="V133" s="97"/>
      <c r="W133" s="97"/>
      <c r="X133" s="108"/>
      <c r="Y133" s="97"/>
      <c r="Z133" s="97"/>
      <c r="AA133" s="97"/>
      <c r="AB133" s="97"/>
      <c r="AC133" s="97"/>
      <c r="AD133" s="97"/>
      <c r="AE133" s="97"/>
      <c r="AF133" s="97"/>
      <c r="AG133" s="97"/>
      <c r="AH133" s="97"/>
      <c r="AI133" s="97"/>
      <c r="AJ133" s="97"/>
      <c r="AK133" s="97"/>
      <c r="AL133" s="97"/>
      <c r="AM133" s="97"/>
      <c r="AN133" s="97"/>
      <c r="AO133" s="97"/>
      <c r="AP133" s="97"/>
      <c r="AQ133" s="97"/>
      <c r="AR133" s="97"/>
    </row>
    <row r="134" spans="1:44" ht="15.75" customHeight="1">
      <c r="A134" s="97"/>
      <c r="B134" s="97"/>
      <c r="C134" s="97"/>
      <c r="D134" s="97"/>
      <c r="E134" s="97"/>
      <c r="F134" s="97"/>
      <c r="G134" s="97"/>
      <c r="H134" s="107"/>
      <c r="I134" s="107"/>
      <c r="J134" s="107"/>
      <c r="K134" s="107"/>
      <c r="L134" s="97"/>
      <c r="M134" s="97"/>
      <c r="N134" s="97"/>
      <c r="O134" s="97"/>
      <c r="P134" s="108"/>
      <c r="Q134" s="97"/>
      <c r="R134" s="97"/>
      <c r="S134" s="97"/>
      <c r="T134" s="97"/>
      <c r="U134" s="97"/>
      <c r="V134" s="97"/>
      <c r="W134" s="97"/>
      <c r="X134" s="108"/>
      <c r="Y134" s="97"/>
      <c r="Z134" s="97"/>
      <c r="AA134" s="97"/>
      <c r="AB134" s="97"/>
      <c r="AC134" s="97"/>
      <c r="AD134" s="97"/>
      <c r="AE134" s="97"/>
      <c r="AF134" s="97"/>
      <c r="AG134" s="97"/>
      <c r="AH134" s="97"/>
      <c r="AI134" s="97"/>
      <c r="AJ134" s="97"/>
      <c r="AK134" s="97"/>
      <c r="AL134" s="97"/>
      <c r="AM134" s="97"/>
      <c r="AN134" s="97"/>
      <c r="AO134" s="97"/>
      <c r="AP134" s="97"/>
      <c r="AQ134" s="97"/>
      <c r="AR134" s="97"/>
    </row>
    <row r="135" spans="1:44" ht="15.75" customHeight="1">
      <c r="A135" s="97"/>
      <c r="B135" s="97"/>
      <c r="C135" s="97"/>
      <c r="D135" s="97"/>
      <c r="E135" s="97"/>
      <c r="F135" s="97"/>
      <c r="G135" s="97"/>
      <c r="H135" s="107"/>
      <c r="I135" s="107"/>
      <c r="J135" s="107"/>
      <c r="K135" s="107"/>
      <c r="L135" s="97"/>
      <c r="M135" s="97"/>
      <c r="N135" s="97"/>
      <c r="O135" s="97"/>
      <c r="P135" s="108"/>
      <c r="Q135" s="97"/>
      <c r="R135" s="97"/>
      <c r="S135" s="97"/>
      <c r="T135" s="97"/>
      <c r="U135" s="97"/>
      <c r="V135" s="97"/>
      <c r="W135" s="97"/>
      <c r="X135" s="108"/>
      <c r="Y135" s="97"/>
      <c r="Z135" s="97"/>
      <c r="AA135" s="97"/>
      <c r="AB135" s="97"/>
      <c r="AC135" s="97"/>
      <c r="AD135" s="97"/>
      <c r="AE135" s="97"/>
      <c r="AF135" s="97"/>
      <c r="AG135" s="97"/>
      <c r="AH135" s="97"/>
      <c r="AI135" s="97"/>
      <c r="AJ135" s="97"/>
      <c r="AK135" s="97"/>
      <c r="AL135" s="97"/>
      <c r="AM135" s="97"/>
      <c r="AN135" s="97"/>
      <c r="AO135" s="97"/>
      <c r="AP135" s="97"/>
      <c r="AQ135" s="97"/>
      <c r="AR135" s="97"/>
    </row>
    <row r="136" spans="1:44" ht="15.75" customHeight="1">
      <c r="A136" s="97"/>
      <c r="B136" s="97"/>
      <c r="C136" s="97"/>
      <c r="D136" s="97"/>
      <c r="E136" s="97"/>
      <c r="F136" s="97"/>
      <c r="G136" s="97"/>
      <c r="H136" s="107"/>
      <c r="I136" s="107"/>
      <c r="J136" s="107"/>
      <c r="K136" s="107"/>
      <c r="L136" s="97"/>
      <c r="M136" s="97"/>
      <c r="N136" s="97"/>
      <c r="O136" s="97"/>
      <c r="P136" s="108"/>
      <c r="Q136" s="97"/>
      <c r="R136" s="97"/>
      <c r="S136" s="97"/>
      <c r="T136" s="97"/>
      <c r="U136" s="97"/>
      <c r="V136" s="97"/>
      <c r="W136" s="97"/>
      <c r="X136" s="108"/>
      <c r="Y136" s="97"/>
      <c r="Z136" s="97"/>
      <c r="AA136" s="97"/>
      <c r="AB136" s="97"/>
      <c r="AC136" s="97"/>
      <c r="AD136" s="97"/>
      <c r="AE136" s="97"/>
      <c r="AF136" s="97"/>
      <c r="AG136" s="97"/>
      <c r="AH136" s="97"/>
      <c r="AI136" s="97"/>
      <c r="AJ136" s="97"/>
      <c r="AK136" s="97"/>
      <c r="AL136" s="97"/>
      <c r="AM136" s="97"/>
      <c r="AN136" s="97"/>
      <c r="AO136" s="97"/>
      <c r="AP136" s="97"/>
      <c r="AQ136" s="97"/>
      <c r="AR136" s="97"/>
    </row>
    <row r="137" spans="1:44" ht="15.75" customHeight="1">
      <c r="A137" s="97"/>
      <c r="B137" s="97"/>
      <c r="C137" s="97"/>
      <c r="D137" s="97"/>
      <c r="E137" s="97"/>
      <c r="F137" s="97"/>
      <c r="G137" s="97"/>
      <c r="H137" s="107"/>
      <c r="I137" s="107"/>
      <c r="J137" s="107"/>
      <c r="K137" s="107"/>
      <c r="L137" s="97"/>
      <c r="M137" s="97"/>
      <c r="N137" s="97"/>
      <c r="O137" s="97"/>
      <c r="P137" s="108"/>
      <c r="Q137" s="97"/>
      <c r="R137" s="97"/>
      <c r="S137" s="97"/>
      <c r="T137" s="97"/>
      <c r="U137" s="97"/>
      <c r="V137" s="97"/>
      <c r="W137" s="97"/>
      <c r="X137" s="108"/>
      <c r="Y137" s="97"/>
      <c r="Z137" s="97"/>
      <c r="AA137" s="97"/>
      <c r="AB137" s="97"/>
      <c r="AC137" s="97"/>
      <c r="AD137" s="97"/>
      <c r="AE137" s="97"/>
      <c r="AF137" s="97"/>
      <c r="AG137" s="97"/>
      <c r="AH137" s="97"/>
      <c r="AI137" s="97"/>
      <c r="AJ137" s="97"/>
      <c r="AK137" s="97"/>
      <c r="AL137" s="97"/>
      <c r="AM137" s="97"/>
      <c r="AN137" s="97"/>
      <c r="AO137" s="97"/>
      <c r="AP137" s="97"/>
      <c r="AQ137" s="97"/>
      <c r="AR137" s="97"/>
    </row>
    <row r="138" spans="1:44" ht="15.75" customHeight="1">
      <c r="A138" s="97"/>
      <c r="B138" s="97"/>
      <c r="C138" s="97"/>
      <c r="D138" s="97"/>
      <c r="E138" s="97"/>
      <c r="F138" s="97"/>
      <c r="G138" s="97"/>
      <c r="H138" s="107"/>
      <c r="I138" s="107"/>
      <c r="J138" s="107"/>
      <c r="K138" s="107"/>
      <c r="L138" s="97"/>
      <c r="M138" s="97"/>
      <c r="N138" s="97"/>
      <c r="O138" s="97"/>
      <c r="P138" s="108"/>
      <c r="Q138" s="97"/>
      <c r="R138" s="97"/>
      <c r="S138" s="97"/>
      <c r="T138" s="97"/>
      <c r="U138" s="97"/>
      <c r="V138" s="97"/>
      <c r="W138" s="97"/>
      <c r="X138" s="108"/>
      <c r="Y138" s="97"/>
      <c r="Z138" s="97"/>
      <c r="AA138" s="97"/>
      <c r="AB138" s="97"/>
      <c r="AC138" s="97"/>
      <c r="AD138" s="97"/>
      <c r="AE138" s="97"/>
      <c r="AF138" s="97"/>
      <c r="AG138" s="97"/>
      <c r="AH138" s="97"/>
      <c r="AI138" s="97"/>
      <c r="AJ138" s="97"/>
      <c r="AK138" s="97"/>
      <c r="AL138" s="97"/>
      <c r="AM138" s="97"/>
      <c r="AN138" s="97"/>
      <c r="AO138" s="97"/>
      <c r="AP138" s="97"/>
      <c r="AQ138" s="97"/>
      <c r="AR138" s="97"/>
    </row>
    <row r="139" spans="1:44" ht="15.75" customHeight="1">
      <c r="A139" s="97"/>
      <c r="B139" s="97"/>
      <c r="C139" s="97"/>
      <c r="D139" s="97"/>
      <c r="E139" s="97"/>
      <c r="F139" s="97"/>
      <c r="G139" s="97"/>
      <c r="H139" s="107"/>
      <c r="I139" s="107"/>
      <c r="J139" s="107"/>
      <c r="K139" s="107"/>
      <c r="L139" s="97"/>
      <c r="M139" s="97"/>
      <c r="N139" s="97"/>
      <c r="O139" s="97"/>
      <c r="P139" s="108"/>
      <c r="Q139" s="97"/>
      <c r="R139" s="97"/>
      <c r="S139" s="97"/>
      <c r="T139" s="97"/>
      <c r="U139" s="97"/>
      <c r="V139" s="97"/>
      <c r="W139" s="97"/>
      <c r="X139" s="108"/>
      <c r="Y139" s="97"/>
      <c r="Z139" s="97"/>
      <c r="AA139" s="97"/>
      <c r="AB139" s="97"/>
      <c r="AC139" s="97"/>
      <c r="AD139" s="97"/>
      <c r="AE139" s="97"/>
      <c r="AF139" s="97"/>
      <c r="AG139" s="97"/>
      <c r="AH139" s="97"/>
      <c r="AI139" s="97"/>
      <c r="AJ139" s="97"/>
      <c r="AK139" s="97"/>
      <c r="AL139" s="97"/>
      <c r="AM139" s="97"/>
      <c r="AN139" s="97"/>
      <c r="AO139" s="97"/>
      <c r="AP139" s="97"/>
      <c r="AQ139" s="97"/>
      <c r="AR139" s="97"/>
    </row>
    <row r="140" spans="1:44" ht="15.75" customHeight="1">
      <c r="A140" s="97"/>
      <c r="B140" s="97"/>
      <c r="C140" s="97"/>
      <c r="D140" s="97"/>
      <c r="E140" s="97"/>
      <c r="F140" s="97"/>
      <c r="G140" s="97"/>
      <c r="H140" s="107"/>
      <c r="I140" s="107"/>
      <c r="J140" s="107"/>
      <c r="K140" s="107"/>
      <c r="L140" s="97"/>
      <c r="M140" s="97"/>
      <c r="N140" s="97"/>
      <c r="O140" s="97"/>
      <c r="P140" s="108"/>
      <c r="Q140" s="97"/>
      <c r="R140" s="97"/>
      <c r="S140" s="97"/>
      <c r="T140" s="97"/>
      <c r="U140" s="97"/>
      <c r="V140" s="97"/>
      <c r="W140" s="97"/>
      <c r="X140" s="108"/>
      <c r="Y140" s="97"/>
      <c r="Z140" s="97"/>
      <c r="AA140" s="97"/>
      <c r="AB140" s="97"/>
      <c r="AC140" s="97"/>
      <c r="AD140" s="97"/>
      <c r="AE140" s="97"/>
      <c r="AF140" s="97"/>
      <c r="AG140" s="97"/>
      <c r="AH140" s="97"/>
      <c r="AI140" s="97"/>
      <c r="AJ140" s="97"/>
      <c r="AK140" s="97"/>
      <c r="AL140" s="97"/>
      <c r="AM140" s="97"/>
      <c r="AN140" s="97"/>
      <c r="AO140" s="97"/>
      <c r="AP140" s="97"/>
      <c r="AQ140" s="97"/>
      <c r="AR140" s="97"/>
    </row>
    <row r="141" spans="1:44" ht="15.75" customHeight="1">
      <c r="A141" s="97"/>
      <c r="B141" s="97"/>
      <c r="C141" s="97"/>
      <c r="D141" s="97"/>
      <c r="E141" s="97"/>
      <c r="F141" s="97"/>
      <c r="G141" s="97"/>
      <c r="H141" s="107"/>
      <c r="I141" s="107"/>
      <c r="J141" s="107"/>
      <c r="K141" s="107"/>
      <c r="L141" s="97"/>
      <c r="M141" s="97"/>
      <c r="N141" s="97"/>
      <c r="O141" s="97"/>
      <c r="P141" s="108"/>
      <c r="Q141" s="97"/>
      <c r="R141" s="97"/>
      <c r="S141" s="97"/>
      <c r="T141" s="97"/>
      <c r="U141" s="97"/>
      <c r="V141" s="97"/>
      <c r="W141" s="97"/>
      <c r="X141" s="108"/>
      <c r="Y141" s="97"/>
      <c r="Z141" s="97"/>
      <c r="AA141" s="97"/>
      <c r="AB141" s="97"/>
      <c r="AC141" s="97"/>
      <c r="AD141" s="97"/>
      <c r="AE141" s="97"/>
      <c r="AF141" s="97"/>
      <c r="AG141" s="97"/>
      <c r="AH141" s="97"/>
      <c r="AI141" s="97"/>
      <c r="AJ141" s="97"/>
      <c r="AK141" s="97"/>
      <c r="AL141" s="97"/>
      <c r="AM141" s="97"/>
      <c r="AN141" s="97"/>
      <c r="AO141" s="97"/>
      <c r="AP141" s="97"/>
      <c r="AQ141" s="97"/>
      <c r="AR141" s="97"/>
    </row>
    <row r="142" spans="1:44" ht="15.75" customHeight="1">
      <c r="A142" s="97"/>
      <c r="B142" s="97"/>
      <c r="C142" s="97"/>
      <c r="D142" s="97"/>
      <c r="E142" s="97"/>
      <c r="F142" s="97"/>
      <c r="G142" s="97"/>
      <c r="H142" s="107"/>
      <c r="I142" s="107"/>
      <c r="J142" s="107"/>
      <c r="K142" s="107"/>
      <c r="L142" s="97"/>
      <c r="M142" s="97"/>
      <c r="N142" s="97"/>
      <c r="O142" s="97"/>
      <c r="P142" s="108"/>
      <c r="Q142" s="97"/>
      <c r="R142" s="97"/>
      <c r="S142" s="97"/>
      <c r="T142" s="97"/>
      <c r="U142" s="97"/>
      <c r="V142" s="97"/>
      <c r="W142" s="97"/>
      <c r="X142" s="108"/>
      <c r="Y142" s="97"/>
      <c r="Z142" s="97"/>
      <c r="AA142" s="97"/>
      <c r="AB142" s="97"/>
      <c r="AC142" s="97"/>
      <c r="AD142" s="97"/>
      <c r="AE142" s="97"/>
      <c r="AF142" s="97"/>
      <c r="AG142" s="97"/>
      <c r="AH142" s="97"/>
      <c r="AI142" s="97"/>
      <c r="AJ142" s="97"/>
      <c r="AK142" s="97"/>
      <c r="AL142" s="97"/>
      <c r="AM142" s="97"/>
      <c r="AN142" s="97"/>
      <c r="AO142" s="97"/>
      <c r="AP142" s="97"/>
      <c r="AQ142" s="97"/>
      <c r="AR142" s="97"/>
    </row>
    <row r="143" spans="1:44" ht="15.75" customHeight="1">
      <c r="A143" s="97"/>
      <c r="B143" s="97"/>
      <c r="C143" s="97"/>
      <c r="D143" s="97"/>
      <c r="E143" s="97"/>
      <c r="F143" s="97"/>
      <c r="G143" s="97"/>
      <c r="H143" s="107"/>
      <c r="I143" s="107"/>
      <c r="J143" s="107"/>
      <c r="K143" s="107"/>
      <c r="L143" s="97"/>
      <c r="M143" s="97"/>
      <c r="N143" s="97"/>
      <c r="O143" s="97"/>
      <c r="P143" s="108"/>
      <c r="Q143" s="97"/>
      <c r="R143" s="97"/>
      <c r="S143" s="97"/>
      <c r="T143" s="97"/>
      <c r="U143" s="97"/>
      <c r="V143" s="97"/>
      <c r="W143" s="97"/>
      <c r="X143" s="108"/>
      <c r="Y143" s="97"/>
      <c r="Z143" s="97"/>
      <c r="AA143" s="97"/>
      <c r="AB143" s="97"/>
      <c r="AC143" s="97"/>
      <c r="AD143" s="97"/>
      <c r="AE143" s="97"/>
      <c r="AF143" s="97"/>
      <c r="AG143" s="97"/>
      <c r="AH143" s="97"/>
      <c r="AI143" s="97"/>
      <c r="AJ143" s="97"/>
      <c r="AK143" s="97"/>
      <c r="AL143" s="97"/>
      <c r="AM143" s="97"/>
      <c r="AN143" s="97"/>
      <c r="AO143" s="97"/>
      <c r="AP143" s="97"/>
      <c r="AQ143" s="97"/>
      <c r="AR143" s="97"/>
    </row>
    <row r="144" spans="1:44" ht="15.75" customHeight="1">
      <c r="A144" s="97"/>
      <c r="B144" s="97"/>
      <c r="C144" s="97"/>
      <c r="D144" s="97"/>
      <c r="E144" s="97"/>
      <c r="F144" s="97"/>
      <c r="G144" s="97"/>
      <c r="H144" s="107"/>
      <c r="I144" s="107"/>
      <c r="J144" s="107"/>
      <c r="K144" s="107"/>
      <c r="L144" s="97"/>
      <c r="M144" s="97"/>
      <c r="N144" s="97"/>
      <c r="O144" s="97"/>
      <c r="P144" s="108"/>
      <c r="Q144" s="97"/>
      <c r="R144" s="97"/>
      <c r="S144" s="97"/>
      <c r="T144" s="97"/>
      <c r="U144" s="97"/>
      <c r="V144" s="97"/>
      <c r="W144" s="97"/>
      <c r="X144" s="108"/>
      <c r="Y144" s="97"/>
      <c r="Z144" s="97"/>
      <c r="AA144" s="97"/>
      <c r="AB144" s="97"/>
      <c r="AC144" s="97"/>
      <c r="AD144" s="97"/>
      <c r="AE144" s="97"/>
      <c r="AF144" s="97"/>
      <c r="AG144" s="97"/>
      <c r="AH144" s="97"/>
      <c r="AI144" s="97"/>
      <c r="AJ144" s="97"/>
      <c r="AK144" s="97"/>
      <c r="AL144" s="97"/>
      <c r="AM144" s="97"/>
      <c r="AN144" s="97"/>
      <c r="AO144" s="97"/>
      <c r="AP144" s="97"/>
      <c r="AQ144" s="97"/>
      <c r="AR144" s="97"/>
    </row>
    <row r="145" spans="1:44" ht="15.75" customHeight="1">
      <c r="A145" s="97"/>
      <c r="B145" s="97"/>
      <c r="C145" s="97"/>
      <c r="D145" s="97"/>
      <c r="E145" s="97"/>
      <c r="F145" s="97"/>
      <c r="G145" s="97"/>
      <c r="H145" s="107"/>
      <c r="I145" s="107"/>
      <c r="J145" s="107"/>
      <c r="K145" s="107"/>
      <c r="L145" s="97"/>
      <c r="M145" s="97"/>
      <c r="N145" s="97"/>
      <c r="O145" s="97"/>
      <c r="P145" s="108"/>
      <c r="Q145" s="97"/>
      <c r="R145" s="97"/>
      <c r="S145" s="97"/>
      <c r="T145" s="97"/>
      <c r="U145" s="97"/>
      <c r="V145" s="97"/>
      <c r="W145" s="97"/>
      <c r="X145" s="108"/>
      <c r="Y145" s="97"/>
      <c r="Z145" s="97"/>
      <c r="AA145" s="97"/>
      <c r="AB145" s="97"/>
      <c r="AC145" s="97"/>
      <c r="AD145" s="97"/>
      <c r="AE145" s="97"/>
      <c r="AF145" s="97"/>
      <c r="AG145" s="97"/>
      <c r="AH145" s="97"/>
      <c r="AI145" s="97"/>
      <c r="AJ145" s="97"/>
      <c r="AK145" s="97"/>
      <c r="AL145" s="97"/>
      <c r="AM145" s="97"/>
      <c r="AN145" s="97"/>
      <c r="AO145" s="97"/>
      <c r="AP145" s="97"/>
      <c r="AQ145" s="97"/>
      <c r="AR145" s="97"/>
    </row>
    <row r="146" spans="1:44" ht="15.75" customHeight="1">
      <c r="A146" s="97"/>
      <c r="B146" s="97"/>
      <c r="C146" s="97"/>
      <c r="D146" s="97"/>
      <c r="E146" s="97"/>
      <c r="F146" s="97"/>
      <c r="G146" s="97"/>
      <c r="H146" s="107"/>
      <c r="I146" s="107"/>
      <c r="J146" s="107"/>
      <c r="K146" s="107"/>
      <c r="L146" s="97"/>
      <c r="M146" s="97"/>
      <c r="N146" s="97"/>
      <c r="O146" s="97"/>
      <c r="P146" s="108"/>
      <c r="Q146" s="97"/>
      <c r="R146" s="97"/>
      <c r="S146" s="97"/>
      <c r="T146" s="97"/>
      <c r="U146" s="97"/>
      <c r="V146" s="97"/>
      <c r="W146" s="97"/>
      <c r="X146" s="108"/>
      <c r="Y146" s="97"/>
      <c r="Z146" s="97"/>
      <c r="AA146" s="97"/>
      <c r="AB146" s="97"/>
      <c r="AC146" s="97"/>
      <c r="AD146" s="97"/>
      <c r="AE146" s="97"/>
      <c r="AF146" s="97"/>
      <c r="AG146" s="97"/>
      <c r="AH146" s="97"/>
      <c r="AI146" s="97"/>
      <c r="AJ146" s="97"/>
      <c r="AK146" s="97"/>
      <c r="AL146" s="97"/>
      <c r="AM146" s="97"/>
      <c r="AN146" s="97"/>
      <c r="AO146" s="97"/>
      <c r="AP146" s="97"/>
      <c r="AQ146" s="97"/>
      <c r="AR146" s="97"/>
    </row>
    <row r="147" spans="1:44" ht="15.75" customHeight="1">
      <c r="A147" s="97"/>
      <c r="B147" s="97"/>
      <c r="C147" s="97"/>
      <c r="D147" s="97"/>
      <c r="E147" s="97"/>
      <c r="F147" s="97"/>
      <c r="G147" s="97"/>
      <c r="H147" s="107"/>
      <c r="I147" s="107"/>
      <c r="J147" s="107"/>
      <c r="K147" s="107"/>
      <c r="L147" s="97"/>
      <c r="M147" s="97"/>
      <c r="N147" s="97"/>
      <c r="O147" s="97"/>
      <c r="P147" s="108"/>
      <c r="Q147" s="97"/>
      <c r="R147" s="97"/>
      <c r="S147" s="97"/>
      <c r="T147" s="97"/>
      <c r="U147" s="97"/>
      <c r="V147" s="97"/>
      <c r="W147" s="97"/>
      <c r="X147" s="108"/>
      <c r="Y147" s="97"/>
      <c r="Z147" s="97"/>
      <c r="AA147" s="97"/>
      <c r="AB147" s="97"/>
      <c r="AC147" s="97"/>
      <c r="AD147" s="97"/>
      <c r="AE147" s="97"/>
      <c r="AF147" s="97"/>
      <c r="AG147" s="97"/>
      <c r="AH147" s="97"/>
      <c r="AI147" s="97"/>
      <c r="AJ147" s="97"/>
      <c r="AK147" s="97"/>
      <c r="AL147" s="97"/>
      <c r="AM147" s="97"/>
      <c r="AN147" s="97"/>
      <c r="AO147" s="97"/>
      <c r="AP147" s="97"/>
      <c r="AQ147" s="97"/>
      <c r="AR147" s="97"/>
    </row>
    <row r="148" spans="1:44" ht="15.75" customHeight="1">
      <c r="A148" s="97"/>
      <c r="B148" s="97"/>
      <c r="C148" s="97"/>
      <c r="D148" s="97"/>
      <c r="E148" s="97"/>
      <c r="F148" s="97"/>
      <c r="G148" s="97"/>
      <c r="H148" s="107"/>
      <c r="I148" s="107"/>
      <c r="J148" s="107"/>
      <c r="K148" s="107"/>
      <c r="L148" s="97"/>
      <c r="M148" s="97"/>
      <c r="N148" s="97"/>
      <c r="O148" s="97"/>
      <c r="P148" s="108"/>
      <c r="Q148" s="97"/>
      <c r="R148" s="97"/>
      <c r="S148" s="97"/>
      <c r="T148" s="97"/>
      <c r="U148" s="97"/>
      <c r="V148" s="97"/>
      <c r="W148" s="97"/>
      <c r="X148" s="108"/>
      <c r="Y148" s="97"/>
      <c r="Z148" s="97"/>
      <c r="AA148" s="97"/>
      <c r="AB148" s="97"/>
      <c r="AC148" s="97"/>
      <c r="AD148" s="97"/>
      <c r="AE148" s="97"/>
      <c r="AF148" s="97"/>
      <c r="AG148" s="97"/>
      <c r="AH148" s="97"/>
      <c r="AI148" s="97"/>
      <c r="AJ148" s="97"/>
      <c r="AK148" s="97"/>
      <c r="AL148" s="97"/>
      <c r="AM148" s="97"/>
      <c r="AN148" s="97"/>
      <c r="AO148" s="97"/>
      <c r="AP148" s="97"/>
      <c r="AQ148" s="97"/>
      <c r="AR148" s="97"/>
    </row>
    <row r="149" spans="1:44" ht="15.75" customHeight="1">
      <c r="A149" s="97"/>
      <c r="B149" s="97"/>
      <c r="C149" s="97"/>
      <c r="D149" s="97"/>
      <c r="E149" s="97"/>
      <c r="F149" s="97"/>
      <c r="G149" s="97"/>
      <c r="H149" s="107"/>
      <c r="I149" s="107"/>
      <c r="J149" s="107"/>
      <c r="K149" s="107"/>
      <c r="L149" s="97"/>
      <c r="M149" s="97"/>
      <c r="N149" s="97"/>
      <c r="O149" s="97"/>
      <c r="P149" s="108"/>
      <c r="Q149" s="97"/>
      <c r="R149" s="97"/>
      <c r="S149" s="97"/>
      <c r="T149" s="97"/>
      <c r="U149" s="97"/>
      <c r="V149" s="97"/>
      <c r="W149" s="97"/>
      <c r="X149" s="108"/>
      <c r="Y149" s="97"/>
      <c r="Z149" s="97"/>
      <c r="AA149" s="97"/>
      <c r="AB149" s="97"/>
      <c r="AC149" s="97"/>
      <c r="AD149" s="97"/>
      <c r="AE149" s="97"/>
      <c r="AF149" s="97"/>
      <c r="AG149" s="97"/>
      <c r="AH149" s="97"/>
      <c r="AI149" s="97"/>
      <c r="AJ149" s="97"/>
      <c r="AK149" s="97"/>
      <c r="AL149" s="97"/>
      <c r="AM149" s="97"/>
      <c r="AN149" s="97"/>
      <c r="AO149" s="97"/>
      <c r="AP149" s="97"/>
      <c r="AQ149" s="97"/>
      <c r="AR149" s="97"/>
    </row>
    <row r="150" spans="1:44" ht="15.75" customHeight="1">
      <c r="A150" s="97"/>
      <c r="B150" s="97"/>
      <c r="C150" s="97"/>
      <c r="D150" s="97"/>
      <c r="E150" s="97"/>
      <c r="F150" s="97"/>
      <c r="G150" s="97"/>
      <c r="H150" s="107"/>
      <c r="I150" s="107"/>
      <c r="J150" s="107"/>
      <c r="K150" s="107"/>
      <c r="L150" s="97"/>
      <c r="M150" s="97"/>
      <c r="N150" s="97"/>
      <c r="O150" s="97"/>
      <c r="P150" s="108"/>
      <c r="Q150" s="97"/>
      <c r="R150" s="97"/>
      <c r="S150" s="97"/>
      <c r="T150" s="97"/>
      <c r="U150" s="97"/>
      <c r="V150" s="97"/>
      <c r="W150" s="97"/>
      <c r="X150" s="108"/>
      <c r="Y150" s="97"/>
      <c r="Z150" s="97"/>
      <c r="AA150" s="97"/>
      <c r="AB150" s="97"/>
      <c r="AC150" s="97"/>
      <c r="AD150" s="97"/>
      <c r="AE150" s="97"/>
      <c r="AF150" s="97"/>
      <c r="AG150" s="97"/>
      <c r="AH150" s="97"/>
      <c r="AI150" s="97"/>
      <c r="AJ150" s="97"/>
      <c r="AK150" s="97"/>
      <c r="AL150" s="97"/>
      <c r="AM150" s="97"/>
      <c r="AN150" s="97"/>
      <c r="AO150" s="97"/>
      <c r="AP150" s="97"/>
      <c r="AQ150" s="97"/>
      <c r="AR150" s="97"/>
    </row>
    <row r="151" spans="1:44" ht="15.75" customHeight="1">
      <c r="A151" s="97"/>
      <c r="B151" s="97"/>
      <c r="C151" s="97"/>
      <c r="D151" s="97"/>
      <c r="E151" s="97"/>
      <c r="F151" s="97"/>
      <c r="G151" s="97"/>
      <c r="H151" s="107"/>
      <c r="I151" s="107"/>
      <c r="J151" s="107"/>
      <c r="K151" s="107"/>
      <c r="L151" s="97"/>
      <c r="M151" s="97"/>
      <c r="N151" s="97"/>
      <c r="O151" s="97"/>
      <c r="P151" s="108"/>
      <c r="Q151" s="97"/>
      <c r="R151" s="97"/>
      <c r="S151" s="97"/>
      <c r="T151" s="97"/>
      <c r="U151" s="97"/>
      <c r="V151" s="97"/>
      <c r="W151" s="97"/>
      <c r="X151" s="108"/>
      <c r="Y151" s="97"/>
      <c r="Z151" s="97"/>
      <c r="AA151" s="97"/>
      <c r="AB151" s="97"/>
      <c r="AC151" s="97"/>
      <c r="AD151" s="97"/>
      <c r="AE151" s="97"/>
      <c r="AF151" s="97"/>
      <c r="AG151" s="97"/>
      <c r="AH151" s="97"/>
      <c r="AI151" s="97"/>
      <c r="AJ151" s="97"/>
      <c r="AK151" s="97"/>
      <c r="AL151" s="97"/>
      <c r="AM151" s="97"/>
      <c r="AN151" s="97"/>
      <c r="AO151" s="97"/>
      <c r="AP151" s="97"/>
      <c r="AQ151" s="97"/>
      <c r="AR151" s="97"/>
    </row>
    <row r="152" spans="1:44" ht="15.75" customHeight="1">
      <c r="A152" s="97"/>
      <c r="B152" s="97"/>
      <c r="C152" s="97"/>
      <c r="D152" s="97"/>
      <c r="E152" s="97"/>
      <c r="F152" s="97"/>
      <c r="G152" s="97"/>
      <c r="H152" s="107"/>
      <c r="I152" s="107"/>
      <c r="J152" s="107"/>
      <c r="K152" s="107"/>
      <c r="L152" s="97"/>
      <c r="M152" s="97"/>
      <c r="N152" s="97"/>
      <c r="O152" s="97"/>
      <c r="P152" s="108"/>
      <c r="Q152" s="97"/>
      <c r="R152" s="97"/>
      <c r="S152" s="97"/>
      <c r="T152" s="97"/>
      <c r="U152" s="97"/>
      <c r="V152" s="97"/>
      <c r="W152" s="97"/>
      <c r="X152" s="108"/>
      <c r="Y152" s="97"/>
      <c r="Z152" s="97"/>
      <c r="AA152" s="97"/>
      <c r="AB152" s="97"/>
      <c r="AC152" s="97"/>
      <c r="AD152" s="97"/>
      <c r="AE152" s="97"/>
      <c r="AF152" s="97"/>
      <c r="AG152" s="97"/>
      <c r="AH152" s="97"/>
      <c r="AI152" s="97"/>
      <c r="AJ152" s="97"/>
      <c r="AK152" s="97"/>
      <c r="AL152" s="97"/>
      <c r="AM152" s="97"/>
      <c r="AN152" s="97"/>
      <c r="AO152" s="97"/>
      <c r="AP152" s="97"/>
      <c r="AQ152" s="97"/>
      <c r="AR152" s="97"/>
    </row>
    <row r="153" spans="1:44" ht="15.75" customHeight="1">
      <c r="A153" s="97"/>
      <c r="B153" s="97"/>
      <c r="C153" s="97"/>
      <c r="D153" s="97"/>
      <c r="E153" s="97"/>
      <c r="F153" s="97"/>
      <c r="G153" s="97"/>
      <c r="H153" s="107"/>
      <c r="I153" s="107"/>
      <c r="J153" s="107"/>
      <c r="K153" s="107"/>
      <c r="L153" s="97"/>
      <c r="M153" s="97"/>
      <c r="N153" s="97"/>
      <c r="O153" s="97"/>
      <c r="P153" s="108"/>
      <c r="Q153" s="97"/>
      <c r="R153" s="97"/>
      <c r="S153" s="97"/>
      <c r="T153" s="97"/>
      <c r="U153" s="97"/>
      <c r="V153" s="97"/>
      <c r="W153" s="97"/>
      <c r="X153" s="108"/>
      <c r="Y153" s="97"/>
      <c r="Z153" s="97"/>
      <c r="AA153" s="97"/>
      <c r="AB153" s="97"/>
      <c r="AC153" s="97"/>
      <c r="AD153" s="97"/>
      <c r="AE153" s="97"/>
      <c r="AF153" s="97"/>
      <c r="AG153" s="97"/>
      <c r="AH153" s="97"/>
      <c r="AI153" s="97"/>
      <c r="AJ153" s="97"/>
      <c r="AK153" s="97"/>
      <c r="AL153" s="97"/>
      <c r="AM153" s="97"/>
      <c r="AN153" s="97"/>
      <c r="AO153" s="97"/>
      <c r="AP153" s="97"/>
      <c r="AQ153" s="97"/>
      <c r="AR153" s="97"/>
    </row>
    <row r="154" spans="1:44" ht="15.75" customHeight="1">
      <c r="A154" s="97"/>
      <c r="B154" s="97"/>
      <c r="C154" s="97"/>
      <c r="D154" s="97"/>
      <c r="E154" s="97"/>
      <c r="F154" s="97"/>
      <c r="G154" s="97"/>
      <c r="H154" s="107"/>
      <c r="I154" s="107"/>
      <c r="J154" s="107"/>
      <c r="K154" s="107"/>
      <c r="L154" s="97"/>
      <c r="M154" s="97"/>
      <c r="N154" s="97"/>
      <c r="O154" s="97"/>
      <c r="P154" s="108"/>
      <c r="Q154" s="97"/>
      <c r="R154" s="97"/>
      <c r="S154" s="97"/>
      <c r="T154" s="97"/>
      <c r="U154" s="97"/>
      <c r="V154" s="97"/>
      <c r="W154" s="97"/>
      <c r="X154" s="108"/>
      <c r="Y154" s="97"/>
      <c r="Z154" s="97"/>
      <c r="AA154" s="97"/>
      <c r="AB154" s="97"/>
      <c r="AC154" s="97"/>
      <c r="AD154" s="97"/>
      <c r="AE154" s="97"/>
      <c r="AF154" s="97"/>
      <c r="AG154" s="97"/>
      <c r="AH154" s="97"/>
      <c r="AI154" s="97"/>
      <c r="AJ154" s="97"/>
      <c r="AK154" s="97"/>
      <c r="AL154" s="97"/>
      <c r="AM154" s="97"/>
      <c r="AN154" s="97"/>
      <c r="AO154" s="97"/>
      <c r="AP154" s="97"/>
      <c r="AQ154" s="97"/>
      <c r="AR154" s="97"/>
    </row>
    <row r="155" spans="1:44" ht="15.75" customHeight="1">
      <c r="A155" s="97"/>
      <c r="B155" s="97"/>
      <c r="C155" s="97"/>
      <c r="D155" s="97"/>
      <c r="E155" s="97"/>
      <c r="F155" s="97"/>
      <c r="G155" s="97"/>
      <c r="H155" s="107"/>
      <c r="I155" s="107"/>
      <c r="J155" s="107"/>
      <c r="K155" s="107"/>
      <c r="L155" s="97"/>
      <c r="M155" s="97"/>
      <c r="N155" s="97"/>
      <c r="O155" s="97"/>
      <c r="P155" s="108"/>
      <c r="Q155" s="97"/>
      <c r="R155" s="97"/>
      <c r="S155" s="97"/>
      <c r="T155" s="97"/>
      <c r="U155" s="97"/>
      <c r="V155" s="97"/>
      <c r="W155" s="97"/>
      <c r="X155" s="108"/>
      <c r="Y155" s="97"/>
      <c r="Z155" s="97"/>
      <c r="AA155" s="97"/>
      <c r="AB155" s="97"/>
      <c r="AC155" s="97"/>
      <c r="AD155" s="97"/>
      <c r="AE155" s="97"/>
      <c r="AF155" s="97"/>
      <c r="AG155" s="97"/>
      <c r="AH155" s="97"/>
      <c r="AI155" s="97"/>
      <c r="AJ155" s="97"/>
      <c r="AK155" s="97"/>
      <c r="AL155" s="97"/>
      <c r="AM155" s="97"/>
      <c r="AN155" s="97"/>
      <c r="AO155" s="97"/>
      <c r="AP155" s="97"/>
      <c r="AQ155" s="97"/>
      <c r="AR155" s="97"/>
    </row>
    <row r="156" spans="1:44" ht="15.75" customHeight="1">
      <c r="A156" s="97"/>
      <c r="B156" s="97"/>
      <c r="C156" s="97"/>
      <c r="D156" s="97"/>
      <c r="E156" s="97"/>
      <c r="F156" s="97"/>
      <c r="G156" s="97"/>
      <c r="H156" s="107"/>
      <c r="I156" s="107"/>
      <c r="J156" s="107"/>
      <c r="K156" s="107"/>
      <c r="L156" s="97"/>
      <c r="M156" s="97"/>
      <c r="N156" s="97"/>
      <c r="O156" s="97"/>
      <c r="P156" s="108"/>
      <c r="Q156" s="97"/>
      <c r="R156" s="97"/>
      <c r="S156" s="97"/>
      <c r="T156" s="97"/>
      <c r="U156" s="97"/>
      <c r="V156" s="97"/>
      <c r="W156" s="97"/>
      <c r="X156" s="108"/>
      <c r="Y156" s="97"/>
      <c r="Z156" s="97"/>
      <c r="AA156" s="97"/>
      <c r="AB156" s="97"/>
      <c r="AC156" s="97"/>
      <c r="AD156" s="97"/>
      <c r="AE156" s="97"/>
      <c r="AF156" s="97"/>
      <c r="AG156" s="97"/>
      <c r="AH156" s="97"/>
      <c r="AI156" s="97"/>
      <c r="AJ156" s="97"/>
      <c r="AK156" s="97"/>
      <c r="AL156" s="97"/>
      <c r="AM156" s="97"/>
      <c r="AN156" s="97"/>
      <c r="AO156" s="97"/>
      <c r="AP156" s="97"/>
      <c r="AQ156" s="97"/>
      <c r="AR156" s="97"/>
    </row>
    <row r="157" spans="1:44" ht="15.75" customHeight="1">
      <c r="A157" s="97"/>
      <c r="B157" s="97"/>
      <c r="C157" s="97"/>
      <c r="D157" s="97"/>
      <c r="E157" s="97"/>
      <c r="F157" s="97"/>
      <c r="G157" s="97"/>
      <c r="H157" s="107"/>
      <c r="I157" s="107"/>
      <c r="J157" s="107"/>
      <c r="K157" s="107"/>
      <c r="L157" s="97"/>
      <c r="M157" s="97"/>
      <c r="N157" s="97"/>
      <c r="O157" s="97"/>
      <c r="P157" s="108"/>
      <c r="Q157" s="97"/>
      <c r="R157" s="97"/>
      <c r="S157" s="97"/>
      <c r="T157" s="97"/>
      <c r="U157" s="97"/>
      <c r="V157" s="97"/>
      <c r="W157" s="97"/>
      <c r="X157" s="108"/>
      <c r="Y157" s="97"/>
      <c r="Z157" s="97"/>
      <c r="AA157" s="97"/>
      <c r="AB157" s="97"/>
      <c r="AC157" s="97"/>
      <c r="AD157" s="97"/>
      <c r="AE157" s="97"/>
      <c r="AF157" s="97"/>
      <c r="AG157" s="97"/>
      <c r="AH157" s="97"/>
      <c r="AI157" s="97"/>
      <c r="AJ157" s="97"/>
      <c r="AK157" s="97"/>
      <c r="AL157" s="97"/>
      <c r="AM157" s="97"/>
      <c r="AN157" s="97"/>
      <c r="AO157" s="97"/>
      <c r="AP157" s="97"/>
      <c r="AQ157" s="97"/>
      <c r="AR157" s="97"/>
    </row>
    <row r="158" spans="1:44" ht="15.75" customHeight="1">
      <c r="A158" s="97"/>
      <c r="B158" s="97"/>
      <c r="C158" s="97"/>
      <c r="D158" s="97"/>
      <c r="E158" s="97"/>
      <c r="F158" s="97"/>
      <c r="G158" s="97"/>
      <c r="H158" s="107"/>
      <c r="I158" s="107"/>
      <c r="J158" s="107"/>
      <c r="K158" s="107"/>
      <c r="L158" s="97"/>
      <c r="M158" s="97"/>
      <c r="N158" s="97"/>
      <c r="O158" s="97"/>
      <c r="P158" s="108"/>
      <c r="Q158" s="97"/>
      <c r="R158" s="97"/>
      <c r="S158" s="97"/>
      <c r="T158" s="97"/>
      <c r="U158" s="97"/>
      <c r="V158" s="97"/>
      <c r="W158" s="97"/>
      <c r="X158" s="108"/>
      <c r="Y158" s="97"/>
      <c r="Z158" s="97"/>
      <c r="AA158" s="97"/>
      <c r="AB158" s="97"/>
      <c r="AC158" s="97"/>
      <c r="AD158" s="97"/>
      <c r="AE158" s="97"/>
      <c r="AF158" s="97"/>
      <c r="AG158" s="97"/>
      <c r="AH158" s="97"/>
      <c r="AI158" s="97"/>
      <c r="AJ158" s="97"/>
      <c r="AK158" s="97"/>
      <c r="AL158" s="97"/>
      <c r="AM158" s="97"/>
      <c r="AN158" s="97"/>
      <c r="AO158" s="97"/>
      <c r="AP158" s="97"/>
      <c r="AQ158" s="97"/>
      <c r="AR158" s="97"/>
    </row>
    <row r="159" spans="1:44" ht="15.75" customHeight="1">
      <c r="A159" s="97"/>
      <c r="B159" s="97"/>
      <c r="C159" s="97"/>
      <c r="D159" s="97"/>
      <c r="E159" s="97"/>
      <c r="F159" s="97"/>
      <c r="G159" s="97"/>
      <c r="H159" s="107"/>
      <c r="I159" s="107"/>
      <c r="J159" s="107"/>
      <c r="K159" s="107"/>
      <c r="L159" s="97"/>
      <c r="M159" s="97"/>
      <c r="N159" s="97"/>
      <c r="O159" s="97"/>
      <c r="P159" s="108"/>
      <c r="Q159" s="97"/>
      <c r="R159" s="97"/>
      <c r="S159" s="97"/>
      <c r="T159" s="97"/>
      <c r="U159" s="97"/>
      <c r="V159" s="97"/>
      <c r="W159" s="97"/>
      <c r="X159" s="108"/>
      <c r="Y159" s="97"/>
      <c r="Z159" s="97"/>
      <c r="AA159" s="97"/>
      <c r="AB159" s="97"/>
      <c r="AC159" s="97"/>
      <c r="AD159" s="97"/>
      <c r="AE159" s="97"/>
      <c r="AF159" s="97"/>
      <c r="AG159" s="97"/>
      <c r="AH159" s="97"/>
      <c r="AI159" s="97"/>
      <c r="AJ159" s="97"/>
      <c r="AK159" s="97"/>
      <c r="AL159" s="97"/>
      <c r="AM159" s="97"/>
      <c r="AN159" s="97"/>
      <c r="AO159" s="97"/>
      <c r="AP159" s="97"/>
      <c r="AQ159" s="97"/>
      <c r="AR159" s="97"/>
    </row>
    <row r="160" spans="1:44" ht="15.75" customHeight="1">
      <c r="A160" s="97"/>
      <c r="B160" s="97"/>
      <c r="C160" s="97"/>
      <c r="D160" s="97"/>
      <c r="E160" s="97"/>
      <c r="F160" s="97"/>
      <c r="G160" s="97"/>
      <c r="H160" s="107"/>
      <c r="I160" s="107"/>
      <c r="J160" s="107"/>
      <c r="K160" s="107"/>
      <c r="L160" s="97"/>
      <c r="M160" s="97"/>
      <c r="N160" s="97"/>
      <c r="O160" s="97"/>
      <c r="P160" s="108"/>
      <c r="Q160" s="97"/>
      <c r="R160" s="97"/>
      <c r="S160" s="97"/>
      <c r="T160" s="97"/>
      <c r="U160" s="97"/>
      <c r="V160" s="97"/>
      <c r="W160" s="97"/>
      <c r="X160" s="108"/>
      <c r="Y160" s="97"/>
      <c r="Z160" s="97"/>
      <c r="AA160" s="97"/>
      <c r="AB160" s="97"/>
      <c r="AC160" s="97"/>
      <c r="AD160" s="97"/>
      <c r="AE160" s="97"/>
      <c r="AF160" s="97"/>
      <c r="AG160" s="97"/>
      <c r="AH160" s="97"/>
      <c r="AI160" s="97"/>
      <c r="AJ160" s="97"/>
      <c r="AK160" s="97"/>
      <c r="AL160" s="97"/>
      <c r="AM160" s="97"/>
      <c r="AN160" s="97"/>
      <c r="AO160" s="97"/>
      <c r="AP160" s="97"/>
      <c r="AQ160" s="97"/>
      <c r="AR160" s="97"/>
    </row>
    <row r="161" spans="1:44" ht="15.75" customHeight="1">
      <c r="A161" s="97"/>
      <c r="B161" s="97"/>
      <c r="C161" s="97"/>
      <c r="D161" s="97"/>
      <c r="E161" s="97"/>
      <c r="F161" s="97"/>
      <c r="G161" s="97"/>
      <c r="H161" s="107"/>
      <c r="I161" s="107"/>
      <c r="J161" s="107"/>
      <c r="K161" s="107"/>
      <c r="L161" s="97"/>
      <c r="M161" s="97"/>
      <c r="N161" s="97"/>
      <c r="O161" s="97"/>
      <c r="P161" s="108"/>
      <c r="Q161" s="97"/>
      <c r="R161" s="97"/>
      <c r="S161" s="97"/>
      <c r="T161" s="97"/>
      <c r="U161" s="97"/>
      <c r="V161" s="97"/>
      <c r="W161" s="97"/>
      <c r="X161" s="108"/>
      <c r="Y161" s="97"/>
      <c r="Z161" s="97"/>
      <c r="AA161" s="97"/>
      <c r="AB161" s="97"/>
      <c r="AC161" s="97"/>
      <c r="AD161" s="97"/>
      <c r="AE161" s="97"/>
      <c r="AF161" s="97"/>
      <c r="AG161" s="97"/>
      <c r="AH161" s="97"/>
      <c r="AI161" s="97"/>
      <c r="AJ161" s="97"/>
      <c r="AK161" s="97"/>
      <c r="AL161" s="97"/>
      <c r="AM161" s="97"/>
      <c r="AN161" s="97"/>
      <c r="AO161" s="97"/>
      <c r="AP161" s="97"/>
      <c r="AQ161" s="97"/>
      <c r="AR161" s="97"/>
    </row>
    <row r="162" spans="1:44" ht="15.75" customHeight="1">
      <c r="A162" s="97"/>
      <c r="B162" s="97"/>
      <c r="C162" s="97"/>
      <c r="D162" s="97"/>
      <c r="E162" s="97"/>
      <c r="F162" s="97"/>
      <c r="G162" s="97"/>
      <c r="H162" s="107"/>
      <c r="I162" s="107"/>
      <c r="J162" s="107"/>
      <c r="K162" s="107"/>
      <c r="L162" s="97"/>
      <c r="M162" s="97"/>
      <c r="N162" s="97"/>
      <c r="O162" s="97"/>
      <c r="P162" s="108"/>
      <c r="Q162" s="97"/>
      <c r="R162" s="97"/>
      <c r="S162" s="97"/>
      <c r="T162" s="97"/>
      <c r="U162" s="97"/>
      <c r="V162" s="97"/>
      <c r="W162" s="97"/>
      <c r="X162" s="108"/>
      <c r="Y162" s="97"/>
      <c r="Z162" s="97"/>
      <c r="AA162" s="97"/>
      <c r="AB162" s="97"/>
      <c r="AC162" s="97"/>
      <c r="AD162" s="97"/>
      <c r="AE162" s="97"/>
      <c r="AF162" s="97"/>
      <c r="AG162" s="97"/>
      <c r="AH162" s="97"/>
      <c r="AI162" s="97"/>
      <c r="AJ162" s="97"/>
      <c r="AK162" s="97"/>
      <c r="AL162" s="97"/>
      <c r="AM162" s="97"/>
      <c r="AN162" s="97"/>
      <c r="AO162" s="97"/>
      <c r="AP162" s="97"/>
      <c r="AQ162" s="97"/>
      <c r="AR162" s="97"/>
    </row>
    <row r="163" spans="1:44" ht="15.75" customHeight="1">
      <c r="A163" s="97"/>
      <c r="B163" s="97"/>
      <c r="C163" s="97"/>
      <c r="D163" s="97"/>
      <c r="E163" s="97"/>
      <c r="F163" s="97"/>
      <c r="G163" s="97"/>
      <c r="H163" s="107"/>
      <c r="I163" s="107"/>
      <c r="J163" s="107"/>
      <c r="K163" s="107"/>
      <c r="L163" s="97"/>
      <c r="M163" s="97"/>
      <c r="N163" s="97"/>
      <c r="O163" s="97"/>
      <c r="P163" s="108"/>
      <c r="Q163" s="97"/>
      <c r="R163" s="97"/>
      <c r="S163" s="97"/>
      <c r="T163" s="97"/>
      <c r="U163" s="97"/>
      <c r="V163" s="97"/>
      <c r="W163" s="97"/>
      <c r="X163" s="108"/>
      <c r="Y163" s="97"/>
      <c r="Z163" s="97"/>
      <c r="AA163" s="97"/>
      <c r="AB163" s="97"/>
      <c r="AC163" s="97"/>
      <c r="AD163" s="97"/>
      <c r="AE163" s="97"/>
      <c r="AF163" s="97"/>
      <c r="AG163" s="97"/>
      <c r="AH163" s="97"/>
      <c r="AI163" s="97"/>
      <c r="AJ163" s="97"/>
      <c r="AK163" s="97"/>
      <c r="AL163" s="97"/>
      <c r="AM163" s="97"/>
      <c r="AN163" s="97"/>
      <c r="AO163" s="97"/>
      <c r="AP163" s="97"/>
      <c r="AQ163" s="97"/>
      <c r="AR163" s="97"/>
    </row>
    <row r="164" spans="1:44" ht="15.75" customHeight="1">
      <c r="A164" s="97"/>
      <c r="B164" s="97"/>
      <c r="C164" s="97"/>
      <c r="D164" s="97"/>
      <c r="E164" s="97"/>
      <c r="F164" s="97"/>
      <c r="G164" s="97"/>
      <c r="H164" s="107"/>
      <c r="I164" s="107"/>
      <c r="J164" s="107"/>
      <c r="K164" s="107"/>
      <c r="L164" s="97"/>
      <c r="M164" s="97"/>
      <c r="N164" s="97"/>
      <c r="O164" s="97"/>
      <c r="P164" s="108"/>
      <c r="Q164" s="97"/>
      <c r="R164" s="97"/>
      <c r="S164" s="97"/>
      <c r="T164" s="97"/>
      <c r="U164" s="97"/>
      <c r="V164" s="97"/>
      <c r="W164" s="97"/>
      <c r="X164" s="108"/>
      <c r="Y164" s="97"/>
      <c r="Z164" s="97"/>
      <c r="AA164" s="97"/>
      <c r="AB164" s="97"/>
      <c r="AC164" s="97"/>
      <c r="AD164" s="97"/>
      <c r="AE164" s="97"/>
      <c r="AF164" s="97"/>
      <c r="AG164" s="97"/>
      <c r="AH164" s="97"/>
      <c r="AI164" s="97"/>
      <c r="AJ164" s="97"/>
      <c r="AK164" s="97"/>
      <c r="AL164" s="97"/>
      <c r="AM164" s="97"/>
      <c r="AN164" s="97"/>
      <c r="AO164" s="97"/>
      <c r="AP164" s="97"/>
      <c r="AQ164" s="97"/>
      <c r="AR164" s="97"/>
    </row>
    <row r="165" spans="1:44" ht="15.75" customHeight="1">
      <c r="A165" s="97"/>
      <c r="B165" s="97"/>
      <c r="C165" s="97"/>
      <c r="D165" s="97"/>
      <c r="E165" s="97"/>
      <c r="F165" s="97"/>
      <c r="G165" s="97"/>
      <c r="H165" s="107"/>
      <c r="I165" s="107"/>
      <c r="J165" s="107"/>
      <c r="K165" s="107"/>
      <c r="L165" s="97"/>
      <c r="M165" s="97"/>
      <c r="N165" s="97"/>
      <c r="O165" s="97"/>
      <c r="P165" s="108"/>
      <c r="Q165" s="97"/>
      <c r="R165" s="97"/>
      <c r="S165" s="97"/>
      <c r="T165" s="97"/>
      <c r="U165" s="97"/>
      <c r="V165" s="97"/>
      <c r="W165" s="97"/>
      <c r="X165" s="108"/>
      <c r="Y165" s="97"/>
      <c r="Z165" s="97"/>
      <c r="AA165" s="97"/>
      <c r="AB165" s="97"/>
      <c r="AC165" s="97"/>
      <c r="AD165" s="97"/>
      <c r="AE165" s="97"/>
      <c r="AF165" s="97"/>
      <c r="AG165" s="97"/>
      <c r="AH165" s="97"/>
      <c r="AI165" s="97"/>
      <c r="AJ165" s="97"/>
      <c r="AK165" s="97"/>
      <c r="AL165" s="97"/>
      <c r="AM165" s="97"/>
      <c r="AN165" s="97"/>
      <c r="AO165" s="97"/>
      <c r="AP165" s="97"/>
      <c r="AQ165" s="97"/>
      <c r="AR165" s="97"/>
    </row>
    <row r="166" spans="1:44" ht="15.75" customHeight="1">
      <c r="A166" s="97"/>
      <c r="B166" s="97"/>
      <c r="C166" s="97"/>
      <c r="D166" s="97"/>
      <c r="E166" s="97"/>
      <c r="F166" s="97"/>
      <c r="G166" s="97"/>
      <c r="H166" s="107"/>
      <c r="I166" s="107"/>
      <c r="J166" s="107"/>
      <c r="K166" s="107"/>
      <c r="L166" s="97"/>
      <c r="M166" s="97"/>
      <c r="N166" s="97"/>
      <c r="O166" s="97"/>
      <c r="P166" s="108"/>
      <c r="Q166" s="97"/>
      <c r="R166" s="97"/>
      <c r="S166" s="97"/>
      <c r="T166" s="97"/>
      <c r="U166" s="97"/>
      <c r="V166" s="97"/>
      <c r="W166" s="97"/>
      <c r="X166" s="108"/>
      <c r="Y166" s="97"/>
      <c r="Z166" s="97"/>
      <c r="AA166" s="97"/>
      <c r="AB166" s="97"/>
      <c r="AC166" s="97"/>
      <c r="AD166" s="97"/>
      <c r="AE166" s="97"/>
      <c r="AF166" s="97"/>
      <c r="AG166" s="97"/>
      <c r="AH166" s="97"/>
      <c r="AI166" s="97"/>
      <c r="AJ166" s="97"/>
      <c r="AK166" s="97"/>
      <c r="AL166" s="97"/>
      <c r="AM166" s="97"/>
      <c r="AN166" s="97"/>
      <c r="AO166" s="97"/>
      <c r="AP166" s="97"/>
      <c r="AQ166" s="97"/>
      <c r="AR166" s="97"/>
    </row>
    <row r="167" spans="1:44" ht="15.75" customHeight="1">
      <c r="A167" s="97"/>
      <c r="B167" s="97"/>
      <c r="C167" s="97"/>
      <c r="D167" s="97"/>
      <c r="E167" s="97"/>
      <c r="F167" s="97"/>
      <c r="G167" s="97"/>
      <c r="H167" s="107"/>
      <c r="I167" s="107"/>
      <c r="J167" s="107"/>
      <c r="K167" s="107"/>
      <c r="L167" s="97"/>
      <c r="M167" s="97"/>
      <c r="N167" s="97"/>
      <c r="O167" s="97"/>
      <c r="P167" s="108"/>
      <c r="Q167" s="97"/>
      <c r="R167" s="97"/>
      <c r="S167" s="97"/>
      <c r="T167" s="97"/>
      <c r="U167" s="97"/>
      <c r="V167" s="97"/>
      <c r="W167" s="97"/>
      <c r="X167" s="108"/>
      <c r="Y167" s="97"/>
      <c r="Z167" s="97"/>
      <c r="AA167" s="97"/>
      <c r="AB167" s="97"/>
      <c r="AC167" s="97"/>
      <c r="AD167" s="97"/>
      <c r="AE167" s="97"/>
      <c r="AF167" s="97"/>
      <c r="AG167" s="97"/>
      <c r="AH167" s="97"/>
      <c r="AI167" s="97"/>
      <c r="AJ167" s="97"/>
      <c r="AK167" s="97"/>
      <c r="AL167" s="97"/>
      <c r="AM167" s="97"/>
      <c r="AN167" s="97"/>
      <c r="AO167" s="97"/>
      <c r="AP167" s="97"/>
      <c r="AQ167" s="97"/>
      <c r="AR167" s="97"/>
    </row>
    <row r="168" spans="1:44" ht="15.75" customHeight="1">
      <c r="A168" s="97"/>
      <c r="B168" s="97"/>
      <c r="C168" s="97"/>
      <c r="D168" s="97"/>
      <c r="E168" s="97"/>
      <c r="F168" s="97"/>
      <c r="G168" s="97"/>
      <c r="H168" s="107"/>
      <c r="I168" s="107"/>
      <c r="J168" s="107"/>
      <c r="K168" s="107"/>
      <c r="L168" s="97"/>
      <c r="M168" s="97"/>
      <c r="N168" s="97"/>
      <c r="O168" s="97"/>
      <c r="P168" s="108"/>
      <c r="Q168" s="97"/>
      <c r="R168" s="97"/>
      <c r="S168" s="97"/>
      <c r="T168" s="97"/>
      <c r="U168" s="97"/>
      <c r="V168" s="97"/>
      <c r="W168" s="97"/>
      <c r="X168" s="108"/>
      <c r="Y168" s="97"/>
      <c r="Z168" s="97"/>
      <c r="AA168" s="97"/>
      <c r="AB168" s="97"/>
      <c r="AC168" s="97"/>
      <c r="AD168" s="97"/>
      <c r="AE168" s="97"/>
      <c r="AF168" s="97"/>
      <c r="AG168" s="97"/>
      <c r="AH168" s="97"/>
      <c r="AI168" s="97"/>
      <c r="AJ168" s="97"/>
      <c r="AK168" s="97"/>
      <c r="AL168" s="97"/>
      <c r="AM168" s="97"/>
      <c r="AN168" s="97"/>
      <c r="AO168" s="97"/>
      <c r="AP168" s="97"/>
      <c r="AQ168" s="97"/>
      <c r="AR168" s="97"/>
    </row>
    <row r="169" spans="1:44" ht="15.75" customHeight="1">
      <c r="A169" s="97"/>
      <c r="B169" s="97"/>
      <c r="C169" s="97"/>
      <c r="D169" s="97"/>
      <c r="E169" s="97"/>
      <c r="F169" s="97"/>
      <c r="G169" s="97"/>
      <c r="H169" s="107"/>
      <c r="I169" s="107"/>
      <c r="J169" s="107"/>
      <c r="K169" s="107"/>
      <c r="L169" s="97"/>
      <c r="M169" s="97"/>
      <c r="N169" s="97"/>
      <c r="O169" s="97"/>
      <c r="P169" s="108"/>
      <c r="Q169" s="97"/>
      <c r="R169" s="97"/>
      <c r="S169" s="97"/>
      <c r="T169" s="97"/>
      <c r="U169" s="97"/>
      <c r="V169" s="97"/>
      <c r="W169" s="97"/>
      <c r="X169" s="108"/>
      <c r="Y169" s="97"/>
      <c r="Z169" s="97"/>
      <c r="AA169" s="97"/>
      <c r="AB169" s="97"/>
      <c r="AC169" s="97"/>
      <c r="AD169" s="97"/>
      <c r="AE169" s="97"/>
      <c r="AF169" s="97"/>
      <c r="AG169" s="97"/>
      <c r="AH169" s="97"/>
      <c r="AI169" s="97"/>
      <c r="AJ169" s="97"/>
      <c r="AK169" s="97"/>
      <c r="AL169" s="97"/>
      <c r="AM169" s="97"/>
      <c r="AN169" s="97"/>
      <c r="AO169" s="97"/>
      <c r="AP169" s="97"/>
      <c r="AQ169" s="97"/>
      <c r="AR169" s="97"/>
    </row>
    <row r="170" spans="1:44" ht="15.75" customHeight="1">
      <c r="A170" s="97"/>
      <c r="B170" s="97"/>
      <c r="C170" s="97"/>
      <c r="D170" s="97"/>
      <c r="E170" s="97"/>
      <c r="F170" s="97"/>
      <c r="G170" s="97"/>
      <c r="H170" s="107"/>
      <c r="I170" s="107"/>
      <c r="J170" s="107"/>
      <c r="K170" s="107"/>
      <c r="L170" s="97"/>
      <c r="M170" s="97"/>
      <c r="N170" s="97"/>
      <c r="O170" s="97"/>
      <c r="P170" s="108"/>
      <c r="Q170" s="97"/>
      <c r="R170" s="97"/>
      <c r="S170" s="97"/>
      <c r="T170" s="97"/>
      <c r="U170" s="97"/>
      <c r="V170" s="97"/>
      <c r="W170" s="97"/>
      <c r="X170" s="108"/>
      <c r="Y170" s="97"/>
      <c r="Z170" s="97"/>
      <c r="AA170" s="97"/>
      <c r="AB170" s="97"/>
      <c r="AC170" s="97"/>
      <c r="AD170" s="97"/>
      <c r="AE170" s="97"/>
      <c r="AF170" s="97"/>
      <c r="AG170" s="97"/>
      <c r="AH170" s="97"/>
      <c r="AI170" s="97"/>
      <c r="AJ170" s="97"/>
      <c r="AK170" s="97"/>
      <c r="AL170" s="97"/>
      <c r="AM170" s="97"/>
      <c r="AN170" s="97"/>
      <c r="AO170" s="97"/>
      <c r="AP170" s="97"/>
      <c r="AQ170" s="97"/>
      <c r="AR170" s="97"/>
    </row>
    <row r="171" spans="1:44" ht="15.75" customHeight="1">
      <c r="A171" s="97"/>
      <c r="B171" s="97"/>
      <c r="C171" s="97"/>
      <c r="D171" s="97"/>
      <c r="E171" s="97"/>
      <c r="F171" s="97"/>
      <c r="G171" s="97"/>
      <c r="H171" s="107"/>
      <c r="I171" s="107"/>
      <c r="J171" s="107"/>
      <c r="K171" s="107"/>
      <c r="L171" s="97"/>
      <c r="M171" s="97"/>
      <c r="N171" s="97"/>
      <c r="O171" s="97"/>
      <c r="P171" s="108"/>
      <c r="Q171" s="97"/>
      <c r="R171" s="97"/>
      <c r="S171" s="97"/>
      <c r="T171" s="97"/>
      <c r="U171" s="97"/>
      <c r="V171" s="97"/>
      <c r="W171" s="97"/>
      <c r="X171" s="108"/>
      <c r="Y171" s="97"/>
      <c r="Z171" s="97"/>
      <c r="AA171" s="97"/>
      <c r="AB171" s="97"/>
      <c r="AC171" s="97"/>
      <c r="AD171" s="97"/>
      <c r="AE171" s="97"/>
      <c r="AF171" s="97"/>
      <c r="AG171" s="97"/>
      <c r="AH171" s="97"/>
      <c r="AI171" s="97"/>
      <c r="AJ171" s="97"/>
      <c r="AK171" s="97"/>
      <c r="AL171" s="97"/>
      <c r="AM171" s="97"/>
      <c r="AN171" s="97"/>
      <c r="AO171" s="97"/>
      <c r="AP171" s="97"/>
      <c r="AQ171" s="97"/>
      <c r="AR171" s="97"/>
    </row>
    <row r="172" spans="1:44" ht="15.75" customHeight="1">
      <c r="A172" s="97"/>
      <c r="B172" s="97"/>
      <c r="C172" s="97"/>
      <c r="D172" s="97"/>
      <c r="E172" s="97"/>
      <c r="F172" s="97"/>
      <c r="G172" s="97"/>
      <c r="H172" s="107"/>
      <c r="I172" s="107"/>
      <c r="J172" s="107"/>
      <c r="K172" s="107"/>
      <c r="L172" s="97"/>
      <c r="M172" s="97"/>
      <c r="N172" s="97"/>
      <c r="O172" s="97"/>
      <c r="P172" s="108"/>
      <c r="Q172" s="97"/>
      <c r="R172" s="97"/>
      <c r="S172" s="97"/>
      <c r="T172" s="97"/>
      <c r="U172" s="97"/>
      <c r="V172" s="97"/>
      <c r="W172" s="97"/>
      <c r="X172" s="108"/>
      <c r="Y172" s="97"/>
      <c r="Z172" s="97"/>
      <c r="AA172" s="97"/>
      <c r="AB172" s="97"/>
      <c r="AC172" s="97"/>
      <c r="AD172" s="97"/>
      <c r="AE172" s="97"/>
      <c r="AF172" s="97"/>
      <c r="AG172" s="97"/>
      <c r="AH172" s="97"/>
      <c r="AI172" s="97"/>
      <c r="AJ172" s="97"/>
      <c r="AK172" s="97"/>
      <c r="AL172" s="97"/>
      <c r="AM172" s="97"/>
      <c r="AN172" s="97"/>
      <c r="AO172" s="97"/>
      <c r="AP172" s="97"/>
      <c r="AQ172" s="97"/>
      <c r="AR172" s="97"/>
    </row>
    <row r="173" spans="1:44" ht="15.75" customHeight="1">
      <c r="A173" s="97"/>
      <c r="B173" s="97"/>
      <c r="C173" s="97"/>
      <c r="D173" s="97"/>
      <c r="E173" s="97"/>
      <c r="F173" s="97"/>
      <c r="G173" s="97"/>
      <c r="H173" s="107"/>
      <c r="I173" s="107"/>
      <c r="J173" s="107"/>
      <c r="K173" s="107"/>
      <c r="L173" s="97"/>
      <c r="M173" s="97"/>
      <c r="N173" s="97"/>
      <c r="O173" s="97"/>
      <c r="P173" s="108"/>
      <c r="Q173" s="97"/>
      <c r="R173" s="97"/>
      <c r="S173" s="97"/>
      <c r="T173" s="97"/>
      <c r="U173" s="97"/>
      <c r="V173" s="97"/>
      <c r="W173" s="97"/>
      <c r="X173" s="108"/>
      <c r="Y173" s="97"/>
      <c r="Z173" s="97"/>
      <c r="AA173" s="97"/>
      <c r="AB173" s="97"/>
      <c r="AC173" s="97"/>
      <c r="AD173" s="97"/>
      <c r="AE173" s="97"/>
      <c r="AF173" s="97"/>
      <c r="AG173" s="97"/>
      <c r="AH173" s="97"/>
      <c r="AI173" s="97"/>
      <c r="AJ173" s="97"/>
      <c r="AK173" s="97"/>
      <c r="AL173" s="97"/>
      <c r="AM173" s="97"/>
      <c r="AN173" s="97"/>
      <c r="AO173" s="97"/>
      <c r="AP173" s="97"/>
      <c r="AQ173" s="97"/>
      <c r="AR173" s="97"/>
    </row>
    <row r="174" spans="1:44" ht="15.75" customHeight="1">
      <c r="A174" s="97"/>
      <c r="B174" s="97"/>
      <c r="C174" s="97"/>
      <c r="D174" s="97"/>
      <c r="E174" s="97"/>
      <c r="F174" s="97"/>
      <c r="G174" s="97"/>
      <c r="H174" s="107"/>
      <c r="I174" s="107"/>
      <c r="J174" s="107"/>
      <c r="K174" s="107"/>
      <c r="L174" s="97"/>
      <c r="M174" s="97"/>
      <c r="N174" s="97"/>
      <c r="O174" s="97"/>
      <c r="P174" s="108"/>
      <c r="Q174" s="97"/>
      <c r="R174" s="97"/>
      <c r="S174" s="97"/>
      <c r="T174" s="97"/>
      <c r="U174" s="97"/>
      <c r="V174" s="97"/>
      <c r="W174" s="97"/>
      <c r="X174" s="108"/>
      <c r="Y174" s="97"/>
      <c r="Z174" s="97"/>
      <c r="AA174" s="97"/>
      <c r="AB174" s="97"/>
      <c r="AC174" s="97"/>
      <c r="AD174" s="97"/>
      <c r="AE174" s="97"/>
      <c r="AF174" s="97"/>
      <c r="AG174" s="97"/>
      <c r="AH174" s="97"/>
      <c r="AI174" s="97"/>
      <c r="AJ174" s="97"/>
      <c r="AK174" s="97"/>
      <c r="AL174" s="97"/>
      <c r="AM174" s="97"/>
      <c r="AN174" s="97"/>
      <c r="AO174" s="97"/>
      <c r="AP174" s="97"/>
      <c r="AQ174" s="97"/>
      <c r="AR174" s="97"/>
    </row>
    <row r="175" spans="1:44" ht="15.75" customHeight="1">
      <c r="A175" s="97"/>
      <c r="B175" s="97"/>
      <c r="C175" s="97"/>
      <c r="D175" s="97"/>
      <c r="E175" s="97"/>
      <c r="F175" s="97"/>
      <c r="G175" s="97"/>
      <c r="H175" s="107"/>
      <c r="I175" s="107"/>
      <c r="J175" s="107"/>
      <c r="K175" s="107"/>
      <c r="L175" s="97"/>
      <c r="M175" s="97"/>
      <c r="N175" s="97"/>
      <c r="O175" s="97"/>
      <c r="P175" s="108"/>
      <c r="Q175" s="97"/>
      <c r="R175" s="97"/>
      <c r="S175" s="97"/>
      <c r="T175" s="97"/>
      <c r="U175" s="97"/>
      <c r="V175" s="97"/>
      <c r="W175" s="97"/>
      <c r="X175" s="108"/>
      <c r="Y175" s="97"/>
      <c r="Z175" s="97"/>
      <c r="AA175" s="97"/>
      <c r="AB175" s="97"/>
      <c r="AC175" s="97"/>
      <c r="AD175" s="97"/>
      <c r="AE175" s="97"/>
      <c r="AF175" s="97"/>
      <c r="AG175" s="97"/>
      <c r="AH175" s="97"/>
      <c r="AI175" s="97"/>
      <c r="AJ175" s="97"/>
      <c r="AK175" s="97"/>
      <c r="AL175" s="97"/>
      <c r="AM175" s="97"/>
      <c r="AN175" s="97"/>
      <c r="AO175" s="97"/>
      <c r="AP175" s="97"/>
      <c r="AQ175" s="97"/>
      <c r="AR175" s="97"/>
    </row>
    <row r="176" spans="1:44" ht="15.75" customHeight="1">
      <c r="A176" s="97"/>
      <c r="B176" s="97"/>
      <c r="C176" s="97"/>
      <c r="D176" s="97"/>
      <c r="E176" s="97"/>
      <c r="F176" s="97"/>
      <c r="G176" s="97"/>
      <c r="H176" s="107"/>
      <c r="I176" s="107"/>
      <c r="J176" s="107"/>
      <c r="K176" s="107"/>
      <c r="L176" s="97"/>
      <c r="M176" s="97"/>
      <c r="N176" s="97"/>
      <c r="O176" s="97"/>
      <c r="P176" s="108"/>
      <c r="Q176" s="97"/>
      <c r="R176" s="97"/>
      <c r="S176" s="97"/>
      <c r="T176" s="97"/>
      <c r="U176" s="97"/>
      <c r="V176" s="97"/>
      <c r="W176" s="97"/>
      <c r="X176" s="108"/>
      <c r="Y176" s="97"/>
      <c r="Z176" s="97"/>
      <c r="AA176" s="97"/>
      <c r="AB176" s="97"/>
      <c r="AC176" s="97"/>
      <c r="AD176" s="97"/>
      <c r="AE176" s="97"/>
      <c r="AF176" s="97"/>
      <c r="AG176" s="97"/>
      <c r="AH176" s="97"/>
      <c r="AI176" s="97"/>
      <c r="AJ176" s="97"/>
      <c r="AK176" s="97"/>
      <c r="AL176" s="97"/>
      <c r="AM176" s="97"/>
      <c r="AN176" s="97"/>
      <c r="AO176" s="97"/>
      <c r="AP176" s="97"/>
      <c r="AQ176" s="97"/>
      <c r="AR176" s="97"/>
    </row>
    <row r="177" spans="1:44" ht="15.75" customHeight="1">
      <c r="A177" s="97"/>
      <c r="B177" s="97"/>
      <c r="C177" s="97"/>
      <c r="D177" s="97"/>
      <c r="E177" s="97"/>
      <c r="F177" s="97"/>
      <c r="G177" s="97"/>
      <c r="H177" s="107"/>
      <c r="I177" s="107"/>
      <c r="J177" s="107"/>
      <c r="K177" s="107"/>
      <c r="L177" s="97"/>
      <c r="M177" s="97"/>
      <c r="N177" s="97"/>
      <c r="O177" s="97"/>
      <c r="P177" s="108"/>
      <c r="Q177" s="97"/>
      <c r="R177" s="97"/>
      <c r="S177" s="97"/>
      <c r="T177" s="97"/>
      <c r="U177" s="97"/>
      <c r="V177" s="97"/>
      <c r="W177" s="97"/>
      <c r="X177" s="108"/>
      <c r="Y177" s="97"/>
      <c r="Z177" s="97"/>
      <c r="AA177" s="97"/>
      <c r="AB177" s="97"/>
      <c r="AC177" s="97"/>
      <c r="AD177" s="97"/>
      <c r="AE177" s="97"/>
      <c r="AF177" s="97"/>
      <c r="AG177" s="97"/>
      <c r="AH177" s="97"/>
      <c r="AI177" s="97"/>
      <c r="AJ177" s="97"/>
      <c r="AK177" s="97"/>
      <c r="AL177" s="97"/>
      <c r="AM177" s="97"/>
      <c r="AN177" s="97"/>
      <c r="AO177" s="97"/>
      <c r="AP177" s="97"/>
      <c r="AQ177" s="97"/>
      <c r="AR177" s="97"/>
    </row>
    <row r="178" spans="1:44" ht="15.75" customHeight="1">
      <c r="A178" s="97"/>
      <c r="B178" s="97"/>
      <c r="C178" s="97"/>
      <c r="D178" s="97"/>
      <c r="E178" s="97"/>
      <c r="F178" s="97"/>
      <c r="G178" s="97"/>
      <c r="H178" s="107"/>
      <c r="I178" s="107"/>
      <c r="J178" s="107"/>
      <c r="K178" s="107"/>
      <c r="L178" s="97"/>
      <c r="M178" s="97"/>
      <c r="N178" s="97"/>
      <c r="O178" s="97"/>
      <c r="P178" s="108"/>
      <c r="Q178" s="97"/>
      <c r="R178" s="97"/>
      <c r="S178" s="97"/>
      <c r="T178" s="97"/>
      <c r="U178" s="97"/>
      <c r="V178" s="97"/>
      <c r="W178" s="97"/>
      <c r="X178" s="108"/>
      <c r="Y178" s="97"/>
      <c r="Z178" s="97"/>
      <c r="AA178" s="97"/>
      <c r="AB178" s="97"/>
      <c r="AC178" s="97"/>
      <c r="AD178" s="97"/>
      <c r="AE178" s="97"/>
      <c r="AF178" s="97"/>
      <c r="AG178" s="97"/>
      <c r="AH178" s="97"/>
      <c r="AI178" s="97"/>
      <c r="AJ178" s="97"/>
      <c r="AK178" s="97"/>
      <c r="AL178" s="97"/>
      <c r="AM178" s="97"/>
      <c r="AN178" s="97"/>
      <c r="AO178" s="97"/>
      <c r="AP178" s="97"/>
      <c r="AQ178" s="97"/>
      <c r="AR178" s="97"/>
    </row>
    <row r="179" spans="1:44" ht="15.75" customHeight="1">
      <c r="A179" s="97"/>
      <c r="B179" s="97"/>
      <c r="C179" s="97"/>
      <c r="D179" s="97"/>
      <c r="E179" s="97"/>
      <c r="F179" s="97"/>
      <c r="G179" s="97"/>
      <c r="H179" s="107"/>
      <c r="I179" s="107"/>
      <c r="J179" s="107"/>
      <c r="K179" s="107"/>
      <c r="L179" s="97"/>
      <c r="M179" s="97"/>
      <c r="N179" s="97"/>
      <c r="O179" s="97"/>
      <c r="P179" s="108"/>
      <c r="Q179" s="97"/>
      <c r="R179" s="97"/>
      <c r="S179" s="97"/>
      <c r="T179" s="97"/>
      <c r="U179" s="97"/>
      <c r="V179" s="97"/>
      <c r="W179" s="97"/>
      <c r="X179" s="108"/>
      <c r="Y179" s="97"/>
      <c r="Z179" s="97"/>
      <c r="AA179" s="97"/>
      <c r="AB179" s="97"/>
      <c r="AC179" s="97"/>
      <c r="AD179" s="97"/>
      <c r="AE179" s="97"/>
      <c r="AF179" s="97"/>
      <c r="AG179" s="97"/>
      <c r="AH179" s="97"/>
      <c r="AI179" s="97"/>
      <c r="AJ179" s="97"/>
      <c r="AK179" s="97"/>
      <c r="AL179" s="97"/>
      <c r="AM179" s="97"/>
      <c r="AN179" s="97"/>
      <c r="AO179" s="97"/>
      <c r="AP179" s="97"/>
      <c r="AQ179" s="97"/>
      <c r="AR179" s="97"/>
    </row>
    <row r="180" spans="1:44" ht="15.75" customHeight="1">
      <c r="A180" s="97"/>
      <c r="B180" s="97"/>
      <c r="C180" s="97"/>
      <c r="D180" s="97"/>
      <c r="E180" s="97"/>
      <c r="F180" s="97"/>
      <c r="G180" s="97"/>
      <c r="H180" s="107"/>
      <c r="I180" s="107"/>
      <c r="J180" s="107"/>
      <c r="K180" s="107"/>
      <c r="L180" s="97"/>
      <c r="M180" s="97"/>
      <c r="N180" s="97"/>
      <c r="O180" s="97"/>
      <c r="P180" s="108"/>
      <c r="Q180" s="97"/>
      <c r="R180" s="97"/>
      <c r="S180" s="97"/>
      <c r="T180" s="97"/>
      <c r="U180" s="97"/>
      <c r="V180" s="97"/>
      <c r="W180" s="97"/>
      <c r="X180" s="108"/>
      <c r="Y180" s="97"/>
      <c r="Z180" s="97"/>
      <c r="AA180" s="97"/>
      <c r="AB180" s="97"/>
      <c r="AC180" s="97"/>
      <c r="AD180" s="97"/>
      <c r="AE180" s="97"/>
      <c r="AF180" s="97"/>
      <c r="AG180" s="97"/>
      <c r="AH180" s="97"/>
      <c r="AI180" s="97"/>
      <c r="AJ180" s="97"/>
      <c r="AK180" s="97"/>
      <c r="AL180" s="97"/>
      <c r="AM180" s="97"/>
      <c r="AN180" s="97"/>
      <c r="AO180" s="97"/>
      <c r="AP180" s="97"/>
      <c r="AQ180" s="97"/>
      <c r="AR180" s="97"/>
    </row>
    <row r="181" spans="1:44" ht="15.75" customHeight="1">
      <c r="A181" s="97"/>
      <c r="B181" s="97"/>
      <c r="C181" s="97"/>
      <c r="D181" s="97"/>
      <c r="E181" s="97"/>
      <c r="F181" s="97"/>
      <c r="G181" s="97"/>
      <c r="H181" s="107"/>
      <c r="I181" s="107"/>
      <c r="J181" s="107"/>
      <c r="K181" s="107"/>
      <c r="L181" s="97"/>
      <c r="M181" s="97"/>
      <c r="N181" s="97"/>
      <c r="O181" s="97"/>
      <c r="P181" s="108"/>
      <c r="Q181" s="97"/>
      <c r="R181" s="97"/>
      <c r="S181" s="97"/>
      <c r="T181" s="97"/>
      <c r="U181" s="97"/>
      <c r="V181" s="97"/>
      <c r="W181" s="97"/>
      <c r="X181" s="108"/>
      <c r="Y181" s="97"/>
      <c r="Z181" s="97"/>
      <c r="AA181" s="97"/>
      <c r="AB181" s="97"/>
      <c r="AC181" s="97"/>
      <c r="AD181" s="97"/>
      <c r="AE181" s="97"/>
      <c r="AF181" s="97"/>
      <c r="AG181" s="97"/>
      <c r="AH181" s="97"/>
      <c r="AI181" s="97"/>
      <c r="AJ181" s="97"/>
      <c r="AK181" s="97"/>
      <c r="AL181" s="97"/>
      <c r="AM181" s="97"/>
      <c r="AN181" s="97"/>
      <c r="AO181" s="97"/>
      <c r="AP181" s="97"/>
      <c r="AQ181" s="97"/>
      <c r="AR181" s="97"/>
    </row>
    <row r="182" spans="1:44" ht="15.75" customHeight="1">
      <c r="A182" s="97"/>
      <c r="B182" s="97"/>
      <c r="C182" s="97"/>
      <c r="D182" s="97"/>
      <c r="E182" s="97"/>
      <c r="F182" s="97"/>
      <c r="G182" s="97"/>
      <c r="H182" s="107"/>
      <c r="I182" s="107"/>
      <c r="J182" s="107"/>
      <c r="K182" s="107"/>
      <c r="L182" s="97"/>
      <c r="M182" s="97"/>
      <c r="N182" s="97"/>
      <c r="O182" s="97"/>
      <c r="P182" s="108"/>
      <c r="Q182" s="97"/>
      <c r="R182" s="97"/>
      <c r="S182" s="97"/>
      <c r="T182" s="97"/>
      <c r="U182" s="97"/>
      <c r="V182" s="97"/>
      <c r="W182" s="97"/>
      <c r="X182" s="108"/>
      <c r="Y182" s="97"/>
      <c r="Z182" s="97"/>
      <c r="AA182" s="97"/>
      <c r="AB182" s="97"/>
      <c r="AC182" s="97"/>
      <c r="AD182" s="97"/>
      <c r="AE182" s="97"/>
      <c r="AF182" s="97"/>
      <c r="AG182" s="97"/>
      <c r="AH182" s="97"/>
      <c r="AI182" s="97"/>
      <c r="AJ182" s="97"/>
      <c r="AK182" s="97"/>
      <c r="AL182" s="97"/>
      <c r="AM182" s="97"/>
      <c r="AN182" s="97"/>
      <c r="AO182" s="97"/>
      <c r="AP182" s="97"/>
      <c r="AQ182" s="97"/>
      <c r="AR182" s="97"/>
    </row>
    <row r="183" spans="1:44" ht="15.75" customHeight="1">
      <c r="A183" s="97"/>
      <c r="B183" s="97"/>
      <c r="C183" s="97"/>
      <c r="D183" s="97"/>
      <c r="E183" s="97"/>
      <c r="F183" s="97"/>
      <c r="G183" s="97"/>
      <c r="H183" s="107"/>
      <c r="I183" s="107"/>
      <c r="J183" s="107"/>
      <c r="K183" s="107"/>
      <c r="L183" s="97"/>
      <c r="M183" s="97"/>
      <c r="N183" s="97"/>
      <c r="O183" s="97"/>
      <c r="P183" s="108"/>
      <c r="Q183" s="97"/>
      <c r="R183" s="97"/>
      <c r="S183" s="97"/>
      <c r="T183" s="97"/>
      <c r="U183" s="97"/>
      <c r="V183" s="97"/>
      <c r="W183" s="97"/>
      <c r="X183" s="108"/>
      <c r="Y183" s="97"/>
      <c r="Z183" s="97"/>
      <c r="AA183" s="97"/>
      <c r="AB183" s="97"/>
      <c r="AC183" s="97"/>
      <c r="AD183" s="97"/>
      <c r="AE183" s="97"/>
      <c r="AF183" s="97"/>
      <c r="AG183" s="97"/>
      <c r="AH183" s="97"/>
      <c r="AI183" s="97"/>
      <c r="AJ183" s="97"/>
      <c r="AK183" s="97"/>
      <c r="AL183" s="97"/>
      <c r="AM183" s="97"/>
      <c r="AN183" s="97"/>
      <c r="AO183" s="97"/>
      <c r="AP183" s="97"/>
      <c r="AQ183" s="97"/>
      <c r="AR183" s="97"/>
    </row>
    <row r="184" spans="1:44" ht="15.75" customHeight="1">
      <c r="A184" s="97"/>
      <c r="B184" s="97"/>
      <c r="C184" s="97"/>
      <c r="D184" s="97"/>
      <c r="E184" s="97"/>
      <c r="F184" s="97"/>
      <c r="G184" s="97"/>
      <c r="H184" s="107"/>
      <c r="I184" s="107"/>
      <c r="J184" s="107"/>
      <c r="K184" s="107"/>
      <c r="L184" s="97"/>
      <c r="M184" s="97"/>
      <c r="N184" s="97"/>
      <c r="O184" s="97"/>
      <c r="P184" s="108"/>
      <c r="Q184" s="97"/>
      <c r="R184" s="97"/>
      <c r="S184" s="97"/>
      <c r="T184" s="97"/>
      <c r="U184" s="97"/>
      <c r="V184" s="97"/>
      <c r="W184" s="97"/>
      <c r="X184" s="108"/>
      <c r="Y184" s="97"/>
      <c r="Z184" s="97"/>
      <c r="AA184" s="97"/>
      <c r="AB184" s="97"/>
      <c r="AC184" s="97"/>
      <c r="AD184" s="97"/>
      <c r="AE184" s="97"/>
      <c r="AF184" s="97"/>
      <c r="AG184" s="97"/>
      <c r="AH184" s="97"/>
      <c r="AI184" s="97"/>
      <c r="AJ184" s="97"/>
      <c r="AK184" s="97"/>
      <c r="AL184" s="97"/>
      <c r="AM184" s="97"/>
      <c r="AN184" s="97"/>
      <c r="AO184" s="97"/>
      <c r="AP184" s="97"/>
      <c r="AQ184" s="97"/>
      <c r="AR184" s="97"/>
    </row>
    <row r="185" spans="1:44" ht="15.75" customHeight="1">
      <c r="A185" s="97"/>
      <c r="B185" s="97"/>
      <c r="C185" s="97"/>
      <c r="D185" s="97"/>
      <c r="E185" s="97"/>
      <c r="F185" s="97"/>
      <c r="G185" s="97"/>
      <c r="H185" s="107"/>
      <c r="I185" s="107"/>
      <c r="J185" s="107"/>
      <c r="K185" s="107"/>
      <c r="L185" s="97"/>
      <c r="M185" s="97"/>
      <c r="N185" s="97"/>
      <c r="O185" s="97"/>
      <c r="P185" s="108"/>
      <c r="Q185" s="97"/>
      <c r="R185" s="97"/>
      <c r="S185" s="97"/>
      <c r="T185" s="97"/>
      <c r="U185" s="97"/>
      <c r="V185" s="97"/>
      <c r="W185" s="97"/>
      <c r="X185" s="108"/>
      <c r="Y185" s="97"/>
      <c r="Z185" s="97"/>
      <c r="AA185" s="97"/>
      <c r="AB185" s="97"/>
      <c r="AC185" s="97"/>
      <c r="AD185" s="97"/>
      <c r="AE185" s="97"/>
      <c r="AF185" s="97"/>
      <c r="AG185" s="97"/>
      <c r="AH185" s="97"/>
      <c r="AI185" s="97"/>
      <c r="AJ185" s="97"/>
      <c r="AK185" s="97"/>
      <c r="AL185" s="97"/>
      <c r="AM185" s="97"/>
      <c r="AN185" s="97"/>
      <c r="AO185" s="97"/>
      <c r="AP185" s="97"/>
      <c r="AQ185" s="97"/>
      <c r="AR185" s="97"/>
    </row>
    <row r="186" spans="1:44" ht="15.75" customHeight="1">
      <c r="A186" s="97"/>
      <c r="B186" s="97"/>
      <c r="C186" s="97"/>
      <c r="D186" s="97"/>
      <c r="E186" s="97"/>
      <c r="F186" s="97"/>
      <c r="G186" s="97"/>
      <c r="H186" s="107"/>
      <c r="I186" s="107"/>
      <c r="J186" s="107"/>
      <c r="K186" s="107"/>
      <c r="L186" s="97"/>
      <c r="M186" s="97"/>
      <c r="N186" s="97"/>
      <c r="O186" s="97"/>
      <c r="P186" s="108"/>
      <c r="Q186" s="97"/>
      <c r="R186" s="97"/>
      <c r="S186" s="97"/>
      <c r="T186" s="97"/>
      <c r="U186" s="97"/>
      <c r="V186" s="97"/>
      <c r="W186" s="97"/>
      <c r="X186" s="108"/>
      <c r="Y186" s="97"/>
      <c r="Z186" s="97"/>
      <c r="AA186" s="97"/>
      <c r="AB186" s="97"/>
      <c r="AC186" s="97"/>
      <c r="AD186" s="97"/>
      <c r="AE186" s="97"/>
      <c r="AF186" s="97"/>
      <c r="AG186" s="97"/>
      <c r="AH186" s="97"/>
      <c r="AI186" s="97"/>
      <c r="AJ186" s="97"/>
      <c r="AK186" s="97"/>
      <c r="AL186" s="97"/>
      <c r="AM186" s="97"/>
      <c r="AN186" s="97"/>
      <c r="AO186" s="97"/>
      <c r="AP186" s="97"/>
      <c r="AQ186" s="97"/>
      <c r="AR186" s="97"/>
    </row>
    <row r="187" spans="1:44" ht="15.75" customHeight="1">
      <c r="A187" s="97"/>
      <c r="B187" s="97"/>
      <c r="C187" s="97"/>
      <c r="D187" s="97"/>
      <c r="E187" s="97"/>
      <c r="F187" s="97"/>
      <c r="G187" s="97"/>
      <c r="H187" s="107"/>
      <c r="I187" s="107"/>
      <c r="J187" s="107"/>
      <c r="K187" s="107"/>
      <c r="L187" s="97"/>
      <c r="M187" s="97"/>
      <c r="N187" s="97"/>
      <c r="O187" s="97"/>
      <c r="P187" s="108"/>
      <c r="Q187" s="97"/>
      <c r="R187" s="97"/>
      <c r="S187" s="97"/>
      <c r="T187" s="97"/>
      <c r="U187" s="97"/>
      <c r="V187" s="97"/>
      <c r="W187" s="97"/>
      <c r="X187" s="108"/>
      <c r="Y187" s="97"/>
      <c r="Z187" s="97"/>
      <c r="AA187" s="97"/>
      <c r="AB187" s="97"/>
      <c r="AC187" s="97"/>
      <c r="AD187" s="97"/>
      <c r="AE187" s="97"/>
      <c r="AF187" s="97"/>
      <c r="AG187" s="97"/>
      <c r="AH187" s="97"/>
      <c r="AI187" s="97"/>
      <c r="AJ187" s="97"/>
      <c r="AK187" s="97"/>
      <c r="AL187" s="97"/>
      <c r="AM187" s="97"/>
      <c r="AN187" s="97"/>
      <c r="AO187" s="97"/>
      <c r="AP187" s="97"/>
      <c r="AQ187" s="97"/>
      <c r="AR187" s="97"/>
    </row>
    <row r="188" spans="1:44" ht="15.75" customHeight="1">
      <c r="A188" s="97"/>
      <c r="B188" s="97"/>
      <c r="C188" s="97"/>
      <c r="D188" s="97"/>
      <c r="E188" s="97"/>
      <c r="F188" s="97"/>
      <c r="G188" s="97"/>
      <c r="H188" s="107"/>
      <c r="I188" s="107"/>
      <c r="J188" s="107"/>
      <c r="K188" s="107"/>
      <c r="L188" s="97"/>
      <c r="M188" s="97"/>
      <c r="N188" s="97"/>
      <c r="O188" s="97"/>
      <c r="P188" s="108"/>
      <c r="Q188" s="97"/>
      <c r="R188" s="97"/>
      <c r="S188" s="97"/>
      <c r="T188" s="97"/>
      <c r="U188" s="97"/>
      <c r="V188" s="97"/>
      <c r="W188" s="97"/>
      <c r="X188" s="108"/>
      <c r="Y188" s="97"/>
      <c r="Z188" s="97"/>
      <c r="AA188" s="97"/>
      <c r="AB188" s="97"/>
      <c r="AC188" s="97"/>
      <c r="AD188" s="97"/>
      <c r="AE188" s="97"/>
      <c r="AF188" s="97"/>
      <c r="AG188" s="97"/>
      <c r="AH188" s="97"/>
      <c r="AI188" s="97"/>
      <c r="AJ188" s="97"/>
      <c r="AK188" s="97"/>
      <c r="AL188" s="97"/>
      <c r="AM188" s="97"/>
      <c r="AN188" s="97"/>
      <c r="AO188" s="97"/>
      <c r="AP188" s="97"/>
      <c r="AQ188" s="97"/>
      <c r="AR188" s="97"/>
    </row>
    <row r="189" spans="1:44" ht="15.75" customHeight="1">
      <c r="A189" s="97"/>
      <c r="B189" s="97"/>
      <c r="C189" s="97"/>
      <c r="D189" s="97"/>
      <c r="E189" s="97"/>
      <c r="F189" s="97"/>
      <c r="G189" s="97"/>
      <c r="H189" s="107"/>
      <c r="I189" s="107"/>
      <c r="J189" s="107"/>
      <c r="K189" s="107"/>
      <c r="L189" s="97"/>
      <c r="M189" s="97"/>
      <c r="N189" s="97"/>
      <c r="O189" s="97"/>
      <c r="P189" s="108"/>
      <c r="Q189" s="97"/>
      <c r="R189" s="97"/>
      <c r="S189" s="97"/>
      <c r="T189" s="97"/>
      <c r="U189" s="97"/>
      <c r="V189" s="97"/>
      <c r="W189" s="97"/>
      <c r="X189" s="108"/>
      <c r="Y189" s="97"/>
      <c r="Z189" s="97"/>
      <c r="AA189" s="97"/>
      <c r="AB189" s="97"/>
      <c r="AC189" s="97"/>
      <c r="AD189" s="97"/>
      <c r="AE189" s="97"/>
      <c r="AF189" s="97"/>
      <c r="AG189" s="97"/>
      <c r="AH189" s="97"/>
      <c r="AI189" s="97"/>
      <c r="AJ189" s="97"/>
      <c r="AK189" s="97"/>
      <c r="AL189" s="97"/>
      <c r="AM189" s="97"/>
      <c r="AN189" s="97"/>
      <c r="AO189" s="97"/>
      <c r="AP189" s="97"/>
      <c r="AQ189" s="97"/>
      <c r="AR189" s="97"/>
    </row>
    <row r="190" spans="1:44" ht="15.75" customHeight="1">
      <c r="A190" s="97"/>
      <c r="B190" s="97"/>
      <c r="C190" s="97"/>
      <c r="D190" s="97"/>
      <c r="E190" s="97"/>
      <c r="F190" s="97"/>
      <c r="G190" s="97"/>
      <c r="H190" s="107"/>
      <c r="I190" s="107"/>
      <c r="J190" s="107"/>
      <c r="K190" s="107"/>
      <c r="L190" s="97"/>
      <c r="M190" s="97"/>
      <c r="N190" s="97"/>
      <c r="O190" s="97"/>
      <c r="P190" s="108"/>
      <c r="Q190" s="97"/>
      <c r="R190" s="97"/>
      <c r="S190" s="97"/>
      <c r="T190" s="97"/>
      <c r="U190" s="97"/>
      <c r="V190" s="97"/>
      <c r="W190" s="97"/>
      <c r="X190" s="108"/>
      <c r="Y190" s="97"/>
      <c r="Z190" s="97"/>
      <c r="AA190" s="97"/>
      <c r="AB190" s="97"/>
      <c r="AC190" s="97"/>
      <c r="AD190" s="97"/>
      <c r="AE190" s="97"/>
      <c r="AF190" s="97"/>
      <c r="AG190" s="97"/>
      <c r="AH190" s="97"/>
      <c r="AI190" s="97"/>
      <c r="AJ190" s="97"/>
      <c r="AK190" s="97"/>
      <c r="AL190" s="97"/>
      <c r="AM190" s="97"/>
      <c r="AN190" s="97"/>
      <c r="AO190" s="97"/>
      <c r="AP190" s="97"/>
      <c r="AQ190" s="97"/>
      <c r="AR190" s="97"/>
    </row>
    <row r="191" spans="1:44" ht="15.75" customHeight="1">
      <c r="A191" s="97"/>
      <c r="B191" s="97"/>
      <c r="C191" s="97"/>
      <c r="D191" s="97"/>
      <c r="E191" s="97"/>
      <c r="F191" s="97"/>
      <c r="G191" s="97"/>
      <c r="H191" s="107"/>
      <c r="I191" s="107"/>
      <c r="J191" s="107"/>
      <c r="K191" s="107"/>
      <c r="L191" s="97"/>
      <c r="M191" s="97"/>
      <c r="N191" s="97"/>
      <c r="O191" s="97"/>
      <c r="P191" s="108"/>
      <c r="Q191" s="97"/>
      <c r="R191" s="97"/>
      <c r="S191" s="97"/>
      <c r="T191" s="97"/>
      <c r="U191" s="97"/>
      <c r="V191" s="97"/>
      <c r="W191" s="97"/>
      <c r="X191" s="108"/>
      <c r="Y191" s="97"/>
      <c r="Z191" s="97"/>
      <c r="AA191" s="97"/>
      <c r="AB191" s="97"/>
      <c r="AC191" s="97"/>
      <c r="AD191" s="97"/>
      <c r="AE191" s="97"/>
      <c r="AF191" s="97"/>
      <c r="AG191" s="97"/>
      <c r="AH191" s="97"/>
      <c r="AI191" s="97"/>
      <c r="AJ191" s="97"/>
      <c r="AK191" s="97"/>
      <c r="AL191" s="97"/>
      <c r="AM191" s="97"/>
      <c r="AN191" s="97"/>
      <c r="AO191" s="97"/>
      <c r="AP191" s="97"/>
      <c r="AQ191" s="97"/>
      <c r="AR191" s="97"/>
    </row>
    <row r="192" spans="1:44" ht="15.75" customHeight="1">
      <c r="A192" s="97"/>
      <c r="B192" s="97"/>
      <c r="C192" s="97"/>
      <c r="D192" s="97"/>
      <c r="E192" s="97"/>
      <c r="F192" s="97"/>
      <c r="G192" s="97"/>
      <c r="H192" s="107"/>
      <c r="I192" s="107"/>
      <c r="J192" s="107"/>
      <c r="K192" s="107"/>
      <c r="L192" s="97"/>
      <c r="M192" s="97"/>
      <c r="N192" s="97"/>
      <c r="O192" s="97"/>
      <c r="P192" s="108"/>
      <c r="Q192" s="97"/>
      <c r="R192" s="97"/>
      <c r="S192" s="97"/>
      <c r="T192" s="97"/>
      <c r="U192" s="97"/>
      <c r="V192" s="97"/>
      <c r="W192" s="97"/>
      <c r="X192" s="108"/>
      <c r="Y192" s="97"/>
      <c r="Z192" s="97"/>
      <c r="AA192" s="97"/>
      <c r="AB192" s="97"/>
      <c r="AC192" s="97"/>
      <c r="AD192" s="97"/>
      <c r="AE192" s="97"/>
      <c r="AF192" s="97"/>
      <c r="AG192" s="97"/>
      <c r="AH192" s="97"/>
      <c r="AI192" s="97"/>
      <c r="AJ192" s="97"/>
      <c r="AK192" s="97"/>
      <c r="AL192" s="97"/>
      <c r="AM192" s="97"/>
      <c r="AN192" s="97"/>
      <c r="AO192" s="97"/>
      <c r="AP192" s="97"/>
      <c r="AQ192" s="97"/>
      <c r="AR192" s="97"/>
    </row>
    <row r="193" spans="1:44" ht="15.75" customHeight="1">
      <c r="A193" s="97"/>
      <c r="B193" s="97"/>
      <c r="C193" s="97"/>
      <c r="D193" s="97"/>
      <c r="E193" s="97"/>
      <c r="F193" s="97"/>
      <c r="G193" s="97"/>
      <c r="H193" s="107"/>
      <c r="I193" s="107"/>
      <c r="J193" s="107"/>
      <c r="K193" s="107"/>
      <c r="L193" s="97"/>
      <c r="M193" s="97"/>
      <c r="N193" s="97"/>
      <c r="O193" s="97"/>
      <c r="P193" s="108"/>
      <c r="Q193" s="97"/>
      <c r="R193" s="97"/>
      <c r="S193" s="97"/>
      <c r="T193" s="97"/>
      <c r="U193" s="97"/>
      <c r="V193" s="97"/>
      <c r="W193" s="97"/>
      <c r="X193" s="108"/>
      <c r="Y193" s="97"/>
      <c r="Z193" s="97"/>
      <c r="AA193" s="97"/>
      <c r="AB193" s="97"/>
      <c r="AC193" s="97"/>
      <c r="AD193" s="97"/>
      <c r="AE193" s="97"/>
      <c r="AF193" s="97"/>
      <c r="AG193" s="97"/>
      <c r="AH193" s="97"/>
      <c r="AI193" s="97"/>
      <c r="AJ193" s="97"/>
      <c r="AK193" s="97"/>
      <c r="AL193" s="97"/>
      <c r="AM193" s="97"/>
      <c r="AN193" s="97"/>
      <c r="AO193" s="97"/>
      <c r="AP193" s="97"/>
      <c r="AQ193" s="97"/>
      <c r="AR193" s="97"/>
    </row>
    <row r="194" spans="1:44" ht="15.75" customHeight="1">
      <c r="A194" s="97"/>
      <c r="B194" s="97"/>
      <c r="C194" s="97"/>
      <c r="D194" s="97"/>
      <c r="E194" s="97"/>
      <c r="F194" s="97"/>
      <c r="G194" s="97"/>
      <c r="H194" s="107"/>
      <c r="I194" s="107"/>
      <c r="J194" s="107"/>
      <c r="K194" s="107"/>
      <c r="L194" s="97"/>
      <c r="M194" s="97"/>
      <c r="N194" s="97"/>
      <c r="O194" s="97"/>
      <c r="P194" s="108"/>
      <c r="Q194" s="97"/>
      <c r="R194" s="97"/>
      <c r="S194" s="97"/>
      <c r="T194" s="97"/>
      <c r="U194" s="97"/>
      <c r="V194" s="97"/>
      <c r="W194" s="97"/>
      <c r="X194" s="108"/>
      <c r="Y194" s="97"/>
      <c r="Z194" s="97"/>
      <c r="AA194" s="97"/>
      <c r="AB194" s="97"/>
      <c r="AC194" s="97"/>
      <c r="AD194" s="97"/>
      <c r="AE194" s="97"/>
      <c r="AF194" s="97"/>
      <c r="AG194" s="97"/>
      <c r="AH194" s="97"/>
      <c r="AI194" s="97"/>
      <c r="AJ194" s="97"/>
      <c r="AK194" s="97"/>
      <c r="AL194" s="97"/>
      <c r="AM194" s="97"/>
      <c r="AN194" s="97"/>
      <c r="AO194" s="97"/>
      <c r="AP194" s="97"/>
      <c r="AQ194" s="97"/>
      <c r="AR194" s="97"/>
    </row>
    <row r="195" spans="1:44" ht="15.75" customHeight="1">
      <c r="A195" s="97"/>
      <c r="B195" s="97"/>
      <c r="C195" s="97"/>
      <c r="D195" s="97"/>
      <c r="E195" s="97"/>
      <c r="F195" s="97"/>
      <c r="G195" s="97"/>
      <c r="H195" s="107"/>
      <c r="I195" s="107"/>
      <c r="J195" s="107"/>
      <c r="K195" s="107"/>
      <c r="L195" s="97"/>
      <c r="M195" s="97"/>
      <c r="N195" s="97"/>
      <c r="O195" s="97"/>
      <c r="P195" s="108"/>
      <c r="Q195" s="97"/>
      <c r="R195" s="97"/>
      <c r="S195" s="97"/>
      <c r="T195" s="97"/>
      <c r="U195" s="97"/>
      <c r="V195" s="97"/>
      <c r="W195" s="97"/>
      <c r="X195" s="108"/>
      <c r="Y195" s="97"/>
      <c r="Z195" s="97"/>
      <c r="AA195" s="97"/>
      <c r="AB195" s="97"/>
      <c r="AC195" s="97"/>
      <c r="AD195" s="97"/>
      <c r="AE195" s="97"/>
      <c r="AF195" s="97"/>
      <c r="AG195" s="97"/>
      <c r="AH195" s="97"/>
      <c r="AI195" s="97"/>
      <c r="AJ195" s="97"/>
      <c r="AK195" s="97"/>
      <c r="AL195" s="97"/>
      <c r="AM195" s="97"/>
      <c r="AN195" s="97"/>
      <c r="AO195" s="97"/>
      <c r="AP195" s="97"/>
      <c r="AQ195" s="97"/>
      <c r="AR195" s="97"/>
    </row>
    <row r="196" spans="1:44" ht="15.75" customHeight="1">
      <c r="A196" s="97"/>
      <c r="B196" s="97"/>
      <c r="C196" s="97"/>
      <c r="D196" s="97"/>
      <c r="E196" s="97"/>
      <c r="F196" s="97"/>
      <c r="G196" s="97"/>
      <c r="H196" s="107"/>
      <c r="I196" s="107"/>
      <c r="J196" s="107"/>
      <c r="K196" s="107"/>
      <c r="L196" s="97"/>
      <c r="M196" s="97"/>
      <c r="N196" s="97"/>
      <c r="O196" s="97"/>
      <c r="P196" s="108"/>
      <c r="Q196" s="97"/>
      <c r="R196" s="97"/>
      <c r="S196" s="97"/>
      <c r="T196" s="97"/>
      <c r="U196" s="97"/>
      <c r="V196" s="97"/>
      <c r="W196" s="97"/>
      <c r="X196" s="108"/>
      <c r="Y196" s="97"/>
      <c r="Z196" s="97"/>
      <c r="AA196" s="97"/>
      <c r="AB196" s="97"/>
      <c r="AC196" s="97"/>
      <c r="AD196" s="97"/>
      <c r="AE196" s="97"/>
      <c r="AF196" s="97"/>
      <c r="AG196" s="97"/>
      <c r="AH196" s="97"/>
      <c r="AI196" s="97"/>
      <c r="AJ196" s="97"/>
      <c r="AK196" s="97"/>
      <c r="AL196" s="97"/>
      <c r="AM196" s="97"/>
      <c r="AN196" s="97"/>
      <c r="AO196" s="97"/>
      <c r="AP196" s="97"/>
      <c r="AQ196" s="97"/>
      <c r="AR196" s="97"/>
    </row>
    <row r="197" spans="1:44" ht="15.75" customHeight="1">
      <c r="A197" s="97"/>
      <c r="B197" s="97"/>
      <c r="C197" s="97"/>
      <c r="D197" s="97"/>
      <c r="E197" s="97"/>
      <c r="F197" s="97"/>
      <c r="G197" s="97"/>
      <c r="H197" s="107"/>
      <c r="I197" s="107"/>
      <c r="J197" s="107"/>
      <c r="K197" s="107"/>
      <c r="L197" s="97"/>
      <c r="M197" s="97"/>
      <c r="N197" s="97"/>
      <c r="O197" s="97"/>
      <c r="P197" s="108"/>
      <c r="Q197" s="97"/>
      <c r="R197" s="97"/>
      <c r="S197" s="97"/>
      <c r="T197" s="97"/>
      <c r="U197" s="97"/>
      <c r="V197" s="97"/>
      <c r="W197" s="97"/>
      <c r="X197" s="108"/>
      <c r="Y197" s="97"/>
      <c r="Z197" s="97"/>
      <c r="AA197" s="97"/>
      <c r="AB197" s="97"/>
      <c r="AC197" s="97"/>
      <c r="AD197" s="97"/>
      <c r="AE197" s="97"/>
      <c r="AF197" s="97"/>
      <c r="AG197" s="97"/>
      <c r="AH197" s="97"/>
      <c r="AI197" s="97"/>
      <c r="AJ197" s="97"/>
      <c r="AK197" s="97"/>
      <c r="AL197" s="97"/>
      <c r="AM197" s="97"/>
      <c r="AN197" s="97"/>
      <c r="AO197" s="97"/>
      <c r="AP197" s="97"/>
      <c r="AQ197" s="97"/>
      <c r="AR197" s="97"/>
    </row>
    <row r="198" spans="1:44" ht="15.75" customHeight="1">
      <c r="A198" s="97"/>
      <c r="B198" s="97"/>
      <c r="C198" s="97"/>
      <c r="D198" s="97"/>
      <c r="E198" s="97"/>
      <c r="F198" s="97"/>
      <c r="G198" s="97"/>
      <c r="H198" s="107"/>
      <c r="I198" s="107"/>
      <c r="J198" s="107"/>
      <c r="K198" s="107"/>
      <c r="L198" s="97"/>
      <c r="M198" s="97"/>
      <c r="N198" s="97"/>
      <c r="O198" s="97"/>
      <c r="P198" s="108"/>
      <c r="Q198" s="97"/>
      <c r="R198" s="97"/>
      <c r="S198" s="97"/>
      <c r="T198" s="97"/>
      <c r="U198" s="97"/>
      <c r="V198" s="97"/>
      <c r="W198" s="97"/>
      <c r="X198" s="108"/>
      <c r="Y198" s="97"/>
      <c r="Z198" s="97"/>
      <c r="AA198" s="97"/>
      <c r="AB198" s="97"/>
      <c r="AC198" s="97"/>
      <c r="AD198" s="97"/>
      <c r="AE198" s="97"/>
      <c r="AF198" s="97"/>
      <c r="AG198" s="97"/>
      <c r="AH198" s="97"/>
      <c r="AI198" s="97"/>
      <c r="AJ198" s="97"/>
      <c r="AK198" s="97"/>
      <c r="AL198" s="97"/>
      <c r="AM198" s="97"/>
      <c r="AN198" s="97"/>
      <c r="AO198" s="97"/>
      <c r="AP198" s="97"/>
      <c r="AQ198" s="97"/>
      <c r="AR198" s="97"/>
    </row>
    <row r="199" spans="1:44" ht="15.75" customHeight="1">
      <c r="A199" s="97"/>
      <c r="B199" s="97"/>
      <c r="C199" s="97"/>
      <c r="D199" s="97"/>
      <c r="E199" s="97"/>
      <c r="F199" s="97"/>
      <c r="G199" s="97"/>
      <c r="H199" s="107"/>
      <c r="I199" s="107"/>
      <c r="J199" s="107"/>
      <c r="K199" s="107"/>
      <c r="L199" s="97"/>
      <c r="M199" s="97"/>
      <c r="N199" s="97"/>
      <c r="O199" s="97"/>
      <c r="P199" s="108"/>
      <c r="Q199" s="97"/>
      <c r="R199" s="97"/>
      <c r="S199" s="97"/>
      <c r="T199" s="97"/>
      <c r="U199" s="97"/>
      <c r="V199" s="97"/>
      <c r="W199" s="97"/>
      <c r="X199" s="108"/>
      <c r="Y199" s="97"/>
      <c r="Z199" s="97"/>
      <c r="AA199" s="97"/>
      <c r="AB199" s="97"/>
      <c r="AC199" s="97"/>
      <c r="AD199" s="97"/>
      <c r="AE199" s="97"/>
      <c r="AF199" s="97"/>
      <c r="AG199" s="97"/>
      <c r="AH199" s="97"/>
      <c r="AI199" s="97"/>
      <c r="AJ199" s="97"/>
      <c r="AK199" s="97"/>
      <c r="AL199" s="97"/>
      <c r="AM199" s="97"/>
      <c r="AN199" s="97"/>
      <c r="AO199" s="97"/>
      <c r="AP199" s="97"/>
      <c r="AQ199" s="97"/>
      <c r="AR199" s="97"/>
    </row>
    <row r="200" spans="1:44" ht="15.75" customHeight="1">
      <c r="A200" s="97"/>
      <c r="B200" s="97"/>
      <c r="C200" s="97"/>
      <c r="D200" s="97"/>
      <c r="E200" s="97"/>
      <c r="F200" s="97"/>
      <c r="G200" s="97"/>
      <c r="H200" s="107"/>
      <c r="I200" s="107"/>
      <c r="J200" s="107"/>
      <c r="K200" s="107"/>
      <c r="L200" s="97"/>
      <c r="M200" s="97"/>
      <c r="N200" s="97"/>
      <c r="O200" s="97"/>
      <c r="P200" s="108"/>
      <c r="Q200" s="97"/>
      <c r="R200" s="97"/>
      <c r="S200" s="97"/>
      <c r="T200" s="97"/>
      <c r="U200" s="97"/>
      <c r="V200" s="97"/>
      <c r="W200" s="97"/>
      <c r="X200" s="108"/>
      <c r="Y200" s="97"/>
      <c r="Z200" s="97"/>
      <c r="AA200" s="97"/>
      <c r="AB200" s="97"/>
      <c r="AC200" s="97"/>
      <c r="AD200" s="97"/>
      <c r="AE200" s="97"/>
      <c r="AF200" s="97"/>
      <c r="AG200" s="97"/>
      <c r="AH200" s="97"/>
      <c r="AI200" s="97"/>
      <c r="AJ200" s="97"/>
      <c r="AK200" s="97"/>
      <c r="AL200" s="97"/>
      <c r="AM200" s="97"/>
      <c r="AN200" s="97"/>
      <c r="AO200" s="97"/>
      <c r="AP200" s="97"/>
      <c r="AQ200" s="97"/>
      <c r="AR200" s="97"/>
    </row>
    <row r="201" spans="1:44" ht="15.75" customHeight="1">
      <c r="A201" s="97"/>
      <c r="B201" s="97"/>
      <c r="C201" s="97"/>
      <c r="D201" s="97"/>
      <c r="E201" s="97"/>
      <c r="F201" s="97"/>
      <c r="G201" s="97"/>
      <c r="H201" s="107"/>
      <c r="I201" s="107"/>
      <c r="J201" s="107"/>
      <c r="K201" s="107"/>
      <c r="L201" s="97"/>
      <c r="M201" s="97"/>
      <c r="N201" s="97"/>
      <c r="O201" s="97"/>
      <c r="P201" s="108"/>
      <c r="Q201" s="97"/>
      <c r="R201" s="97"/>
      <c r="S201" s="97"/>
      <c r="T201" s="97"/>
      <c r="U201" s="97"/>
      <c r="V201" s="97"/>
      <c r="W201" s="97"/>
      <c r="X201" s="108"/>
      <c r="Y201" s="97"/>
      <c r="Z201" s="97"/>
      <c r="AA201" s="97"/>
      <c r="AB201" s="97"/>
      <c r="AC201" s="97"/>
      <c r="AD201" s="97"/>
      <c r="AE201" s="97"/>
      <c r="AF201" s="97"/>
      <c r="AG201" s="97"/>
      <c r="AH201" s="97"/>
      <c r="AI201" s="97"/>
      <c r="AJ201" s="97"/>
      <c r="AK201" s="97"/>
      <c r="AL201" s="97"/>
      <c r="AM201" s="97"/>
      <c r="AN201" s="97"/>
      <c r="AO201" s="97"/>
      <c r="AP201" s="97"/>
      <c r="AQ201" s="97"/>
      <c r="AR201" s="97"/>
    </row>
    <row r="202" spans="1:44" ht="15.75" customHeight="1">
      <c r="A202" s="97"/>
      <c r="B202" s="97"/>
      <c r="C202" s="97"/>
      <c r="D202" s="97"/>
      <c r="E202" s="97"/>
      <c r="F202" s="97"/>
      <c r="G202" s="97"/>
      <c r="H202" s="107"/>
      <c r="I202" s="107"/>
      <c r="J202" s="107"/>
      <c r="K202" s="107"/>
      <c r="L202" s="97"/>
      <c r="M202" s="97"/>
      <c r="N202" s="97"/>
      <c r="O202" s="97"/>
      <c r="P202" s="108"/>
      <c r="Q202" s="97"/>
      <c r="R202" s="97"/>
      <c r="S202" s="97"/>
      <c r="T202" s="97"/>
      <c r="U202" s="97"/>
      <c r="V202" s="97"/>
      <c r="W202" s="97"/>
      <c r="X202" s="108"/>
      <c r="Y202" s="97"/>
      <c r="Z202" s="97"/>
      <c r="AA202" s="97"/>
      <c r="AB202" s="97"/>
      <c r="AC202" s="97"/>
      <c r="AD202" s="97"/>
      <c r="AE202" s="97"/>
      <c r="AF202" s="97"/>
      <c r="AG202" s="97"/>
      <c r="AH202" s="97"/>
      <c r="AI202" s="97"/>
      <c r="AJ202" s="97"/>
      <c r="AK202" s="97"/>
      <c r="AL202" s="97"/>
      <c r="AM202" s="97"/>
      <c r="AN202" s="97"/>
      <c r="AO202" s="97"/>
      <c r="AP202" s="97"/>
      <c r="AQ202" s="97"/>
      <c r="AR202" s="97"/>
    </row>
    <row r="203" spans="1:44" ht="15.75" customHeight="1">
      <c r="A203" s="97"/>
      <c r="B203" s="97"/>
      <c r="C203" s="97"/>
      <c r="D203" s="97"/>
      <c r="E203" s="97"/>
      <c r="F203" s="97"/>
      <c r="G203" s="97"/>
      <c r="H203" s="107"/>
      <c r="I203" s="107"/>
      <c r="J203" s="107"/>
      <c r="K203" s="107"/>
      <c r="L203" s="97"/>
      <c r="M203" s="97"/>
      <c r="N203" s="97"/>
      <c r="O203" s="97"/>
      <c r="P203" s="108"/>
      <c r="Q203" s="97"/>
      <c r="R203" s="97"/>
      <c r="S203" s="97"/>
      <c r="T203" s="97"/>
      <c r="U203" s="97"/>
      <c r="V203" s="97"/>
      <c r="W203" s="97"/>
      <c r="X203" s="108"/>
      <c r="Y203" s="97"/>
      <c r="Z203" s="97"/>
      <c r="AA203" s="97"/>
      <c r="AB203" s="97"/>
      <c r="AC203" s="97"/>
      <c r="AD203" s="97"/>
      <c r="AE203" s="97"/>
      <c r="AF203" s="97"/>
      <c r="AG203" s="97"/>
      <c r="AH203" s="97"/>
      <c r="AI203" s="97"/>
      <c r="AJ203" s="97"/>
      <c r="AK203" s="97"/>
      <c r="AL203" s="97"/>
      <c r="AM203" s="97"/>
      <c r="AN203" s="97"/>
      <c r="AO203" s="97"/>
      <c r="AP203" s="97"/>
      <c r="AQ203" s="97"/>
      <c r="AR203" s="97"/>
    </row>
    <row r="204" spans="1:44" ht="15.75" customHeight="1">
      <c r="A204" s="97"/>
      <c r="B204" s="97"/>
      <c r="C204" s="97"/>
      <c r="D204" s="97"/>
      <c r="E204" s="97"/>
      <c r="F204" s="97"/>
      <c r="G204" s="97"/>
      <c r="H204" s="107"/>
      <c r="I204" s="107"/>
      <c r="J204" s="107"/>
      <c r="K204" s="107"/>
      <c r="L204" s="97"/>
      <c r="M204" s="97"/>
      <c r="N204" s="97"/>
      <c r="O204" s="97"/>
      <c r="P204" s="108"/>
      <c r="Q204" s="97"/>
      <c r="R204" s="97"/>
      <c r="S204" s="97"/>
      <c r="T204" s="97"/>
      <c r="U204" s="97"/>
      <c r="V204" s="97"/>
      <c r="W204" s="97"/>
      <c r="X204" s="108"/>
      <c r="Y204" s="97"/>
      <c r="Z204" s="97"/>
      <c r="AA204" s="97"/>
      <c r="AB204" s="97"/>
      <c r="AC204" s="97"/>
      <c r="AD204" s="97"/>
      <c r="AE204" s="97"/>
      <c r="AF204" s="97"/>
      <c r="AG204" s="97"/>
      <c r="AH204" s="97"/>
      <c r="AI204" s="97"/>
      <c r="AJ204" s="97"/>
      <c r="AK204" s="97"/>
      <c r="AL204" s="97"/>
      <c r="AM204" s="97"/>
      <c r="AN204" s="97"/>
      <c r="AO204" s="97"/>
      <c r="AP204" s="97"/>
      <c r="AQ204" s="97"/>
      <c r="AR204" s="97"/>
    </row>
    <row r="205" spans="1:44" ht="15.75" customHeight="1">
      <c r="A205" s="97"/>
      <c r="B205" s="97"/>
      <c r="C205" s="97"/>
      <c r="D205" s="97"/>
      <c r="E205" s="97"/>
      <c r="F205" s="97"/>
      <c r="G205" s="97"/>
      <c r="H205" s="107"/>
      <c r="I205" s="107"/>
      <c r="J205" s="107"/>
      <c r="K205" s="107"/>
      <c r="L205" s="97"/>
      <c r="M205" s="97"/>
      <c r="N205" s="97"/>
      <c r="O205" s="97"/>
      <c r="P205" s="108"/>
      <c r="Q205" s="97"/>
      <c r="R205" s="97"/>
      <c r="S205" s="97"/>
      <c r="T205" s="97"/>
      <c r="U205" s="97"/>
      <c r="V205" s="97"/>
      <c r="W205" s="97"/>
      <c r="X205" s="108"/>
      <c r="Y205" s="97"/>
      <c r="Z205" s="97"/>
      <c r="AA205" s="97"/>
      <c r="AB205" s="97"/>
      <c r="AC205" s="97"/>
      <c r="AD205" s="97"/>
      <c r="AE205" s="97"/>
      <c r="AF205" s="97"/>
      <c r="AG205" s="97"/>
      <c r="AH205" s="97"/>
      <c r="AI205" s="97"/>
      <c r="AJ205" s="97"/>
      <c r="AK205" s="97"/>
      <c r="AL205" s="97"/>
      <c r="AM205" s="97"/>
      <c r="AN205" s="97"/>
      <c r="AO205" s="97"/>
      <c r="AP205" s="97"/>
      <c r="AQ205" s="97"/>
      <c r="AR205" s="97"/>
    </row>
    <row r="206" spans="1:44" ht="15.75" customHeight="1">
      <c r="A206" s="97"/>
      <c r="B206" s="97"/>
      <c r="C206" s="97"/>
      <c r="D206" s="97"/>
      <c r="E206" s="97"/>
      <c r="F206" s="97"/>
      <c r="G206" s="97"/>
      <c r="H206" s="107"/>
      <c r="I206" s="107"/>
      <c r="J206" s="107"/>
      <c r="K206" s="107"/>
      <c r="L206" s="97"/>
      <c r="M206" s="97"/>
      <c r="N206" s="97"/>
      <c r="O206" s="97"/>
      <c r="P206" s="108"/>
      <c r="Q206" s="97"/>
      <c r="R206" s="97"/>
      <c r="S206" s="97"/>
      <c r="T206" s="97"/>
      <c r="U206" s="97"/>
      <c r="V206" s="97"/>
      <c r="W206" s="97"/>
      <c r="X206" s="108"/>
      <c r="Y206" s="97"/>
      <c r="Z206" s="97"/>
      <c r="AA206" s="97"/>
      <c r="AB206" s="97"/>
      <c r="AC206" s="97"/>
      <c r="AD206" s="97"/>
      <c r="AE206" s="97"/>
      <c r="AF206" s="97"/>
      <c r="AG206" s="97"/>
      <c r="AH206" s="97"/>
      <c r="AI206" s="97"/>
      <c r="AJ206" s="97"/>
      <c r="AK206" s="97"/>
      <c r="AL206" s="97"/>
      <c r="AM206" s="97"/>
      <c r="AN206" s="97"/>
      <c r="AO206" s="97"/>
      <c r="AP206" s="97"/>
      <c r="AQ206" s="97"/>
      <c r="AR206" s="97"/>
    </row>
    <row r="207" spans="1:44" ht="15.75" customHeight="1">
      <c r="A207" s="97"/>
      <c r="B207" s="97"/>
      <c r="C207" s="97"/>
      <c r="D207" s="97"/>
      <c r="E207" s="97"/>
      <c r="F207" s="97"/>
      <c r="G207" s="97"/>
      <c r="H207" s="107"/>
      <c r="I207" s="107"/>
      <c r="J207" s="107"/>
      <c r="K207" s="107"/>
      <c r="L207" s="97"/>
      <c r="M207" s="97"/>
      <c r="N207" s="97"/>
      <c r="O207" s="97"/>
      <c r="P207" s="108"/>
      <c r="Q207" s="97"/>
      <c r="R207" s="97"/>
      <c r="S207" s="97"/>
      <c r="T207" s="97"/>
      <c r="U207" s="97"/>
      <c r="V207" s="97"/>
      <c r="W207" s="97"/>
      <c r="X207" s="108"/>
      <c r="Y207" s="97"/>
      <c r="Z207" s="97"/>
      <c r="AA207" s="97"/>
      <c r="AB207" s="97"/>
      <c r="AC207" s="97"/>
      <c r="AD207" s="97"/>
      <c r="AE207" s="97"/>
      <c r="AF207" s="97"/>
      <c r="AG207" s="97"/>
      <c r="AH207" s="97"/>
      <c r="AI207" s="97"/>
      <c r="AJ207" s="97"/>
      <c r="AK207" s="97"/>
      <c r="AL207" s="97"/>
      <c r="AM207" s="97"/>
      <c r="AN207" s="97"/>
      <c r="AO207" s="97"/>
      <c r="AP207" s="97"/>
      <c r="AQ207" s="97"/>
      <c r="AR207" s="97"/>
    </row>
    <row r="208" spans="1:44" ht="15.75" customHeight="1">
      <c r="A208" s="97"/>
      <c r="B208" s="97"/>
      <c r="C208" s="97"/>
      <c r="D208" s="97"/>
      <c r="E208" s="97"/>
      <c r="F208" s="97"/>
      <c r="G208" s="97"/>
      <c r="H208" s="107"/>
      <c r="I208" s="107"/>
      <c r="J208" s="107"/>
      <c r="K208" s="107"/>
      <c r="L208" s="97"/>
      <c r="M208" s="97"/>
      <c r="N208" s="97"/>
      <c r="O208" s="97"/>
      <c r="P208" s="108"/>
      <c r="Q208" s="97"/>
      <c r="R208" s="97"/>
      <c r="S208" s="97"/>
      <c r="T208" s="97"/>
      <c r="U208" s="97"/>
      <c r="V208" s="97"/>
      <c r="W208" s="97"/>
      <c r="X208" s="108"/>
      <c r="Y208" s="97"/>
      <c r="Z208" s="97"/>
      <c r="AA208" s="97"/>
      <c r="AB208" s="97"/>
      <c r="AC208" s="97"/>
      <c r="AD208" s="97"/>
      <c r="AE208" s="97"/>
      <c r="AF208" s="97"/>
      <c r="AG208" s="97"/>
      <c r="AH208" s="97"/>
      <c r="AI208" s="97"/>
      <c r="AJ208" s="97"/>
      <c r="AK208" s="97"/>
      <c r="AL208" s="97"/>
      <c r="AM208" s="97"/>
      <c r="AN208" s="97"/>
      <c r="AO208" s="97"/>
      <c r="AP208" s="97"/>
      <c r="AQ208" s="97"/>
      <c r="AR208" s="97"/>
    </row>
    <row r="209" spans="1:44" ht="15.75" customHeight="1">
      <c r="A209" s="97"/>
      <c r="B209" s="97"/>
      <c r="C209" s="97"/>
      <c r="D209" s="97"/>
      <c r="E209" s="97"/>
      <c r="F209" s="97"/>
      <c r="G209" s="97"/>
      <c r="H209" s="107"/>
      <c r="I209" s="107"/>
      <c r="J209" s="107"/>
      <c r="K209" s="107"/>
      <c r="L209" s="97"/>
      <c r="M209" s="97"/>
      <c r="N209" s="97"/>
      <c r="O209" s="97"/>
      <c r="P209" s="108"/>
      <c r="Q209" s="97"/>
      <c r="R209" s="97"/>
      <c r="S209" s="97"/>
      <c r="T209" s="97"/>
      <c r="U209" s="97"/>
      <c r="V209" s="97"/>
      <c r="W209" s="97"/>
      <c r="X209" s="108"/>
      <c r="Y209" s="97"/>
      <c r="Z209" s="97"/>
      <c r="AA209" s="97"/>
      <c r="AB209" s="97"/>
      <c r="AC209" s="97"/>
      <c r="AD209" s="97"/>
      <c r="AE209" s="97"/>
      <c r="AF209" s="97"/>
      <c r="AG209" s="97"/>
      <c r="AH209" s="97"/>
      <c r="AI209" s="97"/>
      <c r="AJ209" s="97"/>
      <c r="AK209" s="97"/>
      <c r="AL209" s="97"/>
      <c r="AM209" s="97"/>
      <c r="AN209" s="97"/>
      <c r="AO209" s="97"/>
      <c r="AP209" s="97"/>
      <c r="AQ209" s="97"/>
      <c r="AR209" s="97"/>
    </row>
    <row r="210" spans="1:44" ht="15.75" customHeight="1">
      <c r="A210" s="97"/>
      <c r="B210" s="97"/>
      <c r="C210" s="97"/>
      <c r="D210" s="97"/>
      <c r="E210" s="97"/>
      <c r="F210" s="97"/>
      <c r="G210" s="97"/>
      <c r="H210" s="107"/>
      <c r="I210" s="107"/>
      <c r="J210" s="107"/>
      <c r="K210" s="107"/>
      <c r="L210" s="97"/>
      <c r="M210" s="97"/>
      <c r="N210" s="97"/>
      <c r="O210" s="97"/>
      <c r="P210" s="108"/>
      <c r="Q210" s="97"/>
      <c r="R210" s="97"/>
      <c r="S210" s="97"/>
      <c r="T210" s="97"/>
      <c r="U210" s="97"/>
      <c r="V210" s="97"/>
      <c r="W210" s="97"/>
      <c r="X210" s="108"/>
      <c r="Y210" s="97"/>
      <c r="Z210" s="97"/>
      <c r="AA210" s="97"/>
      <c r="AB210" s="97"/>
      <c r="AC210" s="97"/>
      <c r="AD210" s="97"/>
      <c r="AE210" s="97"/>
      <c r="AF210" s="97"/>
      <c r="AG210" s="97"/>
      <c r="AH210" s="97"/>
      <c r="AI210" s="97"/>
      <c r="AJ210" s="97"/>
      <c r="AK210" s="97"/>
      <c r="AL210" s="97"/>
      <c r="AM210" s="97"/>
      <c r="AN210" s="97"/>
      <c r="AO210" s="97"/>
      <c r="AP210" s="97"/>
      <c r="AQ210" s="97"/>
      <c r="AR210" s="97"/>
    </row>
    <row r="211" spans="1:44" ht="15.75" customHeight="1">
      <c r="A211" s="97"/>
      <c r="B211" s="97"/>
      <c r="C211" s="97"/>
      <c r="D211" s="97"/>
      <c r="E211" s="97"/>
      <c r="F211" s="97"/>
      <c r="G211" s="97"/>
      <c r="H211" s="107"/>
      <c r="I211" s="107"/>
      <c r="J211" s="107"/>
      <c r="K211" s="107"/>
      <c r="L211" s="97"/>
      <c r="M211" s="97"/>
      <c r="N211" s="97"/>
      <c r="O211" s="97"/>
      <c r="P211" s="108"/>
      <c r="Q211" s="97"/>
      <c r="R211" s="97"/>
      <c r="S211" s="97"/>
      <c r="T211" s="97"/>
      <c r="U211" s="97"/>
      <c r="V211" s="97"/>
      <c r="W211" s="97"/>
      <c r="X211" s="108"/>
      <c r="Y211" s="97"/>
      <c r="Z211" s="97"/>
      <c r="AA211" s="97"/>
      <c r="AB211" s="97"/>
      <c r="AC211" s="97"/>
      <c r="AD211" s="97"/>
      <c r="AE211" s="97"/>
      <c r="AF211" s="97"/>
      <c r="AG211" s="97"/>
      <c r="AH211" s="97"/>
      <c r="AI211" s="97"/>
      <c r="AJ211" s="97"/>
      <c r="AK211" s="97"/>
      <c r="AL211" s="97"/>
      <c r="AM211" s="97"/>
      <c r="AN211" s="97"/>
      <c r="AO211" s="97"/>
      <c r="AP211" s="97"/>
      <c r="AQ211" s="97"/>
      <c r="AR211" s="97"/>
    </row>
    <row r="212" spans="1:44" ht="15.75" customHeight="1">
      <c r="A212" s="97"/>
      <c r="B212" s="97"/>
      <c r="C212" s="97"/>
      <c r="D212" s="97"/>
      <c r="E212" s="97"/>
      <c r="F212" s="97"/>
      <c r="G212" s="97"/>
      <c r="H212" s="107"/>
      <c r="I212" s="107"/>
      <c r="J212" s="107"/>
      <c r="K212" s="107"/>
      <c r="L212" s="97"/>
      <c r="M212" s="97"/>
      <c r="N212" s="97"/>
      <c r="O212" s="97"/>
      <c r="P212" s="108"/>
      <c r="Q212" s="97"/>
      <c r="R212" s="97"/>
      <c r="S212" s="97"/>
      <c r="T212" s="97"/>
      <c r="U212" s="97"/>
      <c r="V212" s="97"/>
      <c r="W212" s="97"/>
      <c r="X212" s="108"/>
      <c r="Y212" s="97"/>
      <c r="Z212" s="97"/>
      <c r="AA212" s="97"/>
      <c r="AB212" s="97"/>
      <c r="AC212" s="97"/>
      <c r="AD212" s="97"/>
      <c r="AE212" s="97"/>
      <c r="AF212" s="97"/>
      <c r="AG212" s="97"/>
      <c r="AH212" s="97"/>
      <c r="AI212" s="97"/>
      <c r="AJ212" s="97"/>
      <c r="AK212" s="97"/>
      <c r="AL212" s="97"/>
      <c r="AM212" s="97"/>
      <c r="AN212" s="97"/>
      <c r="AO212" s="97"/>
      <c r="AP212" s="97"/>
      <c r="AQ212" s="97"/>
      <c r="AR212" s="97"/>
    </row>
    <row r="213" spans="1:44" ht="15.75" customHeight="1">
      <c r="A213" s="97"/>
      <c r="B213" s="97"/>
      <c r="C213" s="97"/>
      <c r="D213" s="97"/>
      <c r="E213" s="97"/>
      <c r="F213" s="97"/>
      <c r="G213" s="97"/>
      <c r="H213" s="107"/>
      <c r="I213" s="107"/>
      <c r="J213" s="107"/>
      <c r="K213" s="107"/>
      <c r="L213" s="97"/>
      <c r="M213" s="97"/>
      <c r="N213" s="97"/>
      <c r="O213" s="97"/>
      <c r="P213" s="108"/>
      <c r="Q213" s="97"/>
      <c r="R213" s="97"/>
      <c r="S213" s="97"/>
      <c r="T213" s="97"/>
      <c r="U213" s="97"/>
      <c r="V213" s="97"/>
      <c r="W213" s="97"/>
      <c r="X213" s="108"/>
      <c r="Y213" s="97"/>
      <c r="Z213" s="97"/>
      <c r="AA213" s="97"/>
      <c r="AB213" s="97"/>
      <c r="AC213" s="97"/>
      <c r="AD213" s="97"/>
      <c r="AE213" s="97"/>
      <c r="AF213" s="97"/>
      <c r="AG213" s="97"/>
      <c r="AH213" s="97"/>
      <c r="AI213" s="97"/>
      <c r="AJ213" s="97"/>
      <c r="AK213" s="97"/>
      <c r="AL213" s="97"/>
      <c r="AM213" s="97"/>
      <c r="AN213" s="97"/>
      <c r="AO213" s="97"/>
      <c r="AP213" s="97"/>
      <c r="AQ213" s="97"/>
      <c r="AR213" s="97"/>
    </row>
    <row r="214" spans="1:44" ht="15.75" customHeight="1">
      <c r="A214" s="97"/>
      <c r="B214" s="97"/>
      <c r="C214" s="97"/>
      <c r="D214" s="97"/>
      <c r="E214" s="97"/>
      <c r="F214" s="97"/>
      <c r="G214" s="97"/>
      <c r="H214" s="107"/>
      <c r="I214" s="107"/>
      <c r="J214" s="107"/>
      <c r="K214" s="107"/>
      <c r="L214" s="97"/>
      <c r="M214" s="97"/>
      <c r="N214" s="97"/>
      <c r="O214" s="97"/>
      <c r="P214" s="108"/>
      <c r="Q214" s="97"/>
      <c r="R214" s="97"/>
      <c r="S214" s="97"/>
      <c r="T214" s="97"/>
      <c r="U214" s="97"/>
      <c r="V214" s="97"/>
      <c r="W214" s="97"/>
      <c r="X214" s="108"/>
      <c r="Y214" s="97"/>
      <c r="Z214" s="97"/>
      <c r="AA214" s="97"/>
      <c r="AB214" s="97"/>
      <c r="AC214" s="97"/>
      <c r="AD214" s="97"/>
      <c r="AE214" s="97"/>
      <c r="AF214" s="97"/>
      <c r="AG214" s="97"/>
      <c r="AH214" s="97"/>
      <c r="AI214" s="97"/>
      <c r="AJ214" s="97"/>
      <c r="AK214" s="97"/>
      <c r="AL214" s="97"/>
      <c r="AM214" s="97"/>
      <c r="AN214" s="97"/>
      <c r="AO214" s="97"/>
      <c r="AP214" s="97"/>
      <c r="AQ214" s="97"/>
      <c r="AR214" s="97"/>
    </row>
    <row r="215" spans="1:44" ht="15.75" customHeight="1">
      <c r="A215" s="97"/>
      <c r="B215" s="97"/>
      <c r="C215" s="97"/>
      <c r="D215" s="97"/>
      <c r="E215" s="97"/>
      <c r="F215" s="97"/>
      <c r="G215" s="97"/>
      <c r="H215" s="107"/>
      <c r="I215" s="107"/>
      <c r="J215" s="107"/>
      <c r="K215" s="107"/>
      <c r="L215" s="97"/>
      <c r="M215" s="97"/>
      <c r="N215" s="97"/>
      <c r="O215" s="97"/>
      <c r="P215" s="108"/>
      <c r="Q215" s="97"/>
      <c r="R215" s="97"/>
      <c r="S215" s="97"/>
      <c r="T215" s="97"/>
      <c r="U215" s="97"/>
      <c r="V215" s="97"/>
      <c r="W215" s="97"/>
      <c r="X215" s="108"/>
      <c r="Y215" s="97"/>
      <c r="Z215" s="97"/>
      <c r="AA215" s="97"/>
      <c r="AB215" s="97"/>
      <c r="AC215" s="97"/>
      <c r="AD215" s="97"/>
      <c r="AE215" s="97"/>
      <c r="AF215" s="97"/>
      <c r="AG215" s="97"/>
      <c r="AH215" s="97"/>
      <c r="AI215" s="97"/>
      <c r="AJ215" s="97"/>
      <c r="AK215" s="97"/>
      <c r="AL215" s="97"/>
      <c r="AM215" s="97"/>
      <c r="AN215" s="97"/>
      <c r="AO215" s="97"/>
      <c r="AP215" s="97"/>
      <c r="AQ215" s="97"/>
      <c r="AR215" s="97"/>
    </row>
    <row r="216" spans="1:44" ht="15.75" customHeight="1">
      <c r="A216" s="97"/>
      <c r="B216" s="97"/>
      <c r="C216" s="97"/>
      <c r="D216" s="97"/>
      <c r="E216" s="97"/>
      <c r="F216" s="97"/>
      <c r="G216" s="97"/>
      <c r="H216" s="107"/>
      <c r="I216" s="107"/>
      <c r="J216" s="107"/>
      <c r="K216" s="107"/>
      <c r="L216" s="97"/>
      <c r="M216" s="97"/>
      <c r="N216" s="97"/>
      <c r="O216" s="97"/>
      <c r="P216" s="108"/>
      <c r="Q216" s="97"/>
      <c r="R216" s="97"/>
      <c r="S216" s="97"/>
      <c r="T216" s="97"/>
      <c r="U216" s="97"/>
      <c r="V216" s="97"/>
      <c r="W216" s="97"/>
      <c r="X216" s="108"/>
      <c r="Y216" s="97"/>
      <c r="Z216" s="97"/>
      <c r="AA216" s="97"/>
      <c r="AB216" s="97"/>
      <c r="AC216" s="97"/>
      <c r="AD216" s="97"/>
      <c r="AE216" s="97"/>
      <c r="AF216" s="97"/>
      <c r="AG216" s="97"/>
      <c r="AH216" s="97"/>
      <c r="AI216" s="97"/>
      <c r="AJ216" s="97"/>
      <c r="AK216" s="97"/>
      <c r="AL216" s="97"/>
      <c r="AM216" s="97"/>
      <c r="AN216" s="97"/>
      <c r="AO216" s="97"/>
      <c r="AP216" s="97"/>
      <c r="AQ216" s="97"/>
      <c r="AR216" s="97"/>
    </row>
    <row r="217" spans="1:44" ht="15.75" customHeight="1">
      <c r="A217" s="97"/>
      <c r="B217" s="97"/>
      <c r="C217" s="97"/>
      <c r="D217" s="97"/>
      <c r="E217" s="97"/>
      <c r="F217" s="97"/>
      <c r="G217" s="97"/>
      <c r="H217" s="107"/>
      <c r="I217" s="107"/>
      <c r="J217" s="107"/>
      <c r="K217" s="107"/>
      <c r="L217" s="97"/>
      <c r="M217" s="97"/>
      <c r="N217" s="97"/>
      <c r="O217" s="97"/>
      <c r="P217" s="108"/>
      <c r="Q217" s="97"/>
      <c r="R217" s="97"/>
      <c r="S217" s="97"/>
      <c r="T217" s="97"/>
      <c r="U217" s="97"/>
      <c r="V217" s="97"/>
      <c r="W217" s="97"/>
      <c r="X217" s="108"/>
      <c r="Y217" s="97"/>
      <c r="Z217" s="97"/>
      <c r="AA217" s="97"/>
      <c r="AB217" s="97"/>
      <c r="AC217" s="97"/>
      <c r="AD217" s="97"/>
      <c r="AE217" s="97"/>
      <c r="AF217" s="97"/>
      <c r="AG217" s="97"/>
      <c r="AH217" s="97"/>
      <c r="AI217" s="97"/>
      <c r="AJ217" s="97"/>
      <c r="AK217" s="97"/>
      <c r="AL217" s="97"/>
      <c r="AM217" s="97"/>
      <c r="AN217" s="97"/>
      <c r="AO217" s="97"/>
      <c r="AP217" s="97"/>
      <c r="AQ217" s="97"/>
      <c r="AR217" s="97"/>
    </row>
    <row r="218" spans="1:44" ht="15.75" customHeight="1">
      <c r="A218" s="3"/>
      <c r="B218" s="3"/>
      <c r="C218" s="3"/>
      <c r="D218" s="3"/>
      <c r="E218" s="3"/>
      <c r="F218" s="3"/>
      <c r="G218" s="3"/>
      <c r="H218" s="3"/>
      <c r="I218" s="3"/>
      <c r="J218" s="3"/>
      <c r="K218" s="3"/>
      <c r="L218" s="3"/>
      <c r="M218" s="3"/>
      <c r="N218" s="3"/>
      <c r="O218" s="3"/>
      <c r="P218" s="132"/>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row>
    <row r="219" spans="1:44" ht="15.75" customHeight="1">
      <c r="A219" s="3"/>
      <c r="B219" s="3"/>
      <c r="C219" s="3"/>
      <c r="D219" s="3"/>
      <c r="E219" s="3"/>
      <c r="F219" s="3"/>
      <c r="G219" s="3"/>
      <c r="H219" s="3"/>
      <c r="I219" s="3"/>
      <c r="J219" s="3"/>
      <c r="K219" s="3"/>
      <c r="L219" s="3"/>
      <c r="M219" s="3"/>
      <c r="N219" s="3"/>
      <c r="O219" s="3"/>
      <c r="P219" s="132"/>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row>
    <row r="220" spans="1:44" ht="15.75" customHeight="1">
      <c r="A220" s="3"/>
      <c r="B220" s="3"/>
      <c r="C220" s="3"/>
      <c r="D220" s="3"/>
      <c r="E220" s="3"/>
      <c r="F220" s="3"/>
      <c r="G220" s="3"/>
      <c r="H220" s="3"/>
      <c r="I220" s="3"/>
      <c r="J220" s="3"/>
      <c r="K220" s="3"/>
      <c r="L220" s="3"/>
      <c r="M220" s="3"/>
      <c r="N220" s="3"/>
      <c r="O220" s="3"/>
      <c r="P220" s="132"/>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row>
    <row r="221" spans="1:44" ht="15.75" customHeight="1">
      <c r="A221" s="3"/>
      <c r="B221" s="3"/>
      <c r="C221" s="3"/>
      <c r="D221" s="3"/>
      <c r="E221" s="3"/>
      <c r="F221" s="3"/>
      <c r="G221" s="3"/>
      <c r="H221" s="3"/>
      <c r="I221" s="3"/>
      <c r="J221" s="3"/>
      <c r="K221" s="3"/>
      <c r="L221" s="3"/>
      <c r="M221" s="3"/>
      <c r="N221" s="3"/>
      <c r="O221" s="3"/>
      <c r="P221" s="132"/>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row>
    <row r="222" spans="1:44" ht="15.75" customHeight="1">
      <c r="A222" s="3"/>
      <c r="B222" s="3"/>
      <c r="C222" s="3"/>
      <c r="D222" s="3"/>
      <c r="E222" s="3"/>
      <c r="F222" s="3"/>
      <c r="G222" s="3"/>
      <c r="H222" s="3"/>
      <c r="I222" s="3"/>
      <c r="J222" s="3"/>
      <c r="K222" s="3"/>
      <c r="L222" s="3"/>
      <c r="M222" s="3"/>
      <c r="N222" s="3"/>
      <c r="O222" s="3"/>
      <c r="P222" s="132"/>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row>
    <row r="223" spans="1:44" ht="15.75" customHeight="1">
      <c r="A223" s="3"/>
      <c r="B223" s="3"/>
      <c r="C223" s="3"/>
      <c r="D223" s="3"/>
      <c r="E223" s="3"/>
      <c r="F223" s="3"/>
      <c r="G223" s="3"/>
      <c r="H223" s="3"/>
      <c r="I223" s="3"/>
      <c r="J223" s="3"/>
      <c r="K223" s="3"/>
      <c r="L223" s="3"/>
      <c r="M223" s="3"/>
      <c r="N223" s="3"/>
      <c r="O223" s="3"/>
      <c r="P223" s="132"/>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row>
    <row r="224" spans="1:44" ht="15.75" customHeight="1">
      <c r="A224" s="3"/>
      <c r="B224" s="3"/>
      <c r="C224" s="3"/>
      <c r="D224" s="3"/>
      <c r="E224" s="3"/>
      <c r="F224" s="3"/>
      <c r="G224" s="3"/>
      <c r="H224" s="3"/>
      <c r="I224" s="3"/>
      <c r="J224" s="3"/>
      <c r="K224" s="3"/>
      <c r="L224" s="3"/>
      <c r="M224" s="3"/>
      <c r="N224" s="3"/>
      <c r="O224" s="3"/>
      <c r="P224" s="132"/>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row>
    <row r="225" spans="1:44" ht="15.75" customHeight="1">
      <c r="A225" s="3"/>
      <c r="B225" s="3"/>
      <c r="C225" s="3"/>
      <c r="D225" s="3"/>
      <c r="E225" s="3"/>
      <c r="F225" s="3"/>
      <c r="G225" s="3"/>
      <c r="H225" s="3"/>
      <c r="I225" s="3"/>
      <c r="J225" s="3"/>
      <c r="K225" s="3"/>
      <c r="L225" s="3"/>
      <c r="M225" s="3"/>
      <c r="N225" s="3"/>
      <c r="O225" s="3"/>
      <c r="P225" s="132"/>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row>
    <row r="226" spans="1:44" ht="15.75" customHeight="1">
      <c r="A226" s="3"/>
      <c r="B226" s="3"/>
      <c r="C226" s="3"/>
      <c r="D226" s="3"/>
      <c r="E226" s="3"/>
      <c r="F226" s="3"/>
      <c r="G226" s="3"/>
      <c r="H226" s="3"/>
      <c r="I226" s="3"/>
      <c r="J226" s="3"/>
      <c r="K226" s="3"/>
      <c r="L226" s="3"/>
      <c r="M226" s="3"/>
      <c r="N226" s="3"/>
      <c r="O226" s="3"/>
      <c r="P226" s="132"/>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row>
    <row r="227" spans="1:44" ht="15.75" customHeight="1">
      <c r="A227" s="3"/>
      <c r="B227" s="3"/>
      <c r="C227" s="3"/>
      <c r="D227" s="3"/>
      <c r="E227" s="3"/>
      <c r="F227" s="3"/>
      <c r="G227" s="3"/>
      <c r="H227" s="3"/>
      <c r="I227" s="3"/>
      <c r="J227" s="3"/>
      <c r="K227" s="3"/>
      <c r="L227" s="3"/>
      <c r="M227" s="3"/>
      <c r="N227" s="3"/>
      <c r="O227" s="3"/>
      <c r="P227" s="132"/>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row>
    <row r="228" spans="1:44" ht="15.75" customHeight="1">
      <c r="A228" s="3"/>
      <c r="B228" s="3"/>
      <c r="C228" s="3"/>
      <c r="D228" s="3"/>
      <c r="E228" s="3"/>
      <c r="F228" s="3"/>
      <c r="G228" s="3"/>
      <c r="H228" s="3"/>
      <c r="I228" s="3"/>
      <c r="J228" s="3"/>
      <c r="K228" s="3"/>
      <c r="L228" s="3"/>
      <c r="M228" s="3"/>
      <c r="N228" s="3"/>
      <c r="O228" s="3"/>
      <c r="P228" s="132"/>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row>
    <row r="229" spans="1:44" ht="15.75" customHeight="1">
      <c r="A229" s="3"/>
      <c r="B229" s="3"/>
      <c r="C229" s="3"/>
      <c r="D229" s="3"/>
      <c r="E229" s="3"/>
      <c r="F229" s="3"/>
      <c r="G229" s="3"/>
      <c r="H229" s="3"/>
      <c r="I229" s="3"/>
      <c r="J229" s="3"/>
      <c r="K229" s="3"/>
      <c r="L229" s="3"/>
      <c r="M229" s="3"/>
      <c r="N229" s="3"/>
      <c r="O229" s="3"/>
      <c r="P229" s="132"/>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row>
    <row r="230" spans="1:44" ht="15.75" customHeight="1">
      <c r="A230" s="3"/>
      <c r="B230" s="3"/>
      <c r="C230" s="3"/>
      <c r="D230" s="3"/>
      <c r="E230" s="3"/>
      <c r="F230" s="3"/>
      <c r="G230" s="3"/>
      <c r="H230" s="3"/>
      <c r="I230" s="3"/>
      <c r="J230" s="3"/>
      <c r="K230" s="3"/>
      <c r="L230" s="3"/>
      <c r="M230" s="3"/>
      <c r="N230" s="3"/>
      <c r="O230" s="3"/>
      <c r="P230" s="132"/>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row>
    <row r="231" spans="1:44" ht="15.75" customHeight="1">
      <c r="A231" s="3"/>
      <c r="B231" s="3"/>
      <c r="C231" s="3"/>
      <c r="D231" s="3"/>
      <c r="E231" s="3"/>
      <c r="F231" s="3"/>
      <c r="G231" s="3"/>
      <c r="H231" s="3"/>
      <c r="I231" s="3"/>
      <c r="J231" s="3"/>
      <c r="K231" s="3"/>
      <c r="L231" s="3"/>
      <c r="M231" s="3"/>
      <c r="N231" s="3"/>
      <c r="O231" s="3"/>
      <c r="P231" s="132"/>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row>
    <row r="232" spans="1:44" ht="15.75" customHeight="1">
      <c r="A232" s="3"/>
      <c r="B232" s="3"/>
      <c r="C232" s="3"/>
      <c r="D232" s="3"/>
      <c r="E232" s="3"/>
      <c r="F232" s="3"/>
      <c r="G232" s="3"/>
      <c r="H232" s="3"/>
      <c r="I232" s="3"/>
      <c r="J232" s="3"/>
      <c r="K232" s="3"/>
      <c r="L232" s="3"/>
      <c r="M232" s="3"/>
      <c r="N232" s="3"/>
      <c r="O232" s="3"/>
      <c r="P232" s="132"/>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row>
    <row r="233" spans="1:44" ht="15.75" customHeight="1">
      <c r="A233" s="3"/>
      <c r="B233" s="3"/>
      <c r="C233" s="3"/>
      <c r="D233" s="3"/>
      <c r="E233" s="3"/>
      <c r="F233" s="3"/>
      <c r="G233" s="3"/>
      <c r="H233" s="3"/>
      <c r="I233" s="3"/>
      <c r="J233" s="3"/>
      <c r="K233" s="3"/>
      <c r="L233" s="3"/>
      <c r="M233" s="3"/>
      <c r="N233" s="3"/>
      <c r="O233" s="3"/>
      <c r="P233" s="132"/>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row>
    <row r="234" spans="1:44" ht="15.75" customHeight="1">
      <c r="A234" s="3"/>
      <c r="B234" s="3"/>
      <c r="C234" s="3"/>
      <c r="D234" s="3"/>
      <c r="E234" s="3"/>
      <c r="F234" s="3"/>
      <c r="G234" s="3"/>
      <c r="H234" s="3"/>
      <c r="I234" s="3"/>
      <c r="J234" s="3"/>
      <c r="K234" s="3"/>
      <c r="L234" s="3"/>
      <c r="M234" s="3"/>
      <c r="N234" s="3"/>
      <c r="O234" s="3"/>
      <c r="P234" s="132"/>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row>
    <row r="235" spans="1:44" ht="15.75" customHeight="1">
      <c r="A235" s="3"/>
      <c r="B235" s="3"/>
      <c r="C235" s="3"/>
      <c r="D235" s="3"/>
      <c r="E235" s="3"/>
      <c r="F235" s="3"/>
      <c r="G235" s="3"/>
      <c r="H235" s="3"/>
      <c r="I235" s="3"/>
      <c r="J235" s="3"/>
      <c r="K235" s="3"/>
      <c r="L235" s="3"/>
      <c r="M235" s="3"/>
      <c r="N235" s="3"/>
      <c r="O235" s="3"/>
      <c r="P235" s="132"/>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row>
    <row r="236" spans="1:44" ht="15.75" customHeight="1">
      <c r="A236" s="3"/>
      <c r="B236" s="3"/>
      <c r="C236" s="3"/>
      <c r="D236" s="3"/>
      <c r="E236" s="3"/>
      <c r="F236" s="3"/>
      <c r="G236" s="3"/>
      <c r="H236" s="3"/>
      <c r="I236" s="3"/>
      <c r="J236" s="3"/>
      <c r="K236" s="3"/>
      <c r="L236" s="3"/>
      <c r="M236" s="3"/>
      <c r="N236" s="3"/>
      <c r="O236" s="3"/>
      <c r="P236" s="132"/>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row>
    <row r="237" spans="1:44" ht="15.75" customHeight="1">
      <c r="A237" s="3"/>
      <c r="B237" s="3"/>
      <c r="C237" s="3"/>
      <c r="D237" s="3"/>
      <c r="E237" s="3"/>
      <c r="F237" s="3"/>
      <c r="G237" s="3"/>
      <c r="H237" s="3"/>
      <c r="I237" s="3"/>
      <c r="J237" s="3"/>
      <c r="K237" s="3"/>
      <c r="L237" s="3"/>
      <c r="M237" s="3"/>
      <c r="N237" s="3"/>
      <c r="O237" s="3"/>
      <c r="P237" s="132"/>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row>
    <row r="238" spans="1:44" ht="15.75" customHeight="1">
      <c r="A238" s="3"/>
      <c r="B238" s="3"/>
      <c r="C238" s="3"/>
      <c r="D238" s="3"/>
      <c r="E238" s="3"/>
      <c r="F238" s="3"/>
      <c r="G238" s="3"/>
      <c r="H238" s="3"/>
      <c r="I238" s="3"/>
      <c r="J238" s="3"/>
      <c r="K238" s="3"/>
      <c r="L238" s="3"/>
      <c r="M238" s="3"/>
      <c r="N238" s="3"/>
      <c r="O238" s="3"/>
      <c r="P238" s="132"/>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row>
    <row r="239" spans="1:44" ht="15.75" customHeight="1">
      <c r="A239" s="3"/>
      <c r="B239" s="3"/>
      <c r="C239" s="3"/>
      <c r="D239" s="3"/>
      <c r="E239" s="3"/>
      <c r="F239" s="3"/>
      <c r="G239" s="3"/>
      <c r="H239" s="3"/>
      <c r="I239" s="3"/>
      <c r="J239" s="3"/>
      <c r="K239" s="3"/>
      <c r="L239" s="3"/>
      <c r="M239" s="3"/>
      <c r="N239" s="3"/>
      <c r="O239" s="3"/>
      <c r="P239" s="132"/>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row>
    <row r="240" spans="1:44" ht="15.75" customHeight="1">
      <c r="A240" s="3"/>
      <c r="B240" s="3"/>
      <c r="C240" s="3"/>
      <c r="D240" s="3"/>
      <c r="E240" s="3"/>
      <c r="F240" s="3"/>
      <c r="G240" s="3"/>
      <c r="H240" s="3"/>
      <c r="I240" s="3"/>
      <c r="J240" s="3"/>
      <c r="K240" s="3"/>
      <c r="L240" s="3"/>
      <c r="M240" s="3"/>
      <c r="N240" s="3"/>
      <c r="O240" s="3"/>
      <c r="P240" s="132"/>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row>
    <row r="241" spans="1:44" ht="15.75" customHeight="1">
      <c r="A241" s="3"/>
      <c r="B241" s="3"/>
      <c r="C241" s="3"/>
      <c r="D241" s="3"/>
      <c r="E241" s="3"/>
      <c r="F241" s="3"/>
      <c r="G241" s="3"/>
      <c r="H241" s="3"/>
      <c r="I241" s="3"/>
      <c r="J241" s="3"/>
      <c r="K241" s="3"/>
      <c r="L241" s="3"/>
      <c r="M241" s="3"/>
      <c r="N241" s="3"/>
      <c r="O241" s="3"/>
      <c r="P241" s="132"/>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row>
    <row r="242" spans="1:44" ht="15.75" customHeight="1">
      <c r="A242" s="3"/>
      <c r="B242" s="3"/>
      <c r="C242" s="3"/>
      <c r="D242" s="3"/>
      <c r="E242" s="3"/>
      <c r="F242" s="3"/>
      <c r="G242" s="3"/>
      <c r="H242" s="3"/>
      <c r="I242" s="3"/>
      <c r="J242" s="3"/>
      <c r="K242" s="3"/>
      <c r="L242" s="3"/>
      <c r="M242" s="3"/>
      <c r="N242" s="3"/>
      <c r="O242" s="3"/>
      <c r="P242" s="132"/>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row>
    <row r="243" spans="1:44" ht="15.75" customHeight="1">
      <c r="A243" s="3"/>
      <c r="B243" s="3"/>
      <c r="C243" s="3"/>
      <c r="D243" s="3"/>
      <c r="E243" s="3"/>
      <c r="F243" s="3"/>
      <c r="G243" s="3"/>
      <c r="H243" s="3"/>
      <c r="I243" s="3"/>
      <c r="J243" s="3"/>
      <c r="K243" s="3"/>
      <c r="L243" s="3"/>
      <c r="M243" s="3"/>
      <c r="N243" s="3"/>
      <c r="O243" s="3"/>
      <c r="P243" s="132"/>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row>
    <row r="244" spans="1:44" ht="15.75" customHeight="1">
      <c r="A244" s="3"/>
      <c r="B244" s="3"/>
      <c r="C244" s="3"/>
      <c r="D244" s="3"/>
      <c r="E244" s="3"/>
      <c r="F244" s="3"/>
      <c r="G244" s="3"/>
      <c r="H244" s="3"/>
      <c r="I244" s="3"/>
      <c r="J244" s="3"/>
      <c r="K244" s="3"/>
      <c r="L244" s="3"/>
      <c r="M244" s="3"/>
      <c r="N244" s="3"/>
      <c r="O244" s="3"/>
      <c r="P244" s="132"/>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row>
    <row r="245" spans="1:44" ht="15.75" customHeight="1">
      <c r="A245" s="3"/>
      <c r="B245" s="3"/>
      <c r="C245" s="3"/>
      <c r="D245" s="3"/>
      <c r="E245" s="3"/>
      <c r="F245" s="3"/>
      <c r="G245" s="3"/>
      <c r="H245" s="3"/>
      <c r="I245" s="3"/>
      <c r="J245" s="3"/>
      <c r="K245" s="3"/>
      <c r="L245" s="3"/>
      <c r="M245" s="3"/>
      <c r="N245" s="3"/>
      <c r="O245" s="3"/>
      <c r="P245" s="132"/>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row>
    <row r="246" spans="1:44" ht="15.75" customHeight="1">
      <c r="A246" s="3"/>
      <c r="B246" s="3"/>
      <c r="C246" s="3"/>
      <c r="D246" s="3"/>
      <c r="E246" s="3"/>
      <c r="F246" s="3"/>
      <c r="G246" s="3"/>
      <c r="H246" s="3"/>
      <c r="I246" s="3"/>
      <c r="J246" s="3"/>
      <c r="K246" s="3"/>
      <c r="L246" s="3"/>
      <c r="M246" s="3"/>
      <c r="N246" s="3"/>
      <c r="O246" s="3"/>
      <c r="P246" s="132"/>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row>
    <row r="247" spans="1:44" ht="15.75" customHeight="1">
      <c r="A247" s="3"/>
      <c r="B247" s="3"/>
      <c r="C247" s="3"/>
      <c r="D247" s="3"/>
      <c r="E247" s="3"/>
      <c r="F247" s="3"/>
      <c r="G247" s="3"/>
      <c r="H247" s="3"/>
      <c r="I247" s="3"/>
      <c r="J247" s="3"/>
      <c r="K247" s="3"/>
      <c r="L247" s="3"/>
      <c r="M247" s="3"/>
      <c r="N247" s="3"/>
      <c r="O247" s="3"/>
      <c r="P247" s="132"/>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row>
    <row r="248" spans="1:44" ht="15.75" customHeight="1">
      <c r="A248" s="3"/>
      <c r="B248" s="3"/>
      <c r="C248" s="3"/>
      <c r="D248" s="3"/>
      <c r="E248" s="3"/>
      <c r="F248" s="3"/>
      <c r="G248" s="3"/>
      <c r="H248" s="3"/>
      <c r="I248" s="3"/>
      <c r="J248" s="3"/>
      <c r="K248" s="3"/>
      <c r="L248" s="3"/>
      <c r="M248" s="3"/>
      <c r="N248" s="3"/>
      <c r="O248" s="3"/>
      <c r="P248" s="132"/>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row>
    <row r="249" spans="1:44" ht="15.75" customHeight="1">
      <c r="A249" s="3"/>
      <c r="B249" s="3"/>
      <c r="C249" s="3"/>
      <c r="D249" s="3"/>
      <c r="E249" s="3"/>
      <c r="F249" s="3"/>
      <c r="G249" s="3"/>
      <c r="H249" s="3"/>
      <c r="I249" s="3"/>
      <c r="J249" s="3"/>
      <c r="K249" s="3"/>
      <c r="L249" s="3"/>
      <c r="M249" s="3"/>
      <c r="N249" s="3"/>
      <c r="O249" s="3"/>
      <c r="P249" s="132"/>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row>
    <row r="250" spans="1:44" ht="15.75" customHeight="1">
      <c r="A250" s="3"/>
      <c r="B250" s="3"/>
      <c r="C250" s="3"/>
      <c r="D250" s="3"/>
      <c r="E250" s="3"/>
      <c r="F250" s="3"/>
      <c r="G250" s="3"/>
      <c r="H250" s="3"/>
      <c r="I250" s="3"/>
      <c r="J250" s="3"/>
      <c r="K250" s="3"/>
      <c r="L250" s="3"/>
      <c r="M250" s="3"/>
      <c r="N250" s="3"/>
      <c r="O250" s="3"/>
      <c r="P250" s="132"/>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row>
    <row r="251" spans="1:44" ht="15.75" customHeight="1">
      <c r="A251" s="3"/>
      <c r="B251" s="3"/>
      <c r="C251" s="3"/>
      <c r="D251" s="3"/>
      <c r="E251" s="3"/>
      <c r="F251" s="3"/>
      <c r="G251" s="3"/>
      <c r="H251" s="3"/>
      <c r="I251" s="3"/>
      <c r="J251" s="3"/>
      <c r="K251" s="3"/>
      <c r="L251" s="3"/>
      <c r="M251" s="3"/>
      <c r="N251" s="3"/>
      <c r="O251" s="3"/>
      <c r="P251" s="132"/>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row>
    <row r="252" spans="1:44" ht="15.75" customHeight="1">
      <c r="A252" s="3"/>
      <c r="B252" s="3"/>
      <c r="C252" s="3"/>
      <c r="D252" s="3"/>
      <c r="E252" s="3"/>
      <c r="F252" s="3"/>
      <c r="G252" s="3"/>
      <c r="H252" s="3"/>
      <c r="I252" s="3"/>
      <c r="J252" s="3"/>
      <c r="K252" s="3"/>
      <c r="L252" s="3"/>
      <c r="M252" s="3"/>
      <c r="N252" s="3"/>
      <c r="O252" s="3"/>
      <c r="P252" s="132"/>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row>
    <row r="253" spans="1:44" ht="15.75" customHeight="1">
      <c r="A253" s="3"/>
      <c r="B253" s="3"/>
      <c r="C253" s="3"/>
      <c r="D253" s="3"/>
      <c r="E253" s="3"/>
      <c r="F253" s="3"/>
      <c r="G253" s="3"/>
      <c r="H253" s="3"/>
      <c r="I253" s="3"/>
      <c r="J253" s="3"/>
      <c r="K253" s="3"/>
      <c r="L253" s="3"/>
      <c r="M253" s="3"/>
      <c r="N253" s="3"/>
      <c r="O253" s="3"/>
      <c r="P253" s="132"/>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row>
    <row r="254" spans="1:44" ht="15.75" customHeight="1">
      <c r="A254" s="3"/>
      <c r="B254" s="3"/>
      <c r="C254" s="3"/>
      <c r="D254" s="3"/>
      <c r="E254" s="3"/>
      <c r="F254" s="3"/>
      <c r="G254" s="3"/>
      <c r="H254" s="3"/>
      <c r="I254" s="3"/>
      <c r="J254" s="3"/>
      <c r="K254" s="3"/>
      <c r="L254" s="3"/>
      <c r="M254" s="3"/>
      <c r="N254" s="3"/>
      <c r="O254" s="3"/>
      <c r="P254" s="132"/>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row>
    <row r="255" spans="1:44" ht="15.75" customHeight="1">
      <c r="A255" s="3"/>
      <c r="B255" s="3"/>
      <c r="C255" s="3"/>
      <c r="D255" s="3"/>
      <c r="E255" s="3"/>
      <c r="F255" s="3"/>
      <c r="G255" s="3"/>
      <c r="H255" s="3"/>
      <c r="I255" s="3"/>
      <c r="J255" s="3"/>
      <c r="K255" s="3"/>
      <c r="L255" s="3"/>
      <c r="M255" s="3"/>
      <c r="N255" s="3"/>
      <c r="O255" s="3"/>
      <c r="P255" s="132"/>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row>
    <row r="256" spans="1:44" ht="15.75" customHeight="1">
      <c r="A256" s="3"/>
      <c r="B256" s="3"/>
      <c r="C256" s="3"/>
      <c r="D256" s="3"/>
      <c r="E256" s="3"/>
      <c r="F256" s="3"/>
      <c r="G256" s="3"/>
      <c r="H256" s="3"/>
      <c r="I256" s="3"/>
      <c r="J256" s="3"/>
      <c r="K256" s="3"/>
      <c r="L256" s="3"/>
      <c r="M256" s="3"/>
      <c r="N256" s="3"/>
      <c r="O256" s="3"/>
      <c r="P256" s="132"/>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row>
    <row r="257" spans="1:44" ht="15.75" customHeight="1">
      <c r="A257" s="3"/>
      <c r="B257" s="3"/>
      <c r="C257" s="3"/>
      <c r="D257" s="3"/>
      <c r="E257" s="3"/>
      <c r="F257" s="3"/>
      <c r="G257" s="3"/>
      <c r="H257" s="3"/>
      <c r="I257" s="3"/>
      <c r="J257" s="3"/>
      <c r="K257" s="3"/>
      <c r="L257" s="3"/>
      <c r="M257" s="3"/>
      <c r="N257" s="3"/>
      <c r="O257" s="3"/>
      <c r="P257" s="132"/>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row>
    <row r="258" spans="1:44" ht="15.75" customHeight="1">
      <c r="A258" s="3"/>
      <c r="B258" s="3"/>
      <c r="C258" s="3"/>
      <c r="D258" s="3"/>
      <c r="E258" s="3"/>
      <c r="F258" s="3"/>
      <c r="G258" s="3"/>
      <c r="H258" s="3"/>
      <c r="I258" s="3"/>
      <c r="J258" s="3"/>
      <c r="K258" s="3"/>
      <c r="L258" s="3"/>
      <c r="M258" s="3"/>
      <c r="N258" s="3"/>
      <c r="O258" s="3"/>
      <c r="P258" s="132"/>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row>
    <row r="259" spans="1:44" ht="15.75" customHeight="1">
      <c r="A259" s="3"/>
      <c r="B259" s="3"/>
      <c r="C259" s="3"/>
      <c r="D259" s="3"/>
      <c r="E259" s="3"/>
      <c r="F259" s="3"/>
      <c r="G259" s="3"/>
      <c r="H259" s="3"/>
      <c r="I259" s="3"/>
      <c r="J259" s="3"/>
      <c r="K259" s="3"/>
      <c r="L259" s="3"/>
      <c r="M259" s="3"/>
      <c r="N259" s="3"/>
      <c r="O259" s="3"/>
      <c r="P259" s="132"/>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row>
    <row r="260" spans="1:44" ht="15.75" customHeight="1">
      <c r="A260" s="3"/>
      <c r="B260" s="3"/>
      <c r="C260" s="3"/>
      <c r="D260" s="3"/>
      <c r="E260" s="3"/>
      <c r="F260" s="3"/>
      <c r="G260" s="3"/>
      <c r="H260" s="3"/>
      <c r="I260" s="3"/>
      <c r="J260" s="3"/>
      <c r="K260" s="3"/>
      <c r="L260" s="3"/>
      <c r="M260" s="3"/>
      <c r="N260" s="3"/>
      <c r="O260" s="3"/>
      <c r="P260" s="132"/>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row>
    <row r="261" spans="1:44" ht="15.75" customHeight="1">
      <c r="A261" s="3"/>
      <c r="B261" s="3"/>
      <c r="C261" s="3"/>
      <c r="D261" s="3"/>
      <c r="E261" s="3"/>
      <c r="F261" s="3"/>
      <c r="G261" s="3"/>
      <c r="H261" s="3"/>
      <c r="I261" s="3"/>
      <c r="J261" s="3"/>
      <c r="K261" s="3"/>
      <c r="L261" s="3"/>
      <c r="M261" s="3"/>
      <c r="N261" s="3"/>
      <c r="O261" s="3"/>
      <c r="P261" s="132"/>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row>
    <row r="262" spans="1:44" ht="15.75" customHeight="1">
      <c r="A262" s="3"/>
      <c r="B262" s="3"/>
      <c r="C262" s="3"/>
      <c r="D262" s="3"/>
      <c r="E262" s="3"/>
      <c r="F262" s="3"/>
      <c r="G262" s="3"/>
      <c r="H262" s="3"/>
      <c r="I262" s="3"/>
      <c r="J262" s="3"/>
      <c r="K262" s="3"/>
      <c r="L262" s="3"/>
      <c r="M262" s="3"/>
      <c r="N262" s="3"/>
      <c r="O262" s="3"/>
      <c r="P262" s="132"/>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row>
    <row r="263" spans="1:44" ht="15.75" customHeight="1">
      <c r="A263" s="3"/>
      <c r="B263" s="3"/>
      <c r="C263" s="3"/>
      <c r="D263" s="3"/>
      <c r="E263" s="3"/>
      <c r="F263" s="3"/>
      <c r="G263" s="3"/>
      <c r="H263" s="3"/>
      <c r="I263" s="3"/>
      <c r="J263" s="3"/>
      <c r="K263" s="3"/>
      <c r="L263" s="3"/>
      <c r="M263" s="3"/>
      <c r="N263" s="3"/>
      <c r="O263" s="3"/>
      <c r="P263" s="132"/>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row>
    <row r="264" spans="1:44" ht="15.75" customHeight="1">
      <c r="A264" s="3"/>
      <c r="B264" s="3"/>
      <c r="C264" s="3"/>
      <c r="D264" s="3"/>
      <c r="E264" s="3"/>
      <c r="F264" s="3"/>
      <c r="G264" s="3"/>
      <c r="H264" s="3"/>
      <c r="I264" s="3"/>
      <c r="J264" s="3"/>
      <c r="K264" s="3"/>
      <c r="L264" s="3"/>
      <c r="M264" s="3"/>
      <c r="N264" s="3"/>
      <c r="O264" s="3"/>
      <c r="P264" s="132"/>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row>
    <row r="265" spans="1:44" ht="15.75" customHeight="1">
      <c r="A265" s="3"/>
      <c r="B265" s="3"/>
      <c r="C265" s="3"/>
      <c r="D265" s="3"/>
      <c r="E265" s="3"/>
      <c r="F265" s="3"/>
      <c r="G265" s="3"/>
      <c r="H265" s="3"/>
      <c r="I265" s="3"/>
      <c r="J265" s="3"/>
      <c r="K265" s="3"/>
      <c r="L265" s="3"/>
      <c r="M265" s="3"/>
      <c r="N265" s="3"/>
      <c r="O265" s="3"/>
      <c r="P265" s="132"/>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row>
    <row r="266" spans="1:44" ht="15.75" customHeight="1">
      <c r="A266" s="3"/>
      <c r="B266" s="3"/>
      <c r="C266" s="3"/>
      <c r="D266" s="3"/>
      <c r="E266" s="3"/>
      <c r="F266" s="3"/>
      <c r="G266" s="3"/>
      <c r="H266" s="3"/>
      <c r="I266" s="3"/>
      <c r="J266" s="3"/>
      <c r="K266" s="3"/>
      <c r="L266" s="3"/>
      <c r="M266" s="3"/>
      <c r="N266" s="3"/>
      <c r="O266" s="3"/>
      <c r="P266" s="132"/>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row>
    <row r="267" spans="1:44" ht="15.75" customHeight="1">
      <c r="A267" s="3"/>
      <c r="B267" s="3"/>
      <c r="C267" s="3"/>
      <c r="D267" s="3"/>
      <c r="E267" s="3"/>
      <c r="F267" s="3"/>
      <c r="G267" s="3"/>
      <c r="H267" s="3"/>
      <c r="I267" s="3"/>
      <c r="J267" s="3"/>
      <c r="K267" s="3"/>
      <c r="L267" s="3"/>
      <c r="M267" s="3"/>
      <c r="N267" s="3"/>
      <c r="O267" s="3"/>
      <c r="P267" s="132"/>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row>
    <row r="268" spans="1:44" ht="15.75" customHeight="1">
      <c r="A268" s="3"/>
      <c r="B268" s="3"/>
      <c r="C268" s="3"/>
      <c r="D268" s="3"/>
      <c r="E268" s="3"/>
      <c r="F268" s="3"/>
      <c r="G268" s="3"/>
      <c r="H268" s="3"/>
      <c r="I268" s="3"/>
      <c r="J268" s="3"/>
      <c r="K268" s="3"/>
      <c r="L268" s="3"/>
      <c r="M268" s="3"/>
      <c r="N268" s="3"/>
      <c r="O268" s="3"/>
      <c r="P268" s="132"/>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row>
    <row r="269" spans="1:44" ht="15.75" customHeight="1">
      <c r="A269" s="3"/>
      <c r="B269" s="3"/>
      <c r="C269" s="3"/>
      <c r="D269" s="3"/>
      <c r="E269" s="3"/>
      <c r="F269" s="3"/>
      <c r="G269" s="3"/>
      <c r="H269" s="3"/>
      <c r="I269" s="3"/>
      <c r="J269" s="3"/>
      <c r="K269" s="3"/>
      <c r="L269" s="3"/>
      <c r="M269" s="3"/>
      <c r="N269" s="3"/>
      <c r="O269" s="3"/>
      <c r="P269" s="132"/>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row>
    <row r="270" spans="1:44" ht="15.75" customHeight="1">
      <c r="A270" s="3"/>
      <c r="B270" s="3"/>
      <c r="C270" s="3"/>
      <c r="D270" s="3"/>
      <c r="E270" s="3"/>
      <c r="F270" s="3"/>
      <c r="G270" s="3"/>
      <c r="H270" s="3"/>
      <c r="I270" s="3"/>
      <c r="J270" s="3"/>
      <c r="K270" s="3"/>
      <c r="L270" s="3"/>
      <c r="M270" s="3"/>
      <c r="N270" s="3"/>
      <c r="O270" s="3"/>
      <c r="P270" s="132"/>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row>
    <row r="271" spans="1:44" ht="15.75" customHeight="1">
      <c r="A271" s="3"/>
      <c r="B271" s="3"/>
      <c r="C271" s="3"/>
      <c r="D271" s="3"/>
      <c r="E271" s="3"/>
      <c r="F271" s="3"/>
      <c r="G271" s="3"/>
      <c r="H271" s="3"/>
      <c r="I271" s="3"/>
      <c r="J271" s="3"/>
      <c r="K271" s="3"/>
      <c r="L271" s="3"/>
      <c r="M271" s="3"/>
      <c r="N271" s="3"/>
      <c r="O271" s="3"/>
      <c r="P271" s="132"/>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row>
    <row r="272" spans="1:44" ht="15.75" customHeight="1">
      <c r="A272" s="3"/>
      <c r="B272" s="3"/>
      <c r="C272" s="3"/>
      <c r="D272" s="3"/>
      <c r="E272" s="3"/>
      <c r="F272" s="3"/>
      <c r="G272" s="3"/>
      <c r="H272" s="3"/>
      <c r="I272" s="3"/>
      <c r="J272" s="3"/>
      <c r="K272" s="3"/>
      <c r="L272" s="3"/>
      <c r="M272" s="3"/>
      <c r="N272" s="3"/>
      <c r="O272" s="3"/>
      <c r="P272" s="132"/>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row>
    <row r="273" spans="1:44" ht="15.75" customHeight="1">
      <c r="A273" s="3"/>
      <c r="B273" s="3"/>
      <c r="C273" s="3"/>
      <c r="D273" s="3"/>
      <c r="E273" s="3"/>
      <c r="F273" s="3"/>
      <c r="G273" s="3"/>
      <c r="H273" s="3"/>
      <c r="I273" s="3"/>
      <c r="J273" s="3"/>
      <c r="K273" s="3"/>
      <c r="L273" s="3"/>
      <c r="M273" s="3"/>
      <c r="N273" s="3"/>
      <c r="O273" s="3"/>
      <c r="P273" s="132"/>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row>
    <row r="274" spans="1:44" ht="15.75" customHeight="1">
      <c r="A274" s="3"/>
      <c r="B274" s="3"/>
      <c r="C274" s="3"/>
      <c r="D274" s="3"/>
      <c r="E274" s="3"/>
      <c r="F274" s="3"/>
      <c r="G274" s="3"/>
      <c r="H274" s="3"/>
      <c r="I274" s="3"/>
      <c r="J274" s="3"/>
      <c r="K274" s="3"/>
      <c r="L274" s="3"/>
      <c r="M274" s="3"/>
      <c r="N274" s="3"/>
      <c r="O274" s="3"/>
      <c r="P274" s="132"/>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row>
    <row r="275" spans="1:44" ht="15.75" customHeight="1">
      <c r="A275" s="3"/>
      <c r="B275" s="3"/>
      <c r="C275" s="3"/>
      <c r="D275" s="3"/>
      <c r="E275" s="3"/>
      <c r="F275" s="3"/>
      <c r="G275" s="3"/>
      <c r="H275" s="3"/>
      <c r="I275" s="3"/>
      <c r="J275" s="3"/>
      <c r="K275" s="3"/>
      <c r="L275" s="3"/>
      <c r="M275" s="3"/>
      <c r="N275" s="3"/>
      <c r="O275" s="3"/>
      <c r="P275" s="132"/>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row>
    <row r="276" spans="1:44" ht="15.75" customHeight="1">
      <c r="A276" s="3"/>
      <c r="B276" s="3"/>
      <c r="C276" s="3"/>
      <c r="D276" s="3"/>
      <c r="E276" s="3"/>
      <c r="F276" s="3"/>
      <c r="G276" s="3"/>
      <c r="H276" s="3"/>
      <c r="I276" s="3"/>
      <c r="J276" s="3"/>
      <c r="K276" s="3"/>
      <c r="L276" s="3"/>
      <c r="M276" s="3"/>
      <c r="N276" s="3"/>
      <c r="O276" s="3"/>
      <c r="P276" s="132"/>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row>
    <row r="277" spans="1:44" ht="15.75" customHeight="1">
      <c r="A277" s="3"/>
      <c r="B277" s="3"/>
      <c r="C277" s="3"/>
      <c r="D277" s="3"/>
      <c r="E277" s="3"/>
      <c r="F277" s="3"/>
      <c r="G277" s="3"/>
      <c r="H277" s="3"/>
      <c r="I277" s="3"/>
      <c r="J277" s="3"/>
      <c r="K277" s="3"/>
      <c r="L277" s="3"/>
      <c r="M277" s="3"/>
      <c r="N277" s="3"/>
      <c r="O277" s="3"/>
      <c r="P277" s="132"/>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row>
    <row r="278" spans="1:44" ht="15.75" customHeight="1">
      <c r="A278" s="3"/>
      <c r="B278" s="3"/>
      <c r="C278" s="3"/>
      <c r="D278" s="3"/>
      <c r="E278" s="3"/>
      <c r="F278" s="3"/>
      <c r="G278" s="3"/>
      <c r="H278" s="3"/>
      <c r="I278" s="3"/>
      <c r="J278" s="3"/>
      <c r="K278" s="3"/>
      <c r="L278" s="3"/>
      <c r="M278" s="3"/>
      <c r="N278" s="3"/>
      <c r="O278" s="3"/>
      <c r="P278" s="132"/>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row>
    <row r="279" spans="1:44" ht="15.75" customHeight="1">
      <c r="A279" s="3"/>
      <c r="B279" s="3"/>
      <c r="C279" s="3"/>
      <c r="D279" s="3"/>
      <c r="E279" s="3"/>
      <c r="F279" s="3"/>
      <c r="G279" s="3"/>
      <c r="H279" s="3"/>
      <c r="I279" s="3"/>
      <c r="J279" s="3"/>
      <c r="K279" s="3"/>
      <c r="L279" s="3"/>
      <c r="M279" s="3"/>
      <c r="N279" s="3"/>
      <c r="O279" s="3"/>
      <c r="P279" s="132"/>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row>
    <row r="280" spans="1:44" ht="15.75" customHeight="1">
      <c r="A280" s="3"/>
      <c r="B280" s="3"/>
      <c r="C280" s="3"/>
      <c r="D280" s="3"/>
      <c r="E280" s="3"/>
      <c r="F280" s="3"/>
      <c r="G280" s="3"/>
      <c r="H280" s="3"/>
      <c r="I280" s="3"/>
      <c r="J280" s="3"/>
      <c r="K280" s="3"/>
      <c r="L280" s="3"/>
      <c r="M280" s="3"/>
      <c r="N280" s="3"/>
      <c r="O280" s="3"/>
      <c r="P280" s="132"/>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row>
    <row r="281" spans="1:44" ht="15.75" customHeight="1">
      <c r="A281" s="3"/>
      <c r="B281" s="3"/>
      <c r="C281" s="3"/>
      <c r="D281" s="3"/>
      <c r="E281" s="3"/>
      <c r="F281" s="3"/>
      <c r="G281" s="3"/>
      <c r="H281" s="3"/>
      <c r="I281" s="3"/>
      <c r="J281" s="3"/>
      <c r="K281" s="3"/>
      <c r="L281" s="3"/>
      <c r="M281" s="3"/>
      <c r="N281" s="3"/>
      <c r="O281" s="3"/>
      <c r="P281" s="132"/>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row>
    <row r="282" spans="1:44" ht="15.75" customHeight="1">
      <c r="A282" s="3"/>
      <c r="B282" s="3"/>
      <c r="C282" s="3"/>
      <c r="D282" s="3"/>
      <c r="E282" s="3"/>
      <c r="F282" s="3"/>
      <c r="G282" s="3"/>
      <c r="H282" s="3"/>
      <c r="I282" s="3"/>
      <c r="J282" s="3"/>
      <c r="K282" s="3"/>
      <c r="L282" s="3"/>
      <c r="M282" s="3"/>
      <c r="N282" s="3"/>
      <c r="O282" s="3"/>
      <c r="P282" s="132"/>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row>
    <row r="283" spans="1:44" ht="15.75" customHeight="1">
      <c r="A283" s="3"/>
      <c r="B283" s="3"/>
      <c r="C283" s="3"/>
      <c r="D283" s="3"/>
      <c r="E283" s="3"/>
      <c r="F283" s="3"/>
      <c r="G283" s="3"/>
      <c r="H283" s="3"/>
      <c r="I283" s="3"/>
      <c r="J283" s="3"/>
      <c r="K283" s="3"/>
      <c r="L283" s="3"/>
      <c r="M283" s="3"/>
      <c r="N283" s="3"/>
      <c r="O283" s="3"/>
      <c r="P283" s="132"/>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row>
    <row r="284" spans="1:44" ht="15.75" customHeight="1">
      <c r="A284" s="3"/>
      <c r="B284" s="3"/>
      <c r="C284" s="3"/>
      <c r="D284" s="3"/>
      <c r="E284" s="3"/>
      <c r="F284" s="3"/>
      <c r="G284" s="3"/>
      <c r="H284" s="3"/>
      <c r="I284" s="3"/>
      <c r="J284" s="3"/>
      <c r="K284" s="3"/>
      <c r="L284" s="3"/>
      <c r="M284" s="3"/>
      <c r="N284" s="3"/>
      <c r="O284" s="3"/>
      <c r="P284" s="132"/>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row>
    <row r="285" spans="1:44" ht="15.75" customHeight="1">
      <c r="A285" s="3"/>
      <c r="B285" s="3"/>
      <c r="C285" s="3"/>
      <c r="D285" s="3"/>
      <c r="E285" s="3"/>
      <c r="F285" s="3"/>
      <c r="G285" s="3"/>
      <c r="H285" s="3"/>
      <c r="I285" s="3"/>
      <c r="J285" s="3"/>
      <c r="K285" s="3"/>
      <c r="L285" s="3"/>
      <c r="M285" s="3"/>
      <c r="N285" s="3"/>
      <c r="O285" s="3"/>
      <c r="P285" s="132"/>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row>
    <row r="286" spans="1:44" ht="15.75" customHeight="1">
      <c r="A286" s="3"/>
      <c r="B286" s="3"/>
      <c r="C286" s="3"/>
      <c r="D286" s="3"/>
      <c r="E286" s="3"/>
      <c r="F286" s="3"/>
      <c r="G286" s="3"/>
      <c r="H286" s="3"/>
      <c r="I286" s="3"/>
      <c r="J286" s="3"/>
      <c r="K286" s="3"/>
      <c r="L286" s="3"/>
      <c r="M286" s="3"/>
      <c r="N286" s="3"/>
      <c r="O286" s="3"/>
      <c r="P286" s="132"/>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row>
    <row r="287" spans="1:44" ht="15.75" customHeight="1">
      <c r="A287" s="3"/>
      <c r="B287" s="3"/>
      <c r="C287" s="3"/>
      <c r="D287" s="3"/>
      <c r="E287" s="3"/>
      <c r="F287" s="3"/>
      <c r="G287" s="3"/>
      <c r="H287" s="3"/>
      <c r="I287" s="3"/>
      <c r="J287" s="3"/>
      <c r="K287" s="3"/>
      <c r="L287" s="3"/>
      <c r="M287" s="3"/>
      <c r="N287" s="3"/>
      <c r="O287" s="3"/>
      <c r="P287" s="132"/>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row>
    <row r="288" spans="1:44" ht="15.75" customHeight="1">
      <c r="A288" s="3"/>
      <c r="B288" s="3"/>
      <c r="C288" s="3"/>
      <c r="D288" s="3"/>
      <c r="E288" s="3"/>
      <c r="F288" s="3"/>
      <c r="G288" s="3"/>
      <c r="H288" s="3"/>
      <c r="I288" s="3"/>
      <c r="J288" s="3"/>
      <c r="K288" s="3"/>
      <c r="L288" s="3"/>
      <c r="M288" s="3"/>
      <c r="N288" s="3"/>
      <c r="O288" s="3"/>
      <c r="P288" s="132"/>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row>
    <row r="289" spans="1:44" ht="15.75" customHeight="1">
      <c r="A289" s="3"/>
      <c r="B289" s="3"/>
      <c r="C289" s="3"/>
      <c r="D289" s="3"/>
      <c r="E289" s="3"/>
      <c r="F289" s="3"/>
      <c r="G289" s="3"/>
      <c r="H289" s="3"/>
      <c r="I289" s="3"/>
      <c r="J289" s="3"/>
      <c r="K289" s="3"/>
      <c r="L289" s="3"/>
      <c r="M289" s="3"/>
      <c r="N289" s="3"/>
      <c r="O289" s="3"/>
      <c r="P289" s="132"/>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row>
    <row r="290" spans="1:44" ht="15.75" customHeight="1">
      <c r="A290" s="3"/>
      <c r="B290" s="3"/>
      <c r="C290" s="3"/>
      <c r="D290" s="3"/>
      <c r="E290" s="3"/>
      <c r="F290" s="3"/>
      <c r="G290" s="3"/>
      <c r="H290" s="3"/>
      <c r="I290" s="3"/>
      <c r="J290" s="3"/>
      <c r="K290" s="3"/>
      <c r="L290" s="3"/>
      <c r="M290" s="3"/>
      <c r="N290" s="3"/>
      <c r="O290" s="3"/>
      <c r="P290" s="132"/>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row>
    <row r="291" spans="1:44" ht="15.75" customHeight="1">
      <c r="A291" s="3"/>
      <c r="B291" s="3"/>
      <c r="C291" s="3"/>
      <c r="D291" s="3"/>
      <c r="E291" s="3"/>
      <c r="F291" s="3"/>
      <c r="G291" s="3"/>
      <c r="H291" s="3"/>
      <c r="I291" s="3"/>
      <c r="J291" s="3"/>
      <c r="K291" s="3"/>
      <c r="L291" s="3"/>
      <c r="M291" s="3"/>
      <c r="N291" s="3"/>
      <c r="O291" s="3"/>
      <c r="P291" s="132"/>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row>
    <row r="292" spans="1:44" ht="15.75" customHeight="1">
      <c r="A292" s="3"/>
      <c r="B292" s="3"/>
      <c r="C292" s="3"/>
      <c r="D292" s="3"/>
      <c r="E292" s="3"/>
      <c r="F292" s="3"/>
      <c r="G292" s="3"/>
      <c r="H292" s="3"/>
      <c r="I292" s="3"/>
      <c r="J292" s="3"/>
      <c r="K292" s="3"/>
      <c r="L292" s="3"/>
      <c r="M292" s="3"/>
      <c r="N292" s="3"/>
      <c r="O292" s="3"/>
      <c r="P292" s="132"/>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row>
    <row r="293" spans="1:44" ht="15.75" customHeight="1">
      <c r="A293" s="3"/>
      <c r="B293" s="3"/>
      <c r="C293" s="3"/>
      <c r="D293" s="3"/>
      <c r="E293" s="3"/>
      <c r="F293" s="3"/>
      <c r="G293" s="3"/>
      <c r="H293" s="3"/>
      <c r="I293" s="3"/>
      <c r="J293" s="3"/>
      <c r="K293" s="3"/>
      <c r="L293" s="3"/>
      <c r="M293" s="3"/>
      <c r="N293" s="3"/>
      <c r="O293" s="3"/>
      <c r="P293" s="132"/>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row>
    <row r="294" spans="1:44" ht="15.75" customHeight="1">
      <c r="A294" s="3"/>
      <c r="B294" s="3"/>
      <c r="C294" s="3"/>
      <c r="D294" s="3"/>
      <c r="E294" s="3"/>
      <c r="F294" s="3"/>
      <c r="G294" s="3"/>
      <c r="H294" s="3"/>
      <c r="I294" s="3"/>
      <c r="J294" s="3"/>
      <c r="K294" s="3"/>
      <c r="L294" s="3"/>
      <c r="M294" s="3"/>
      <c r="N294" s="3"/>
      <c r="O294" s="3"/>
      <c r="P294" s="132"/>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row>
    <row r="295" spans="1:44" ht="15.75" customHeight="1">
      <c r="A295" s="3"/>
      <c r="B295" s="3"/>
      <c r="C295" s="3"/>
      <c r="D295" s="3"/>
      <c r="E295" s="3"/>
      <c r="F295" s="3"/>
      <c r="G295" s="3"/>
      <c r="H295" s="3"/>
      <c r="I295" s="3"/>
      <c r="J295" s="3"/>
      <c r="K295" s="3"/>
      <c r="L295" s="3"/>
      <c r="M295" s="3"/>
      <c r="N295" s="3"/>
      <c r="O295" s="3"/>
      <c r="P295" s="132"/>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row>
    <row r="296" spans="1:44" ht="15.75" customHeight="1">
      <c r="A296" s="3"/>
      <c r="B296" s="3"/>
      <c r="C296" s="3"/>
      <c r="D296" s="3"/>
      <c r="E296" s="3"/>
      <c r="F296" s="3"/>
      <c r="G296" s="3"/>
      <c r="H296" s="3"/>
      <c r="I296" s="3"/>
      <c r="J296" s="3"/>
      <c r="K296" s="3"/>
      <c r="L296" s="3"/>
      <c r="M296" s="3"/>
      <c r="N296" s="3"/>
      <c r="O296" s="3"/>
      <c r="P296" s="132"/>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row>
    <row r="297" spans="1:44" ht="15.75" customHeight="1">
      <c r="A297" s="3"/>
      <c r="B297" s="3"/>
      <c r="C297" s="3"/>
      <c r="D297" s="3"/>
      <c r="E297" s="3"/>
      <c r="F297" s="3"/>
      <c r="G297" s="3"/>
      <c r="H297" s="3"/>
      <c r="I297" s="3"/>
      <c r="J297" s="3"/>
      <c r="K297" s="3"/>
      <c r="L297" s="3"/>
      <c r="M297" s="3"/>
      <c r="N297" s="3"/>
      <c r="O297" s="3"/>
      <c r="P297" s="132"/>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row>
    <row r="298" spans="1:44" ht="15.75" customHeight="1">
      <c r="A298" s="3"/>
      <c r="B298" s="3"/>
      <c r="C298" s="3"/>
      <c r="D298" s="3"/>
      <c r="E298" s="3"/>
      <c r="F298" s="3"/>
      <c r="G298" s="3"/>
      <c r="H298" s="3"/>
      <c r="I298" s="3"/>
      <c r="J298" s="3"/>
      <c r="K298" s="3"/>
      <c r="L298" s="3"/>
      <c r="M298" s="3"/>
      <c r="N298" s="3"/>
      <c r="O298" s="3"/>
      <c r="P298" s="132"/>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row>
    <row r="299" spans="1:44" ht="15.75" customHeight="1">
      <c r="A299" s="3"/>
      <c r="B299" s="3"/>
      <c r="C299" s="3"/>
      <c r="D299" s="3"/>
      <c r="E299" s="3"/>
      <c r="F299" s="3"/>
      <c r="G299" s="3"/>
      <c r="H299" s="3"/>
      <c r="I299" s="3"/>
      <c r="J299" s="3"/>
      <c r="K299" s="3"/>
      <c r="L299" s="3"/>
      <c r="M299" s="3"/>
      <c r="N299" s="3"/>
      <c r="O299" s="3"/>
      <c r="P299" s="132"/>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row>
    <row r="300" spans="1:44" ht="15.75" customHeight="1">
      <c r="A300" s="3"/>
      <c r="B300" s="3"/>
      <c r="C300" s="3"/>
      <c r="D300" s="3"/>
      <c r="E300" s="3"/>
      <c r="F300" s="3"/>
      <c r="G300" s="3"/>
      <c r="H300" s="3"/>
      <c r="I300" s="3"/>
      <c r="J300" s="3"/>
      <c r="K300" s="3"/>
      <c r="L300" s="3"/>
      <c r="M300" s="3"/>
      <c r="N300" s="3"/>
      <c r="O300" s="3"/>
      <c r="P300" s="132"/>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row>
    <row r="301" spans="1:44" ht="15.75" customHeight="1">
      <c r="A301" s="3"/>
      <c r="B301" s="3"/>
      <c r="C301" s="3"/>
      <c r="D301" s="3"/>
      <c r="E301" s="3"/>
      <c r="F301" s="3"/>
      <c r="G301" s="3"/>
      <c r="H301" s="3"/>
      <c r="I301" s="3"/>
      <c r="J301" s="3"/>
      <c r="K301" s="3"/>
      <c r="L301" s="3"/>
      <c r="M301" s="3"/>
      <c r="N301" s="3"/>
      <c r="O301" s="3"/>
      <c r="P301" s="132"/>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row>
    <row r="302" spans="1:44" ht="15.75" customHeight="1">
      <c r="A302" s="3"/>
      <c r="B302" s="3"/>
      <c r="C302" s="3"/>
      <c r="D302" s="3"/>
      <c r="E302" s="3"/>
      <c r="F302" s="3"/>
      <c r="G302" s="3"/>
      <c r="H302" s="3"/>
      <c r="I302" s="3"/>
      <c r="J302" s="3"/>
      <c r="K302" s="3"/>
      <c r="L302" s="3"/>
      <c r="M302" s="3"/>
      <c r="N302" s="3"/>
      <c r="O302" s="3"/>
      <c r="P302" s="132"/>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row>
    <row r="303" spans="1:44" ht="15.75" customHeight="1">
      <c r="A303" s="3"/>
      <c r="B303" s="3"/>
      <c r="C303" s="3"/>
      <c r="D303" s="3"/>
      <c r="E303" s="3"/>
      <c r="F303" s="3"/>
      <c r="G303" s="3"/>
      <c r="H303" s="3"/>
      <c r="I303" s="3"/>
      <c r="J303" s="3"/>
      <c r="K303" s="3"/>
      <c r="L303" s="3"/>
      <c r="M303" s="3"/>
      <c r="N303" s="3"/>
      <c r="O303" s="3"/>
      <c r="P303" s="132"/>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row>
    <row r="304" spans="1:44" ht="15.75" customHeight="1">
      <c r="A304" s="3"/>
      <c r="B304" s="3"/>
      <c r="C304" s="3"/>
      <c r="D304" s="3"/>
      <c r="E304" s="3"/>
      <c r="F304" s="3"/>
      <c r="G304" s="3"/>
      <c r="H304" s="3"/>
      <c r="I304" s="3"/>
      <c r="J304" s="3"/>
      <c r="K304" s="3"/>
      <c r="L304" s="3"/>
      <c r="M304" s="3"/>
      <c r="N304" s="3"/>
      <c r="O304" s="3"/>
      <c r="P304" s="132"/>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row>
    <row r="305" spans="1:44" ht="15.75" customHeight="1">
      <c r="A305" s="3"/>
      <c r="B305" s="3"/>
      <c r="C305" s="3"/>
      <c r="D305" s="3"/>
      <c r="E305" s="3"/>
      <c r="F305" s="3"/>
      <c r="G305" s="3"/>
      <c r="H305" s="3"/>
      <c r="I305" s="3"/>
      <c r="J305" s="3"/>
      <c r="K305" s="3"/>
      <c r="L305" s="3"/>
      <c r="M305" s="3"/>
      <c r="N305" s="3"/>
      <c r="O305" s="3"/>
      <c r="P305" s="132"/>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row>
    <row r="306" spans="1:44" ht="15.75" customHeight="1">
      <c r="A306" s="3"/>
      <c r="B306" s="3"/>
      <c r="C306" s="3"/>
      <c r="D306" s="3"/>
      <c r="E306" s="3"/>
      <c r="F306" s="3"/>
      <c r="G306" s="3"/>
      <c r="H306" s="3"/>
      <c r="I306" s="3"/>
      <c r="J306" s="3"/>
      <c r="K306" s="3"/>
      <c r="L306" s="3"/>
      <c r="M306" s="3"/>
      <c r="N306" s="3"/>
      <c r="O306" s="3"/>
      <c r="P306" s="132"/>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row>
    <row r="307" spans="1:44" ht="15.75" customHeight="1">
      <c r="A307" s="3"/>
      <c r="B307" s="3"/>
      <c r="C307" s="3"/>
      <c r="D307" s="3"/>
      <c r="E307" s="3"/>
      <c r="F307" s="3"/>
      <c r="G307" s="3"/>
      <c r="H307" s="3"/>
      <c r="I307" s="3"/>
      <c r="J307" s="3"/>
      <c r="K307" s="3"/>
      <c r="L307" s="3"/>
      <c r="M307" s="3"/>
      <c r="N307" s="3"/>
      <c r="O307" s="3"/>
      <c r="P307" s="132"/>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row>
    <row r="308" spans="1:44" ht="15.75" customHeight="1">
      <c r="A308" s="3"/>
      <c r="B308" s="3"/>
      <c r="C308" s="3"/>
      <c r="D308" s="3"/>
      <c r="E308" s="3"/>
      <c r="F308" s="3"/>
      <c r="G308" s="3"/>
      <c r="H308" s="3"/>
      <c r="I308" s="3"/>
      <c r="J308" s="3"/>
      <c r="K308" s="3"/>
      <c r="L308" s="3"/>
      <c r="M308" s="3"/>
      <c r="N308" s="3"/>
      <c r="O308" s="3"/>
      <c r="P308" s="132"/>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row>
    <row r="309" spans="1:44" ht="15.75" customHeight="1">
      <c r="A309" s="3"/>
      <c r="B309" s="3"/>
      <c r="C309" s="3"/>
      <c r="D309" s="3"/>
      <c r="E309" s="3"/>
      <c r="F309" s="3"/>
      <c r="G309" s="3"/>
      <c r="H309" s="3"/>
      <c r="I309" s="3"/>
      <c r="J309" s="3"/>
      <c r="K309" s="3"/>
      <c r="L309" s="3"/>
      <c r="M309" s="3"/>
      <c r="N309" s="3"/>
      <c r="O309" s="3"/>
      <c r="P309" s="132"/>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row>
    <row r="310" spans="1:44" ht="15.75" customHeight="1">
      <c r="A310" s="3"/>
      <c r="B310" s="3"/>
      <c r="C310" s="3"/>
      <c r="D310" s="3"/>
      <c r="E310" s="3"/>
      <c r="F310" s="3"/>
      <c r="G310" s="3"/>
      <c r="H310" s="3"/>
      <c r="I310" s="3"/>
      <c r="J310" s="3"/>
      <c r="K310" s="3"/>
      <c r="L310" s="3"/>
      <c r="M310" s="3"/>
      <c r="N310" s="3"/>
      <c r="O310" s="3"/>
      <c r="P310" s="132"/>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row>
    <row r="311" spans="1:44" ht="15.75" customHeight="1">
      <c r="A311" s="3"/>
      <c r="B311" s="3"/>
      <c r="C311" s="3"/>
      <c r="D311" s="3"/>
      <c r="E311" s="3"/>
      <c r="F311" s="3"/>
      <c r="G311" s="3"/>
      <c r="H311" s="3"/>
      <c r="I311" s="3"/>
      <c r="J311" s="3"/>
      <c r="K311" s="3"/>
      <c r="L311" s="3"/>
      <c r="M311" s="3"/>
      <c r="N311" s="3"/>
      <c r="O311" s="3"/>
      <c r="P311" s="132"/>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row>
    <row r="312" spans="1:44" ht="15.75" customHeight="1">
      <c r="A312" s="3"/>
      <c r="B312" s="3"/>
      <c r="C312" s="3"/>
      <c r="D312" s="3"/>
      <c r="E312" s="3"/>
      <c r="F312" s="3"/>
      <c r="G312" s="3"/>
      <c r="H312" s="3"/>
      <c r="I312" s="3"/>
      <c r="J312" s="3"/>
      <c r="K312" s="3"/>
      <c r="L312" s="3"/>
      <c r="M312" s="3"/>
      <c r="N312" s="3"/>
      <c r="O312" s="3"/>
      <c r="P312" s="132"/>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row>
    <row r="313" spans="1:44" ht="15.75" customHeight="1">
      <c r="A313" s="3"/>
      <c r="B313" s="3"/>
      <c r="C313" s="3"/>
      <c r="D313" s="3"/>
      <c r="E313" s="3"/>
      <c r="F313" s="3"/>
      <c r="G313" s="3"/>
      <c r="H313" s="3"/>
      <c r="I313" s="3"/>
      <c r="J313" s="3"/>
      <c r="K313" s="3"/>
      <c r="L313" s="3"/>
      <c r="M313" s="3"/>
      <c r="N313" s="3"/>
      <c r="O313" s="3"/>
      <c r="P313" s="132"/>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row>
    <row r="314" spans="1:44" ht="15.75" customHeight="1">
      <c r="A314" s="3"/>
      <c r="B314" s="3"/>
      <c r="C314" s="3"/>
      <c r="D314" s="3"/>
      <c r="E314" s="3"/>
      <c r="F314" s="3"/>
      <c r="G314" s="3"/>
      <c r="H314" s="3"/>
      <c r="I314" s="3"/>
      <c r="J314" s="3"/>
      <c r="K314" s="3"/>
      <c r="L314" s="3"/>
      <c r="M314" s="3"/>
      <c r="N314" s="3"/>
      <c r="O314" s="3"/>
      <c r="P314" s="132"/>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row>
    <row r="315" spans="1:44" ht="15.75" customHeight="1">
      <c r="A315" s="3"/>
      <c r="B315" s="3"/>
      <c r="C315" s="3"/>
      <c r="D315" s="3"/>
      <c r="E315" s="3"/>
      <c r="F315" s="3"/>
      <c r="G315" s="3"/>
      <c r="H315" s="3"/>
      <c r="I315" s="3"/>
      <c r="J315" s="3"/>
      <c r="K315" s="3"/>
      <c r="L315" s="3"/>
      <c r="M315" s="3"/>
      <c r="N315" s="3"/>
      <c r="O315" s="3"/>
      <c r="P315" s="132"/>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row>
    <row r="316" spans="1:44" ht="15.75" customHeight="1">
      <c r="A316" s="3"/>
      <c r="B316" s="3"/>
      <c r="C316" s="3"/>
      <c r="D316" s="3"/>
      <c r="E316" s="3"/>
      <c r="F316" s="3"/>
      <c r="G316" s="3"/>
      <c r="H316" s="3"/>
      <c r="I316" s="3"/>
      <c r="J316" s="3"/>
      <c r="K316" s="3"/>
      <c r="L316" s="3"/>
      <c r="M316" s="3"/>
      <c r="N316" s="3"/>
      <c r="O316" s="3"/>
      <c r="P316" s="132"/>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row>
    <row r="317" spans="1:44" ht="15.75" customHeight="1">
      <c r="A317" s="3"/>
      <c r="B317" s="3"/>
      <c r="C317" s="3"/>
      <c r="D317" s="3"/>
      <c r="E317" s="3"/>
      <c r="F317" s="3"/>
      <c r="G317" s="3"/>
      <c r="H317" s="3"/>
      <c r="I317" s="3"/>
      <c r="J317" s="3"/>
      <c r="K317" s="3"/>
      <c r="L317" s="3"/>
      <c r="M317" s="3"/>
      <c r="N317" s="3"/>
      <c r="O317" s="3"/>
      <c r="P317" s="132"/>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row>
    <row r="318" spans="1:44" ht="15.75" customHeight="1">
      <c r="A318" s="3"/>
      <c r="B318" s="3"/>
      <c r="C318" s="3"/>
      <c r="D318" s="3"/>
      <c r="E318" s="3"/>
      <c r="F318" s="3"/>
      <c r="G318" s="3"/>
      <c r="H318" s="3"/>
      <c r="I318" s="3"/>
      <c r="J318" s="3"/>
      <c r="K318" s="3"/>
      <c r="L318" s="3"/>
      <c r="M318" s="3"/>
      <c r="N318" s="3"/>
      <c r="O318" s="3"/>
      <c r="P318" s="132"/>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row>
    <row r="319" spans="1:44" ht="15.75" customHeight="1">
      <c r="A319" s="3"/>
      <c r="B319" s="3"/>
      <c r="C319" s="3"/>
      <c r="D319" s="3"/>
      <c r="E319" s="3"/>
      <c r="F319" s="3"/>
      <c r="G319" s="3"/>
      <c r="H319" s="3"/>
      <c r="I319" s="3"/>
      <c r="J319" s="3"/>
      <c r="K319" s="3"/>
      <c r="L319" s="3"/>
      <c r="M319" s="3"/>
      <c r="N319" s="3"/>
      <c r="O319" s="3"/>
      <c r="P319" s="132"/>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row>
    <row r="320" spans="1:44" ht="15.75" customHeight="1">
      <c r="A320" s="3"/>
      <c r="B320" s="3"/>
      <c r="C320" s="3"/>
      <c r="D320" s="3"/>
      <c r="E320" s="3"/>
      <c r="F320" s="3"/>
      <c r="G320" s="3"/>
      <c r="H320" s="3"/>
      <c r="I320" s="3"/>
      <c r="J320" s="3"/>
      <c r="K320" s="3"/>
      <c r="L320" s="3"/>
      <c r="M320" s="3"/>
      <c r="N320" s="3"/>
      <c r="O320" s="3"/>
      <c r="P320" s="132"/>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row>
    <row r="321" spans="1:44" ht="15.75" customHeight="1">
      <c r="A321" s="3"/>
      <c r="B321" s="3"/>
      <c r="C321" s="3"/>
      <c r="D321" s="3"/>
      <c r="E321" s="3"/>
      <c r="F321" s="3"/>
      <c r="G321" s="3"/>
      <c r="H321" s="3"/>
      <c r="I321" s="3"/>
      <c r="J321" s="3"/>
      <c r="K321" s="3"/>
      <c r="L321" s="3"/>
      <c r="M321" s="3"/>
      <c r="N321" s="3"/>
      <c r="O321" s="3"/>
      <c r="P321" s="132"/>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row>
    <row r="322" spans="1:44" ht="15.75" customHeight="1">
      <c r="A322" s="3"/>
      <c r="B322" s="3"/>
      <c r="C322" s="3"/>
      <c r="D322" s="3"/>
      <c r="E322" s="3"/>
      <c r="F322" s="3"/>
      <c r="G322" s="3"/>
      <c r="H322" s="3"/>
      <c r="I322" s="3"/>
      <c r="J322" s="3"/>
      <c r="K322" s="3"/>
      <c r="L322" s="3"/>
      <c r="M322" s="3"/>
      <c r="N322" s="3"/>
      <c r="O322" s="3"/>
      <c r="P322" s="132"/>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row>
    <row r="323" spans="1:44" ht="15.75" customHeight="1">
      <c r="A323" s="3"/>
      <c r="B323" s="3"/>
      <c r="C323" s="3"/>
      <c r="D323" s="3"/>
      <c r="E323" s="3"/>
      <c r="F323" s="3"/>
      <c r="G323" s="3"/>
      <c r="H323" s="3"/>
      <c r="I323" s="3"/>
      <c r="J323" s="3"/>
      <c r="K323" s="3"/>
      <c r="L323" s="3"/>
      <c r="M323" s="3"/>
      <c r="N323" s="3"/>
      <c r="O323" s="3"/>
      <c r="P323" s="132"/>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row>
    <row r="324" spans="1:44" ht="15.75" customHeight="1">
      <c r="A324" s="3"/>
      <c r="B324" s="3"/>
      <c r="C324" s="3"/>
      <c r="D324" s="3"/>
      <c r="E324" s="3"/>
      <c r="F324" s="3"/>
      <c r="G324" s="3"/>
      <c r="H324" s="3"/>
      <c r="I324" s="3"/>
      <c r="J324" s="3"/>
      <c r="K324" s="3"/>
      <c r="L324" s="3"/>
      <c r="M324" s="3"/>
      <c r="N324" s="3"/>
      <c r="O324" s="3"/>
      <c r="P324" s="132"/>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row>
    <row r="325" spans="1:44" ht="15.75" customHeight="1">
      <c r="A325" s="3"/>
      <c r="B325" s="3"/>
      <c r="C325" s="3"/>
      <c r="D325" s="3"/>
      <c r="E325" s="3"/>
      <c r="F325" s="3"/>
      <c r="G325" s="3"/>
      <c r="H325" s="3"/>
      <c r="I325" s="3"/>
      <c r="J325" s="3"/>
      <c r="K325" s="3"/>
      <c r="L325" s="3"/>
      <c r="M325" s="3"/>
      <c r="N325" s="3"/>
      <c r="O325" s="3"/>
      <c r="P325" s="132"/>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row>
    <row r="326" spans="1:44" ht="15.75" customHeight="1">
      <c r="A326" s="3"/>
      <c r="B326" s="3"/>
      <c r="C326" s="3"/>
      <c r="D326" s="3"/>
      <c r="E326" s="3"/>
      <c r="F326" s="3"/>
      <c r="G326" s="3"/>
      <c r="H326" s="3"/>
      <c r="I326" s="3"/>
      <c r="J326" s="3"/>
      <c r="K326" s="3"/>
      <c r="L326" s="3"/>
      <c r="M326" s="3"/>
      <c r="N326" s="3"/>
      <c r="O326" s="3"/>
      <c r="P326" s="132"/>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row>
    <row r="327" spans="1:44" ht="15.75" customHeight="1">
      <c r="A327" s="3"/>
      <c r="B327" s="3"/>
      <c r="C327" s="3"/>
      <c r="D327" s="3"/>
      <c r="E327" s="3"/>
      <c r="F327" s="3"/>
      <c r="G327" s="3"/>
      <c r="H327" s="3"/>
      <c r="I327" s="3"/>
      <c r="J327" s="3"/>
      <c r="K327" s="3"/>
      <c r="L327" s="3"/>
      <c r="M327" s="3"/>
      <c r="N327" s="3"/>
      <c r="O327" s="3"/>
      <c r="P327" s="132"/>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row>
    <row r="328" spans="1:44" ht="15.75" customHeight="1">
      <c r="A328" s="3"/>
      <c r="B328" s="3"/>
      <c r="C328" s="3"/>
      <c r="D328" s="3"/>
      <c r="E328" s="3"/>
      <c r="F328" s="3"/>
      <c r="G328" s="3"/>
      <c r="H328" s="3"/>
      <c r="I328" s="3"/>
      <c r="J328" s="3"/>
      <c r="K328" s="3"/>
      <c r="L328" s="3"/>
      <c r="M328" s="3"/>
      <c r="N328" s="3"/>
      <c r="O328" s="3"/>
      <c r="P328" s="132"/>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row>
    <row r="329" spans="1:44" ht="15.75" customHeight="1">
      <c r="A329" s="3"/>
      <c r="B329" s="3"/>
      <c r="C329" s="3"/>
      <c r="D329" s="3"/>
      <c r="E329" s="3"/>
      <c r="F329" s="3"/>
      <c r="G329" s="3"/>
      <c r="H329" s="3"/>
      <c r="I329" s="3"/>
      <c r="J329" s="3"/>
      <c r="K329" s="3"/>
      <c r="L329" s="3"/>
      <c r="M329" s="3"/>
      <c r="N329" s="3"/>
      <c r="O329" s="3"/>
      <c r="P329" s="132"/>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row>
    <row r="330" spans="1:44" ht="15.75" customHeight="1">
      <c r="A330" s="3"/>
      <c r="B330" s="3"/>
      <c r="C330" s="3"/>
      <c r="D330" s="3"/>
      <c r="E330" s="3"/>
      <c r="F330" s="3"/>
      <c r="G330" s="3"/>
      <c r="H330" s="3"/>
      <c r="I330" s="3"/>
      <c r="J330" s="3"/>
      <c r="K330" s="3"/>
      <c r="L330" s="3"/>
      <c r="M330" s="3"/>
      <c r="N330" s="3"/>
      <c r="O330" s="3"/>
      <c r="P330" s="132"/>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row>
    <row r="331" spans="1:44" ht="15.75" customHeight="1">
      <c r="A331" s="3"/>
      <c r="B331" s="3"/>
      <c r="C331" s="3"/>
      <c r="D331" s="3"/>
      <c r="E331" s="3"/>
      <c r="F331" s="3"/>
      <c r="G331" s="3"/>
      <c r="H331" s="3"/>
      <c r="I331" s="3"/>
      <c r="J331" s="3"/>
      <c r="K331" s="3"/>
      <c r="L331" s="3"/>
      <c r="M331" s="3"/>
      <c r="N331" s="3"/>
      <c r="O331" s="3"/>
      <c r="P331" s="132"/>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row>
    <row r="332" spans="1:44" ht="15.75" customHeight="1">
      <c r="A332" s="3"/>
      <c r="B332" s="3"/>
      <c r="C332" s="3"/>
      <c r="D332" s="3"/>
      <c r="E332" s="3"/>
      <c r="F332" s="3"/>
      <c r="G332" s="3"/>
      <c r="H332" s="3"/>
      <c r="I332" s="3"/>
      <c r="J332" s="3"/>
      <c r="K332" s="3"/>
      <c r="L332" s="3"/>
      <c r="M332" s="3"/>
      <c r="N332" s="3"/>
      <c r="O332" s="3"/>
      <c r="P332" s="132"/>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row>
    <row r="333" spans="1:44" ht="15.75" customHeight="1">
      <c r="A333" s="3"/>
      <c r="B333" s="3"/>
      <c r="C333" s="3"/>
      <c r="D333" s="3"/>
      <c r="E333" s="3"/>
      <c r="F333" s="3"/>
      <c r="G333" s="3"/>
      <c r="H333" s="3"/>
      <c r="I333" s="3"/>
      <c r="J333" s="3"/>
      <c r="K333" s="3"/>
      <c r="L333" s="3"/>
      <c r="M333" s="3"/>
      <c r="N333" s="3"/>
      <c r="O333" s="3"/>
      <c r="P333" s="132"/>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row>
    <row r="334" spans="1:44" ht="15.75" customHeight="1">
      <c r="A334" s="3"/>
      <c r="B334" s="3"/>
      <c r="C334" s="3"/>
      <c r="D334" s="3"/>
      <c r="E334" s="3"/>
      <c r="F334" s="3"/>
      <c r="G334" s="3"/>
      <c r="H334" s="3"/>
      <c r="I334" s="3"/>
      <c r="J334" s="3"/>
      <c r="K334" s="3"/>
      <c r="L334" s="3"/>
      <c r="M334" s="3"/>
      <c r="N334" s="3"/>
      <c r="O334" s="3"/>
      <c r="P334" s="132"/>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row>
    <row r="335" spans="1:44" ht="15.75" customHeight="1">
      <c r="A335" s="3"/>
      <c r="B335" s="3"/>
      <c r="C335" s="3"/>
      <c r="D335" s="3"/>
      <c r="E335" s="3"/>
      <c r="F335" s="3"/>
      <c r="G335" s="3"/>
      <c r="H335" s="3"/>
      <c r="I335" s="3"/>
      <c r="J335" s="3"/>
      <c r="K335" s="3"/>
      <c r="L335" s="3"/>
      <c r="M335" s="3"/>
      <c r="N335" s="3"/>
      <c r="O335" s="3"/>
      <c r="P335" s="132"/>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row>
    <row r="336" spans="1:44" ht="15.75" customHeight="1">
      <c r="A336" s="3"/>
      <c r="B336" s="3"/>
      <c r="C336" s="3"/>
      <c r="D336" s="3"/>
      <c r="E336" s="3"/>
      <c r="F336" s="3"/>
      <c r="G336" s="3"/>
      <c r="H336" s="3"/>
      <c r="I336" s="3"/>
      <c r="J336" s="3"/>
      <c r="K336" s="3"/>
      <c r="L336" s="3"/>
      <c r="M336" s="3"/>
      <c r="N336" s="3"/>
      <c r="O336" s="3"/>
      <c r="P336" s="132"/>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pans="1:44" ht="15.75" customHeight="1">
      <c r="A337" s="3"/>
      <c r="B337" s="3"/>
      <c r="C337" s="3"/>
      <c r="D337" s="3"/>
      <c r="E337" s="3"/>
      <c r="F337" s="3"/>
      <c r="G337" s="3"/>
      <c r="H337" s="3"/>
      <c r="I337" s="3"/>
      <c r="J337" s="3"/>
      <c r="K337" s="3"/>
      <c r="L337" s="3"/>
      <c r="M337" s="3"/>
      <c r="N337" s="3"/>
      <c r="O337" s="3"/>
      <c r="P337" s="132"/>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row>
    <row r="338" spans="1:44" ht="15.75" customHeight="1">
      <c r="A338" s="3"/>
      <c r="B338" s="3"/>
      <c r="C338" s="3"/>
      <c r="D338" s="3"/>
      <c r="E338" s="3"/>
      <c r="F338" s="3"/>
      <c r="G338" s="3"/>
      <c r="H338" s="3"/>
      <c r="I338" s="3"/>
      <c r="J338" s="3"/>
      <c r="K338" s="3"/>
      <c r="L338" s="3"/>
      <c r="M338" s="3"/>
      <c r="N338" s="3"/>
      <c r="O338" s="3"/>
      <c r="P338" s="132"/>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row>
    <row r="339" spans="1:44" ht="15.75" customHeight="1">
      <c r="A339" s="3"/>
      <c r="B339" s="3"/>
      <c r="C339" s="3"/>
      <c r="D339" s="3"/>
      <c r="E339" s="3"/>
      <c r="F339" s="3"/>
      <c r="G339" s="3"/>
      <c r="H339" s="3"/>
      <c r="I339" s="3"/>
      <c r="J339" s="3"/>
      <c r="K339" s="3"/>
      <c r="L339" s="3"/>
      <c r="M339" s="3"/>
      <c r="N339" s="3"/>
      <c r="O339" s="3"/>
      <c r="P339" s="132"/>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row>
    <row r="340" spans="1:44" ht="15.75" customHeight="1">
      <c r="A340" s="3"/>
      <c r="B340" s="3"/>
      <c r="C340" s="3"/>
      <c r="D340" s="3"/>
      <c r="E340" s="3"/>
      <c r="F340" s="3"/>
      <c r="G340" s="3"/>
      <c r="H340" s="3"/>
      <c r="I340" s="3"/>
      <c r="J340" s="3"/>
      <c r="K340" s="3"/>
      <c r="L340" s="3"/>
      <c r="M340" s="3"/>
      <c r="N340" s="3"/>
      <c r="O340" s="3"/>
      <c r="P340" s="132"/>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row>
    <row r="341" spans="1:44" ht="15.75" customHeight="1">
      <c r="A341" s="3"/>
      <c r="B341" s="3"/>
      <c r="C341" s="3"/>
      <c r="D341" s="3"/>
      <c r="E341" s="3"/>
      <c r="F341" s="3"/>
      <c r="G341" s="3"/>
      <c r="H341" s="3"/>
      <c r="I341" s="3"/>
      <c r="J341" s="3"/>
      <c r="K341" s="3"/>
      <c r="L341" s="3"/>
      <c r="M341" s="3"/>
      <c r="N341" s="3"/>
      <c r="O341" s="3"/>
      <c r="P341" s="132"/>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row>
    <row r="342" spans="1:44" ht="15.75" customHeight="1">
      <c r="A342" s="3"/>
      <c r="B342" s="3"/>
      <c r="C342" s="3"/>
      <c r="D342" s="3"/>
      <c r="E342" s="3"/>
      <c r="F342" s="3"/>
      <c r="G342" s="3"/>
      <c r="H342" s="3"/>
      <c r="I342" s="3"/>
      <c r="J342" s="3"/>
      <c r="K342" s="3"/>
      <c r="L342" s="3"/>
      <c r="M342" s="3"/>
      <c r="N342" s="3"/>
      <c r="O342" s="3"/>
      <c r="P342" s="132"/>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row>
    <row r="343" spans="1:44" ht="15.75" customHeight="1">
      <c r="A343" s="3"/>
      <c r="B343" s="3"/>
      <c r="C343" s="3"/>
      <c r="D343" s="3"/>
      <c r="E343" s="3"/>
      <c r="F343" s="3"/>
      <c r="G343" s="3"/>
      <c r="H343" s="3"/>
      <c r="I343" s="3"/>
      <c r="J343" s="3"/>
      <c r="K343" s="3"/>
      <c r="L343" s="3"/>
      <c r="M343" s="3"/>
      <c r="N343" s="3"/>
      <c r="O343" s="3"/>
      <c r="P343" s="132"/>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row>
    <row r="344" spans="1:44" ht="15.75" customHeight="1">
      <c r="A344" s="3"/>
      <c r="B344" s="3"/>
      <c r="C344" s="3"/>
      <c r="D344" s="3"/>
      <c r="E344" s="3"/>
      <c r="F344" s="3"/>
      <c r="G344" s="3"/>
      <c r="H344" s="3"/>
      <c r="I344" s="3"/>
      <c r="J344" s="3"/>
      <c r="K344" s="3"/>
      <c r="L344" s="3"/>
      <c r="M344" s="3"/>
      <c r="N344" s="3"/>
      <c r="O344" s="3"/>
      <c r="P344" s="132"/>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row>
    <row r="345" spans="1:44" ht="15.75" customHeight="1">
      <c r="A345" s="3"/>
      <c r="B345" s="3"/>
      <c r="C345" s="3"/>
      <c r="D345" s="3"/>
      <c r="E345" s="3"/>
      <c r="F345" s="3"/>
      <c r="G345" s="3"/>
      <c r="H345" s="3"/>
      <c r="I345" s="3"/>
      <c r="J345" s="3"/>
      <c r="K345" s="3"/>
      <c r="L345" s="3"/>
      <c r="M345" s="3"/>
      <c r="N345" s="3"/>
      <c r="O345" s="3"/>
      <c r="P345" s="132"/>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row>
    <row r="346" spans="1:44" ht="15.75" customHeight="1">
      <c r="A346" s="3"/>
      <c r="B346" s="3"/>
      <c r="C346" s="3"/>
      <c r="D346" s="3"/>
      <c r="E346" s="3"/>
      <c r="F346" s="3"/>
      <c r="G346" s="3"/>
      <c r="H346" s="3"/>
      <c r="I346" s="3"/>
      <c r="J346" s="3"/>
      <c r="K346" s="3"/>
      <c r="L346" s="3"/>
      <c r="M346" s="3"/>
      <c r="N346" s="3"/>
      <c r="O346" s="3"/>
      <c r="P346" s="132"/>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row>
    <row r="347" spans="1:44" ht="15.75" customHeight="1">
      <c r="A347" s="3"/>
      <c r="B347" s="3"/>
      <c r="C347" s="3"/>
      <c r="D347" s="3"/>
      <c r="E347" s="3"/>
      <c r="F347" s="3"/>
      <c r="G347" s="3"/>
      <c r="H347" s="3"/>
      <c r="I347" s="3"/>
      <c r="J347" s="3"/>
      <c r="K347" s="3"/>
      <c r="L347" s="3"/>
      <c r="M347" s="3"/>
      <c r="N347" s="3"/>
      <c r="O347" s="3"/>
      <c r="P347" s="132"/>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row>
    <row r="348" spans="1:44" ht="15.75" customHeight="1">
      <c r="A348" s="3"/>
      <c r="B348" s="3"/>
      <c r="C348" s="3"/>
      <c r="D348" s="3"/>
      <c r="E348" s="3"/>
      <c r="F348" s="3"/>
      <c r="G348" s="3"/>
      <c r="H348" s="3"/>
      <c r="I348" s="3"/>
      <c r="J348" s="3"/>
      <c r="K348" s="3"/>
      <c r="L348" s="3"/>
      <c r="M348" s="3"/>
      <c r="N348" s="3"/>
      <c r="O348" s="3"/>
      <c r="P348" s="132"/>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row>
    <row r="349" spans="1:44" ht="15.75" customHeight="1">
      <c r="A349" s="3"/>
      <c r="B349" s="3"/>
      <c r="C349" s="3"/>
      <c r="D349" s="3"/>
      <c r="E349" s="3"/>
      <c r="F349" s="3"/>
      <c r="G349" s="3"/>
      <c r="H349" s="3"/>
      <c r="I349" s="3"/>
      <c r="J349" s="3"/>
      <c r="K349" s="3"/>
      <c r="L349" s="3"/>
      <c r="M349" s="3"/>
      <c r="N349" s="3"/>
      <c r="O349" s="3"/>
      <c r="P349" s="132"/>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row>
    <row r="350" spans="1:44" ht="15.75" customHeight="1">
      <c r="A350" s="3"/>
      <c r="B350" s="3"/>
      <c r="C350" s="3"/>
      <c r="D350" s="3"/>
      <c r="E350" s="3"/>
      <c r="F350" s="3"/>
      <c r="G350" s="3"/>
      <c r="H350" s="3"/>
      <c r="I350" s="3"/>
      <c r="J350" s="3"/>
      <c r="K350" s="3"/>
      <c r="L350" s="3"/>
      <c r="M350" s="3"/>
      <c r="N350" s="3"/>
      <c r="O350" s="3"/>
      <c r="P350" s="132"/>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row>
    <row r="351" spans="1:44" ht="15.75" customHeight="1">
      <c r="A351" s="3"/>
      <c r="B351" s="3"/>
      <c r="C351" s="3"/>
      <c r="D351" s="3"/>
      <c r="E351" s="3"/>
      <c r="F351" s="3"/>
      <c r="G351" s="3"/>
      <c r="H351" s="3"/>
      <c r="I351" s="3"/>
      <c r="J351" s="3"/>
      <c r="K351" s="3"/>
      <c r="L351" s="3"/>
      <c r="M351" s="3"/>
      <c r="N351" s="3"/>
      <c r="O351" s="3"/>
      <c r="P351" s="132"/>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row>
    <row r="352" spans="1:44" ht="15.75" customHeight="1">
      <c r="A352" s="3"/>
      <c r="B352" s="3"/>
      <c r="C352" s="3"/>
      <c r="D352" s="3"/>
      <c r="E352" s="3"/>
      <c r="F352" s="3"/>
      <c r="G352" s="3"/>
      <c r="H352" s="3"/>
      <c r="I352" s="3"/>
      <c r="J352" s="3"/>
      <c r="K352" s="3"/>
      <c r="L352" s="3"/>
      <c r="M352" s="3"/>
      <c r="N352" s="3"/>
      <c r="O352" s="3"/>
      <c r="P352" s="132"/>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row>
    <row r="353" spans="1:44" ht="15.75" customHeight="1">
      <c r="A353" s="3"/>
      <c r="B353" s="3"/>
      <c r="C353" s="3"/>
      <c r="D353" s="3"/>
      <c r="E353" s="3"/>
      <c r="F353" s="3"/>
      <c r="G353" s="3"/>
      <c r="H353" s="3"/>
      <c r="I353" s="3"/>
      <c r="J353" s="3"/>
      <c r="K353" s="3"/>
      <c r="L353" s="3"/>
      <c r="M353" s="3"/>
      <c r="N353" s="3"/>
      <c r="O353" s="3"/>
      <c r="P353" s="132"/>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row>
    <row r="354" spans="1:44" ht="15.75" customHeight="1">
      <c r="A354" s="3"/>
      <c r="B354" s="3"/>
      <c r="C354" s="3"/>
      <c r="D354" s="3"/>
      <c r="E354" s="3"/>
      <c r="F354" s="3"/>
      <c r="G354" s="3"/>
      <c r="H354" s="3"/>
      <c r="I354" s="3"/>
      <c r="J354" s="3"/>
      <c r="K354" s="3"/>
      <c r="L354" s="3"/>
      <c r="M354" s="3"/>
      <c r="N354" s="3"/>
      <c r="O354" s="3"/>
      <c r="P354" s="132"/>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row>
    <row r="355" spans="1:44" ht="15.75" customHeight="1">
      <c r="A355" s="3"/>
      <c r="B355" s="3"/>
      <c r="C355" s="3"/>
      <c r="D355" s="3"/>
      <c r="E355" s="3"/>
      <c r="F355" s="3"/>
      <c r="G355" s="3"/>
      <c r="H355" s="3"/>
      <c r="I355" s="3"/>
      <c r="J355" s="3"/>
      <c r="K355" s="3"/>
      <c r="L355" s="3"/>
      <c r="M355" s="3"/>
      <c r="N355" s="3"/>
      <c r="O355" s="3"/>
      <c r="P355" s="132"/>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row>
    <row r="356" spans="1:44" ht="15.75" customHeight="1">
      <c r="A356" s="3"/>
      <c r="B356" s="3"/>
      <c r="C356" s="3"/>
      <c r="D356" s="3"/>
      <c r="E356" s="3"/>
      <c r="F356" s="3"/>
      <c r="G356" s="3"/>
      <c r="H356" s="3"/>
      <c r="I356" s="3"/>
      <c r="J356" s="3"/>
      <c r="K356" s="3"/>
      <c r="L356" s="3"/>
      <c r="M356" s="3"/>
      <c r="N356" s="3"/>
      <c r="O356" s="3"/>
      <c r="P356" s="132"/>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row>
    <row r="357" spans="1:44" ht="15.75" customHeight="1">
      <c r="A357" s="3"/>
      <c r="B357" s="3"/>
      <c r="C357" s="3"/>
      <c r="D357" s="3"/>
      <c r="E357" s="3"/>
      <c r="F357" s="3"/>
      <c r="G357" s="3"/>
      <c r="H357" s="3"/>
      <c r="I357" s="3"/>
      <c r="J357" s="3"/>
      <c r="K357" s="3"/>
      <c r="L357" s="3"/>
      <c r="M357" s="3"/>
      <c r="N357" s="3"/>
      <c r="O357" s="3"/>
      <c r="P357" s="132"/>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row>
    <row r="358" spans="1:44" ht="15.75" customHeight="1">
      <c r="A358" s="3"/>
      <c r="B358" s="3"/>
      <c r="C358" s="3"/>
      <c r="D358" s="3"/>
      <c r="E358" s="3"/>
      <c r="F358" s="3"/>
      <c r="G358" s="3"/>
      <c r="H358" s="3"/>
      <c r="I358" s="3"/>
      <c r="J358" s="3"/>
      <c r="K358" s="3"/>
      <c r="L358" s="3"/>
      <c r="M358" s="3"/>
      <c r="N358" s="3"/>
      <c r="O358" s="3"/>
      <c r="P358" s="132"/>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row>
    <row r="359" spans="1:44" ht="15.75" customHeight="1">
      <c r="A359" s="3"/>
      <c r="B359" s="3"/>
      <c r="C359" s="3"/>
      <c r="D359" s="3"/>
      <c r="E359" s="3"/>
      <c r="F359" s="3"/>
      <c r="G359" s="3"/>
      <c r="H359" s="3"/>
      <c r="I359" s="3"/>
      <c r="J359" s="3"/>
      <c r="K359" s="3"/>
      <c r="L359" s="3"/>
      <c r="M359" s="3"/>
      <c r="N359" s="3"/>
      <c r="O359" s="3"/>
      <c r="P359" s="132"/>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row>
    <row r="360" spans="1:44" ht="15.75" customHeight="1">
      <c r="A360" s="3"/>
      <c r="B360" s="3"/>
      <c r="C360" s="3"/>
      <c r="D360" s="3"/>
      <c r="E360" s="3"/>
      <c r="F360" s="3"/>
      <c r="G360" s="3"/>
      <c r="H360" s="3"/>
      <c r="I360" s="3"/>
      <c r="J360" s="3"/>
      <c r="K360" s="3"/>
      <c r="L360" s="3"/>
      <c r="M360" s="3"/>
      <c r="N360" s="3"/>
      <c r="O360" s="3"/>
      <c r="P360" s="132"/>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row>
    <row r="361" spans="1:44" ht="15.75" customHeight="1">
      <c r="A361" s="3"/>
      <c r="B361" s="3"/>
      <c r="C361" s="3"/>
      <c r="D361" s="3"/>
      <c r="E361" s="3"/>
      <c r="F361" s="3"/>
      <c r="G361" s="3"/>
      <c r="H361" s="3"/>
      <c r="I361" s="3"/>
      <c r="J361" s="3"/>
      <c r="K361" s="3"/>
      <c r="L361" s="3"/>
      <c r="M361" s="3"/>
      <c r="N361" s="3"/>
      <c r="O361" s="3"/>
      <c r="P361" s="132"/>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row>
    <row r="362" spans="1:44" ht="15.75" customHeight="1">
      <c r="A362" s="3"/>
      <c r="B362" s="3"/>
      <c r="C362" s="3"/>
      <c r="D362" s="3"/>
      <c r="E362" s="3"/>
      <c r="F362" s="3"/>
      <c r="G362" s="3"/>
      <c r="H362" s="3"/>
      <c r="I362" s="3"/>
      <c r="J362" s="3"/>
      <c r="K362" s="3"/>
      <c r="L362" s="3"/>
      <c r="M362" s="3"/>
      <c r="N362" s="3"/>
      <c r="O362" s="3"/>
      <c r="P362" s="132"/>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row>
    <row r="363" spans="1:44" ht="15.75" customHeight="1">
      <c r="A363" s="3"/>
      <c r="B363" s="3"/>
      <c r="C363" s="3"/>
      <c r="D363" s="3"/>
      <c r="E363" s="3"/>
      <c r="F363" s="3"/>
      <c r="G363" s="3"/>
      <c r="H363" s="3"/>
      <c r="I363" s="3"/>
      <c r="J363" s="3"/>
      <c r="K363" s="3"/>
      <c r="L363" s="3"/>
      <c r="M363" s="3"/>
      <c r="N363" s="3"/>
      <c r="O363" s="3"/>
      <c r="P363" s="132"/>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row>
    <row r="364" spans="1:44" ht="15.75" customHeight="1">
      <c r="A364" s="3"/>
      <c r="B364" s="3"/>
      <c r="C364" s="3"/>
      <c r="D364" s="3"/>
      <c r="E364" s="3"/>
      <c r="F364" s="3"/>
      <c r="G364" s="3"/>
      <c r="H364" s="3"/>
      <c r="I364" s="3"/>
      <c r="J364" s="3"/>
      <c r="K364" s="3"/>
      <c r="L364" s="3"/>
      <c r="M364" s="3"/>
      <c r="N364" s="3"/>
      <c r="O364" s="3"/>
      <c r="P364" s="132"/>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row>
    <row r="365" spans="1:44" ht="15.75" customHeight="1">
      <c r="A365" s="3"/>
      <c r="B365" s="3"/>
      <c r="C365" s="3"/>
      <c r="D365" s="3"/>
      <c r="E365" s="3"/>
      <c r="F365" s="3"/>
      <c r="G365" s="3"/>
      <c r="H365" s="3"/>
      <c r="I365" s="3"/>
      <c r="J365" s="3"/>
      <c r="K365" s="3"/>
      <c r="L365" s="3"/>
      <c r="M365" s="3"/>
      <c r="N365" s="3"/>
      <c r="O365" s="3"/>
      <c r="P365" s="132"/>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row>
    <row r="366" spans="1:44" ht="15.75" customHeight="1">
      <c r="A366" s="3"/>
      <c r="B366" s="3"/>
      <c r="C366" s="3"/>
      <c r="D366" s="3"/>
      <c r="E366" s="3"/>
      <c r="F366" s="3"/>
      <c r="G366" s="3"/>
      <c r="H366" s="3"/>
      <c r="I366" s="3"/>
      <c r="J366" s="3"/>
      <c r="K366" s="3"/>
      <c r="L366" s="3"/>
      <c r="M366" s="3"/>
      <c r="N366" s="3"/>
      <c r="O366" s="3"/>
      <c r="P366" s="132"/>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row>
    <row r="367" spans="1:44" ht="15.75" customHeight="1">
      <c r="A367" s="3"/>
      <c r="B367" s="3"/>
      <c r="C367" s="3"/>
      <c r="D367" s="3"/>
      <c r="E367" s="3"/>
      <c r="F367" s="3"/>
      <c r="G367" s="3"/>
      <c r="H367" s="3"/>
      <c r="I367" s="3"/>
      <c r="J367" s="3"/>
      <c r="K367" s="3"/>
      <c r="L367" s="3"/>
      <c r="M367" s="3"/>
      <c r="N367" s="3"/>
      <c r="O367" s="3"/>
      <c r="P367" s="132"/>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row>
    <row r="368" spans="1:44" ht="15.75" customHeight="1">
      <c r="A368" s="3"/>
      <c r="B368" s="3"/>
      <c r="C368" s="3"/>
      <c r="D368" s="3"/>
      <c r="E368" s="3"/>
      <c r="F368" s="3"/>
      <c r="G368" s="3"/>
      <c r="H368" s="3"/>
      <c r="I368" s="3"/>
      <c r="J368" s="3"/>
      <c r="K368" s="3"/>
      <c r="L368" s="3"/>
      <c r="M368" s="3"/>
      <c r="N368" s="3"/>
      <c r="O368" s="3"/>
      <c r="P368" s="132"/>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row>
    <row r="369" spans="1:44" ht="15.75" customHeight="1">
      <c r="A369" s="3"/>
      <c r="B369" s="3"/>
      <c r="C369" s="3"/>
      <c r="D369" s="3"/>
      <c r="E369" s="3"/>
      <c r="F369" s="3"/>
      <c r="G369" s="3"/>
      <c r="H369" s="3"/>
      <c r="I369" s="3"/>
      <c r="J369" s="3"/>
      <c r="K369" s="3"/>
      <c r="L369" s="3"/>
      <c r="M369" s="3"/>
      <c r="N369" s="3"/>
      <c r="O369" s="3"/>
      <c r="P369" s="132"/>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row>
    <row r="370" spans="1:44" ht="15.75" customHeight="1">
      <c r="A370" s="3"/>
      <c r="B370" s="3"/>
      <c r="C370" s="3"/>
      <c r="D370" s="3"/>
      <c r="E370" s="3"/>
      <c r="F370" s="3"/>
      <c r="G370" s="3"/>
      <c r="H370" s="3"/>
      <c r="I370" s="3"/>
      <c r="J370" s="3"/>
      <c r="K370" s="3"/>
      <c r="L370" s="3"/>
      <c r="M370" s="3"/>
      <c r="N370" s="3"/>
      <c r="O370" s="3"/>
      <c r="P370" s="132"/>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row>
    <row r="371" spans="1:44" ht="15.75" customHeight="1">
      <c r="A371" s="3"/>
      <c r="B371" s="3"/>
      <c r="C371" s="3"/>
      <c r="D371" s="3"/>
      <c r="E371" s="3"/>
      <c r="F371" s="3"/>
      <c r="G371" s="3"/>
      <c r="H371" s="3"/>
      <c r="I371" s="3"/>
      <c r="J371" s="3"/>
      <c r="K371" s="3"/>
      <c r="L371" s="3"/>
      <c r="M371" s="3"/>
      <c r="N371" s="3"/>
      <c r="O371" s="3"/>
      <c r="P371" s="132"/>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row>
    <row r="372" spans="1:44" ht="15.75" customHeight="1">
      <c r="A372" s="3"/>
      <c r="B372" s="3"/>
      <c r="C372" s="3"/>
      <c r="D372" s="3"/>
      <c r="E372" s="3"/>
      <c r="F372" s="3"/>
      <c r="G372" s="3"/>
      <c r="H372" s="3"/>
      <c r="I372" s="3"/>
      <c r="J372" s="3"/>
      <c r="K372" s="3"/>
      <c r="L372" s="3"/>
      <c r="M372" s="3"/>
      <c r="N372" s="3"/>
      <c r="O372" s="3"/>
      <c r="P372" s="132"/>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row>
    <row r="373" spans="1:44" ht="15.75" customHeight="1">
      <c r="A373" s="3"/>
      <c r="B373" s="3"/>
      <c r="C373" s="3"/>
      <c r="D373" s="3"/>
      <c r="E373" s="3"/>
      <c r="F373" s="3"/>
      <c r="G373" s="3"/>
      <c r="H373" s="3"/>
      <c r="I373" s="3"/>
      <c r="J373" s="3"/>
      <c r="K373" s="3"/>
      <c r="L373" s="3"/>
      <c r="M373" s="3"/>
      <c r="N373" s="3"/>
      <c r="O373" s="3"/>
      <c r="P373" s="132"/>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row>
    <row r="374" spans="1:44" ht="15.75" customHeight="1">
      <c r="A374" s="3"/>
      <c r="B374" s="3"/>
      <c r="C374" s="3"/>
      <c r="D374" s="3"/>
      <c r="E374" s="3"/>
      <c r="F374" s="3"/>
      <c r="G374" s="3"/>
      <c r="H374" s="3"/>
      <c r="I374" s="3"/>
      <c r="J374" s="3"/>
      <c r="K374" s="3"/>
      <c r="L374" s="3"/>
      <c r="M374" s="3"/>
      <c r="N374" s="3"/>
      <c r="O374" s="3"/>
      <c r="P374" s="132"/>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row>
    <row r="375" spans="1:44" ht="15.75" customHeight="1">
      <c r="A375" s="3"/>
      <c r="B375" s="3"/>
      <c r="C375" s="3"/>
      <c r="D375" s="3"/>
      <c r="E375" s="3"/>
      <c r="F375" s="3"/>
      <c r="G375" s="3"/>
      <c r="H375" s="3"/>
      <c r="I375" s="3"/>
      <c r="J375" s="3"/>
      <c r="K375" s="3"/>
      <c r="L375" s="3"/>
      <c r="M375" s="3"/>
      <c r="N375" s="3"/>
      <c r="O375" s="3"/>
      <c r="P375" s="132"/>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row>
    <row r="376" spans="1:44" ht="15.75" customHeight="1">
      <c r="A376" s="3"/>
      <c r="B376" s="3"/>
      <c r="C376" s="3"/>
      <c r="D376" s="3"/>
      <c r="E376" s="3"/>
      <c r="F376" s="3"/>
      <c r="G376" s="3"/>
      <c r="H376" s="3"/>
      <c r="I376" s="3"/>
      <c r="J376" s="3"/>
      <c r="K376" s="3"/>
      <c r="L376" s="3"/>
      <c r="M376" s="3"/>
      <c r="N376" s="3"/>
      <c r="O376" s="3"/>
      <c r="P376" s="132"/>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row>
    <row r="377" spans="1:44" ht="15.75" customHeight="1">
      <c r="A377" s="3"/>
      <c r="B377" s="3"/>
      <c r="C377" s="3"/>
      <c r="D377" s="3"/>
      <c r="E377" s="3"/>
      <c r="F377" s="3"/>
      <c r="G377" s="3"/>
      <c r="H377" s="3"/>
      <c r="I377" s="3"/>
      <c r="J377" s="3"/>
      <c r="K377" s="3"/>
      <c r="L377" s="3"/>
      <c r="M377" s="3"/>
      <c r="N377" s="3"/>
      <c r="O377" s="3"/>
      <c r="P377" s="132"/>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row>
    <row r="378" spans="1:44" ht="15.75" customHeight="1">
      <c r="A378" s="3"/>
      <c r="B378" s="3"/>
      <c r="C378" s="3"/>
      <c r="D378" s="3"/>
      <c r="E378" s="3"/>
      <c r="F378" s="3"/>
      <c r="G378" s="3"/>
      <c r="H378" s="3"/>
      <c r="I378" s="3"/>
      <c r="J378" s="3"/>
      <c r="K378" s="3"/>
      <c r="L378" s="3"/>
      <c r="M378" s="3"/>
      <c r="N378" s="3"/>
      <c r="O378" s="3"/>
      <c r="P378" s="132"/>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row>
    <row r="379" spans="1:44" ht="15.75" customHeight="1">
      <c r="A379" s="3"/>
      <c r="B379" s="3"/>
      <c r="C379" s="3"/>
      <c r="D379" s="3"/>
      <c r="E379" s="3"/>
      <c r="F379" s="3"/>
      <c r="G379" s="3"/>
      <c r="H379" s="3"/>
      <c r="I379" s="3"/>
      <c r="J379" s="3"/>
      <c r="K379" s="3"/>
      <c r="L379" s="3"/>
      <c r="M379" s="3"/>
      <c r="N379" s="3"/>
      <c r="O379" s="3"/>
      <c r="P379" s="132"/>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row>
    <row r="380" spans="1:44" ht="15.75" customHeight="1">
      <c r="A380" s="3"/>
      <c r="B380" s="3"/>
      <c r="C380" s="3"/>
      <c r="D380" s="3"/>
      <c r="E380" s="3"/>
      <c r="F380" s="3"/>
      <c r="G380" s="3"/>
      <c r="H380" s="3"/>
      <c r="I380" s="3"/>
      <c r="J380" s="3"/>
      <c r="K380" s="3"/>
      <c r="L380" s="3"/>
      <c r="M380" s="3"/>
      <c r="N380" s="3"/>
      <c r="O380" s="3"/>
      <c r="P380" s="132"/>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row>
    <row r="381" spans="1:44" ht="15.75" customHeight="1">
      <c r="A381" s="3"/>
      <c r="B381" s="3"/>
      <c r="C381" s="3"/>
      <c r="D381" s="3"/>
      <c r="E381" s="3"/>
      <c r="F381" s="3"/>
      <c r="G381" s="3"/>
      <c r="H381" s="3"/>
      <c r="I381" s="3"/>
      <c r="J381" s="3"/>
      <c r="K381" s="3"/>
      <c r="L381" s="3"/>
      <c r="M381" s="3"/>
      <c r="N381" s="3"/>
      <c r="O381" s="3"/>
      <c r="P381" s="132"/>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row>
    <row r="382" spans="1:44" ht="15.75" customHeight="1">
      <c r="A382" s="3"/>
      <c r="B382" s="3"/>
      <c r="C382" s="3"/>
      <c r="D382" s="3"/>
      <c r="E382" s="3"/>
      <c r="F382" s="3"/>
      <c r="G382" s="3"/>
      <c r="H382" s="3"/>
      <c r="I382" s="3"/>
      <c r="J382" s="3"/>
      <c r="K382" s="3"/>
      <c r="L382" s="3"/>
      <c r="M382" s="3"/>
      <c r="N382" s="3"/>
      <c r="O382" s="3"/>
      <c r="P382" s="132"/>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row>
    <row r="383" spans="1:44" ht="15.75" customHeight="1">
      <c r="A383" s="3"/>
      <c r="B383" s="3"/>
      <c r="C383" s="3"/>
      <c r="D383" s="3"/>
      <c r="E383" s="3"/>
      <c r="F383" s="3"/>
      <c r="G383" s="3"/>
      <c r="H383" s="3"/>
      <c r="I383" s="3"/>
      <c r="J383" s="3"/>
      <c r="K383" s="3"/>
      <c r="L383" s="3"/>
      <c r="M383" s="3"/>
      <c r="N383" s="3"/>
      <c r="O383" s="3"/>
      <c r="P383" s="132"/>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row>
    <row r="384" spans="1:44" ht="15.75" customHeight="1">
      <c r="A384" s="3"/>
      <c r="B384" s="3"/>
      <c r="C384" s="3"/>
      <c r="D384" s="3"/>
      <c r="E384" s="3"/>
      <c r="F384" s="3"/>
      <c r="G384" s="3"/>
      <c r="H384" s="3"/>
      <c r="I384" s="3"/>
      <c r="J384" s="3"/>
      <c r="K384" s="3"/>
      <c r="L384" s="3"/>
      <c r="M384" s="3"/>
      <c r="N384" s="3"/>
      <c r="O384" s="3"/>
      <c r="P384" s="132"/>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row>
    <row r="385" spans="1:44" ht="15.75" customHeight="1">
      <c r="A385" s="3"/>
      <c r="B385" s="3"/>
      <c r="C385" s="3"/>
      <c r="D385" s="3"/>
      <c r="E385" s="3"/>
      <c r="F385" s="3"/>
      <c r="G385" s="3"/>
      <c r="H385" s="3"/>
      <c r="I385" s="3"/>
      <c r="J385" s="3"/>
      <c r="K385" s="3"/>
      <c r="L385" s="3"/>
      <c r="M385" s="3"/>
      <c r="N385" s="3"/>
      <c r="O385" s="3"/>
      <c r="P385" s="132"/>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row>
    <row r="386" spans="1:44" ht="15.75" customHeight="1">
      <c r="A386" s="3"/>
      <c r="B386" s="3"/>
      <c r="C386" s="3"/>
      <c r="D386" s="3"/>
      <c r="E386" s="3"/>
      <c r="F386" s="3"/>
      <c r="G386" s="3"/>
      <c r="H386" s="3"/>
      <c r="I386" s="3"/>
      <c r="J386" s="3"/>
      <c r="K386" s="3"/>
      <c r="L386" s="3"/>
      <c r="M386" s="3"/>
      <c r="N386" s="3"/>
      <c r="O386" s="3"/>
      <c r="P386" s="132"/>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row>
    <row r="387" spans="1:44" ht="15.75" customHeight="1">
      <c r="A387" s="3"/>
      <c r="B387" s="3"/>
      <c r="C387" s="3"/>
      <c r="D387" s="3"/>
      <c r="E387" s="3"/>
      <c r="F387" s="3"/>
      <c r="G387" s="3"/>
      <c r="H387" s="3"/>
      <c r="I387" s="3"/>
      <c r="J387" s="3"/>
      <c r="K387" s="3"/>
      <c r="L387" s="3"/>
      <c r="M387" s="3"/>
      <c r="N387" s="3"/>
      <c r="O387" s="3"/>
      <c r="P387" s="132"/>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row>
    <row r="388" spans="1:44" ht="15.75" customHeight="1">
      <c r="A388" s="3"/>
      <c r="B388" s="3"/>
      <c r="C388" s="3"/>
      <c r="D388" s="3"/>
      <c r="E388" s="3"/>
      <c r="F388" s="3"/>
      <c r="G388" s="3"/>
      <c r="H388" s="3"/>
      <c r="I388" s="3"/>
      <c r="J388" s="3"/>
      <c r="K388" s="3"/>
      <c r="L388" s="3"/>
      <c r="M388" s="3"/>
      <c r="N388" s="3"/>
      <c r="O388" s="3"/>
      <c r="P388" s="132"/>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row>
    <row r="389" spans="1:44" ht="15.75" customHeight="1">
      <c r="A389" s="3"/>
      <c r="B389" s="3"/>
      <c r="C389" s="3"/>
      <c r="D389" s="3"/>
      <c r="E389" s="3"/>
      <c r="F389" s="3"/>
      <c r="G389" s="3"/>
      <c r="H389" s="3"/>
      <c r="I389" s="3"/>
      <c r="J389" s="3"/>
      <c r="K389" s="3"/>
      <c r="L389" s="3"/>
      <c r="M389" s="3"/>
      <c r="N389" s="3"/>
      <c r="O389" s="3"/>
      <c r="P389" s="132"/>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row>
    <row r="390" spans="1:44" ht="15.75" customHeight="1">
      <c r="A390" s="3"/>
      <c r="B390" s="3"/>
      <c r="C390" s="3"/>
      <c r="D390" s="3"/>
      <c r="E390" s="3"/>
      <c r="F390" s="3"/>
      <c r="G390" s="3"/>
      <c r="H390" s="3"/>
      <c r="I390" s="3"/>
      <c r="J390" s="3"/>
      <c r="K390" s="3"/>
      <c r="L390" s="3"/>
      <c r="M390" s="3"/>
      <c r="N390" s="3"/>
      <c r="O390" s="3"/>
      <c r="P390" s="132"/>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row>
    <row r="391" spans="1:44" ht="15.75" customHeight="1">
      <c r="A391" s="3"/>
      <c r="B391" s="3"/>
      <c r="C391" s="3"/>
      <c r="D391" s="3"/>
      <c r="E391" s="3"/>
      <c r="F391" s="3"/>
      <c r="G391" s="3"/>
      <c r="H391" s="3"/>
      <c r="I391" s="3"/>
      <c r="J391" s="3"/>
      <c r="K391" s="3"/>
      <c r="L391" s="3"/>
      <c r="M391" s="3"/>
      <c r="N391" s="3"/>
      <c r="O391" s="3"/>
      <c r="P391" s="132"/>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row>
    <row r="392" spans="1:44" ht="15.75" customHeight="1">
      <c r="A392" s="3"/>
      <c r="B392" s="3"/>
      <c r="C392" s="3"/>
      <c r="D392" s="3"/>
      <c r="E392" s="3"/>
      <c r="F392" s="3"/>
      <c r="G392" s="3"/>
      <c r="H392" s="3"/>
      <c r="I392" s="3"/>
      <c r="J392" s="3"/>
      <c r="K392" s="3"/>
      <c r="L392" s="3"/>
      <c r="M392" s="3"/>
      <c r="N392" s="3"/>
      <c r="O392" s="3"/>
      <c r="P392" s="132"/>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row>
    <row r="393" spans="1:44" ht="15.75" customHeight="1">
      <c r="A393" s="3"/>
      <c r="B393" s="3"/>
      <c r="C393" s="3"/>
      <c r="D393" s="3"/>
      <c r="E393" s="3"/>
      <c r="F393" s="3"/>
      <c r="G393" s="3"/>
      <c r="H393" s="3"/>
      <c r="I393" s="3"/>
      <c r="J393" s="3"/>
      <c r="K393" s="3"/>
      <c r="L393" s="3"/>
      <c r="M393" s="3"/>
      <c r="N393" s="3"/>
      <c r="O393" s="3"/>
      <c r="P393" s="132"/>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row>
    <row r="394" spans="1:44" ht="15.75" customHeight="1">
      <c r="A394" s="3"/>
      <c r="B394" s="3"/>
      <c r="C394" s="3"/>
      <c r="D394" s="3"/>
      <c r="E394" s="3"/>
      <c r="F394" s="3"/>
      <c r="G394" s="3"/>
      <c r="H394" s="3"/>
      <c r="I394" s="3"/>
      <c r="J394" s="3"/>
      <c r="K394" s="3"/>
      <c r="L394" s="3"/>
      <c r="M394" s="3"/>
      <c r="N394" s="3"/>
      <c r="O394" s="3"/>
      <c r="P394" s="132"/>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row>
    <row r="395" spans="1:44" ht="15.75" customHeight="1">
      <c r="A395" s="3"/>
      <c r="B395" s="3"/>
      <c r="C395" s="3"/>
      <c r="D395" s="3"/>
      <c r="E395" s="3"/>
      <c r="F395" s="3"/>
      <c r="G395" s="3"/>
      <c r="H395" s="3"/>
      <c r="I395" s="3"/>
      <c r="J395" s="3"/>
      <c r="K395" s="3"/>
      <c r="L395" s="3"/>
      <c r="M395" s="3"/>
      <c r="N395" s="3"/>
      <c r="O395" s="3"/>
      <c r="P395" s="132"/>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row>
    <row r="396" spans="1:44" ht="15.75" customHeight="1">
      <c r="A396" s="3"/>
      <c r="B396" s="3"/>
      <c r="C396" s="3"/>
      <c r="D396" s="3"/>
      <c r="E396" s="3"/>
      <c r="F396" s="3"/>
      <c r="G396" s="3"/>
      <c r="H396" s="3"/>
      <c r="I396" s="3"/>
      <c r="J396" s="3"/>
      <c r="K396" s="3"/>
      <c r="L396" s="3"/>
      <c r="M396" s="3"/>
      <c r="N396" s="3"/>
      <c r="O396" s="3"/>
      <c r="P396" s="132"/>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row>
    <row r="397" spans="1:44" ht="15.75" customHeight="1">
      <c r="A397" s="3"/>
      <c r="B397" s="3"/>
      <c r="C397" s="3"/>
      <c r="D397" s="3"/>
      <c r="E397" s="3"/>
      <c r="F397" s="3"/>
      <c r="G397" s="3"/>
      <c r="H397" s="3"/>
      <c r="I397" s="3"/>
      <c r="J397" s="3"/>
      <c r="K397" s="3"/>
      <c r="L397" s="3"/>
      <c r="M397" s="3"/>
      <c r="N397" s="3"/>
      <c r="O397" s="3"/>
      <c r="P397" s="132"/>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row>
    <row r="398" spans="1:44" ht="15.75" customHeight="1">
      <c r="A398" s="3"/>
      <c r="B398" s="3"/>
      <c r="C398" s="3"/>
      <c r="D398" s="3"/>
      <c r="E398" s="3"/>
      <c r="F398" s="3"/>
      <c r="G398" s="3"/>
      <c r="H398" s="3"/>
      <c r="I398" s="3"/>
      <c r="J398" s="3"/>
      <c r="K398" s="3"/>
      <c r="L398" s="3"/>
      <c r="M398" s="3"/>
      <c r="N398" s="3"/>
      <c r="O398" s="3"/>
      <c r="P398" s="132"/>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row>
    <row r="399" spans="1:44" ht="15.75" customHeight="1">
      <c r="A399" s="3"/>
      <c r="B399" s="3"/>
      <c r="C399" s="3"/>
      <c r="D399" s="3"/>
      <c r="E399" s="3"/>
      <c r="F399" s="3"/>
      <c r="G399" s="3"/>
      <c r="H399" s="3"/>
      <c r="I399" s="3"/>
      <c r="J399" s="3"/>
      <c r="K399" s="3"/>
      <c r="L399" s="3"/>
      <c r="M399" s="3"/>
      <c r="N399" s="3"/>
      <c r="O399" s="3"/>
      <c r="P399" s="132"/>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row>
    <row r="400" spans="1:44" ht="15.75" customHeight="1">
      <c r="A400" s="3"/>
      <c r="B400" s="3"/>
      <c r="C400" s="3"/>
      <c r="D400" s="3"/>
      <c r="E400" s="3"/>
      <c r="F400" s="3"/>
      <c r="G400" s="3"/>
      <c r="H400" s="3"/>
      <c r="I400" s="3"/>
      <c r="J400" s="3"/>
      <c r="K400" s="3"/>
      <c r="L400" s="3"/>
      <c r="M400" s="3"/>
      <c r="N400" s="3"/>
      <c r="O400" s="3"/>
      <c r="P400" s="132"/>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row>
    <row r="401" spans="1:44" ht="15.75" customHeight="1">
      <c r="A401" s="3"/>
      <c r="B401" s="3"/>
      <c r="C401" s="3"/>
      <c r="D401" s="3"/>
      <c r="E401" s="3"/>
      <c r="F401" s="3"/>
      <c r="G401" s="3"/>
      <c r="H401" s="3"/>
      <c r="I401" s="3"/>
      <c r="J401" s="3"/>
      <c r="K401" s="3"/>
      <c r="L401" s="3"/>
      <c r="M401" s="3"/>
      <c r="N401" s="3"/>
      <c r="O401" s="3"/>
      <c r="P401" s="132"/>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row>
    <row r="402" spans="1:44" ht="15.75" customHeight="1">
      <c r="A402" s="3"/>
      <c r="B402" s="3"/>
      <c r="C402" s="3"/>
      <c r="D402" s="3"/>
      <c r="E402" s="3"/>
      <c r="F402" s="3"/>
      <c r="G402" s="3"/>
      <c r="H402" s="3"/>
      <c r="I402" s="3"/>
      <c r="J402" s="3"/>
      <c r="K402" s="3"/>
      <c r="L402" s="3"/>
      <c r="M402" s="3"/>
      <c r="N402" s="3"/>
      <c r="O402" s="3"/>
      <c r="P402" s="132"/>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row>
    <row r="403" spans="1:44" ht="15.75" customHeight="1">
      <c r="A403" s="3"/>
      <c r="B403" s="3"/>
      <c r="C403" s="3"/>
      <c r="D403" s="3"/>
      <c r="E403" s="3"/>
      <c r="F403" s="3"/>
      <c r="G403" s="3"/>
      <c r="H403" s="3"/>
      <c r="I403" s="3"/>
      <c r="J403" s="3"/>
      <c r="K403" s="3"/>
      <c r="L403" s="3"/>
      <c r="M403" s="3"/>
      <c r="N403" s="3"/>
      <c r="O403" s="3"/>
      <c r="P403" s="132"/>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row>
    <row r="404" spans="1:44" ht="15.75" customHeight="1">
      <c r="A404" s="3"/>
      <c r="B404" s="3"/>
      <c r="C404" s="3"/>
      <c r="D404" s="3"/>
      <c r="E404" s="3"/>
      <c r="F404" s="3"/>
      <c r="G404" s="3"/>
      <c r="H404" s="3"/>
      <c r="I404" s="3"/>
      <c r="J404" s="3"/>
      <c r="K404" s="3"/>
      <c r="L404" s="3"/>
      <c r="M404" s="3"/>
      <c r="N404" s="3"/>
      <c r="O404" s="3"/>
      <c r="P404" s="132"/>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row>
    <row r="405" spans="1:44" ht="15.75" customHeight="1">
      <c r="A405" s="3"/>
      <c r="B405" s="3"/>
      <c r="C405" s="3"/>
      <c r="D405" s="3"/>
      <c r="E405" s="3"/>
      <c r="F405" s="3"/>
      <c r="G405" s="3"/>
      <c r="H405" s="3"/>
      <c r="I405" s="3"/>
      <c r="J405" s="3"/>
      <c r="K405" s="3"/>
      <c r="L405" s="3"/>
      <c r="M405" s="3"/>
      <c r="N405" s="3"/>
      <c r="O405" s="3"/>
      <c r="P405" s="132"/>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row>
    <row r="406" spans="1:44" ht="15.75" customHeight="1">
      <c r="A406" s="3"/>
      <c r="B406" s="3"/>
      <c r="C406" s="3"/>
      <c r="D406" s="3"/>
      <c r="E406" s="3"/>
      <c r="F406" s="3"/>
      <c r="G406" s="3"/>
      <c r="H406" s="3"/>
      <c r="I406" s="3"/>
      <c r="J406" s="3"/>
      <c r="K406" s="3"/>
      <c r="L406" s="3"/>
      <c r="M406" s="3"/>
      <c r="N406" s="3"/>
      <c r="O406" s="3"/>
      <c r="P406" s="132"/>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row>
    <row r="407" spans="1:44" ht="15.75" customHeight="1">
      <c r="A407" s="3"/>
      <c r="B407" s="3"/>
      <c r="C407" s="3"/>
      <c r="D407" s="3"/>
      <c r="E407" s="3"/>
      <c r="F407" s="3"/>
      <c r="G407" s="3"/>
      <c r="H407" s="3"/>
      <c r="I407" s="3"/>
      <c r="J407" s="3"/>
      <c r="K407" s="3"/>
      <c r="L407" s="3"/>
      <c r="M407" s="3"/>
      <c r="N407" s="3"/>
      <c r="O407" s="3"/>
      <c r="P407" s="132"/>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row>
    <row r="408" spans="1:44" ht="15.75" customHeight="1">
      <c r="A408" s="3"/>
      <c r="B408" s="3"/>
      <c r="C408" s="3"/>
      <c r="D408" s="3"/>
      <c r="E408" s="3"/>
      <c r="F408" s="3"/>
      <c r="G408" s="3"/>
      <c r="H408" s="3"/>
      <c r="I408" s="3"/>
      <c r="J408" s="3"/>
      <c r="K408" s="3"/>
      <c r="L408" s="3"/>
      <c r="M408" s="3"/>
      <c r="N408" s="3"/>
      <c r="O408" s="3"/>
      <c r="P408" s="132"/>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row>
    <row r="409" spans="1:44" ht="15.75" customHeight="1">
      <c r="A409" s="3"/>
      <c r="B409" s="3"/>
      <c r="C409" s="3"/>
      <c r="D409" s="3"/>
      <c r="E409" s="3"/>
      <c r="F409" s="3"/>
      <c r="G409" s="3"/>
      <c r="H409" s="3"/>
      <c r="I409" s="3"/>
      <c r="J409" s="3"/>
      <c r="K409" s="3"/>
      <c r="L409" s="3"/>
      <c r="M409" s="3"/>
      <c r="N409" s="3"/>
      <c r="O409" s="3"/>
      <c r="P409" s="132"/>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row>
    <row r="410" spans="1:44" ht="15.75" customHeight="1">
      <c r="A410" s="3"/>
      <c r="B410" s="3"/>
      <c r="C410" s="3"/>
      <c r="D410" s="3"/>
      <c r="E410" s="3"/>
      <c r="F410" s="3"/>
      <c r="G410" s="3"/>
      <c r="H410" s="3"/>
      <c r="I410" s="3"/>
      <c r="J410" s="3"/>
      <c r="K410" s="3"/>
      <c r="L410" s="3"/>
      <c r="M410" s="3"/>
      <c r="N410" s="3"/>
      <c r="O410" s="3"/>
      <c r="P410" s="132"/>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row>
    <row r="411" spans="1:44" ht="15.75" customHeight="1">
      <c r="A411" s="3"/>
      <c r="B411" s="3"/>
      <c r="C411" s="3"/>
      <c r="D411" s="3"/>
      <c r="E411" s="3"/>
      <c r="F411" s="3"/>
      <c r="G411" s="3"/>
      <c r="H411" s="3"/>
      <c r="I411" s="3"/>
      <c r="J411" s="3"/>
      <c r="K411" s="3"/>
      <c r="L411" s="3"/>
      <c r="M411" s="3"/>
      <c r="N411" s="3"/>
      <c r="O411" s="3"/>
      <c r="P411" s="132"/>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row>
    <row r="412" spans="1:44" ht="15.75" customHeight="1">
      <c r="A412" s="3"/>
      <c r="B412" s="3"/>
      <c r="C412" s="3"/>
      <c r="D412" s="3"/>
      <c r="E412" s="3"/>
      <c r="F412" s="3"/>
      <c r="G412" s="3"/>
      <c r="H412" s="3"/>
      <c r="I412" s="3"/>
      <c r="J412" s="3"/>
      <c r="K412" s="3"/>
      <c r="L412" s="3"/>
      <c r="M412" s="3"/>
      <c r="N412" s="3"/>
      <c r="O412" s="3"/>
      <c r="P412" s="132"/>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row>
    <row r="413" spans="1:44" ht="15.75" customHeight="1">
      <c r="A413" s="3"/>
      <c r="B413" s="3"/>
      <c r="C413" s="3"/>
      <c r="D413" s="3"/>
      <c r="E413" s="3"/>
      <c r="F413" s="3"/>
      <c r="G413" s="3"/>
      <c r="H413" s="3"/>
      <c r="I413" s="3"/>
      <c r="J413" s="3"/>
      <c r="K413" s="3"/>
      <c r="L413" s="3"/>
      <c r="M413" s="3"/>
      <c r="N413" s="3"/>
      <c r="O413" s="3"/>
      <c r="P413" s="132"/>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row>
    <row r="414" spans="1:44" ht="15.75" customHeight="1">
      <c r="A414" s="3"/>
      <c r="B414" s="3"/>
      <c r="C414" s="3"/>
      <c r="D414" s="3"/>
      <c r="E414" s="3"/>
      <c r="F414" s="3"/>
      <c r="G414" s="3"/>
      <c r="H414" s="3"/>
      <c r="I414" s="3"/>
      <c r="J414" s="3"/>
      <c r="K414" s="3"/>
      <c r="L414" s="3"/>
      <c r="M414" s="3"/>
      <c r="N414" s="3"/>
      <c r="O414" s="3"/>
      <c r="P414" s="132"/>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row>
    <row r="415" spans="1:44" ht="15.75" customHeight="1">
      <c r="A415" s="3"/>
      <c r="B415" s="3"/>
      <c r="C415" s="3"/>
      <c r="D415" s="3"/>
      <c r="E415" s="3"/>
      <c r="F415" s="3"/>
      <c r="G415" s="3"/>
      <c r="H415" s="3"/>
      <c r="I415" s="3"/>
      <c r="J415" s="3"/>
      <c r="K415" s="3"/>
      <c r="L415" s="3"/>
      <c r="M415" s="3"/>
      <c r="N415" s="3"/>
      <c r="O415" s="3"/>
      <c r="P415" s="132"/>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row>
    <row r="416" spans="1:44" ht="15.75" customHeight="1">
      <c r="A416" s="3"/>
      <c r="B416" s="3"/>
      <c r="C416" s="3"/>
      <c r="D416" s="3"/>
      <c r="E416" s="3"/>
      <c r="F416" s="3"/>
      <c r="G416" s="3"/>
      <c r="H416" s="3"/>
      <c r="I416" s="3"/>
      <c r="J416" s="3"/>
      <c r="K416" s="3"/>
      <c r="L416" s="3"/>
      <c r="M416" s="3"/>
      <c r="N416" s="3"/>
      <c r="O416" s="3"/>
      <c r="P416" s="132"/>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row>
    <row r="417" spans="1:44" ht="15.75" customHeight="1">
      <c r="A417" s="3"/>
      <c r="B417" s="3"/>
      <c r="C417" s="3"/>
      <c r="D417" s="3"/>
      <c r="E417" s="3"/>
      <c r="F417" s="3"/>
      <c r="G417" s="3"/>
      <c r="H417" s="3"/>
      <c r="I417" s="3"/>
      <c r="J417" s="3"/>
      <c r="K417" s="3"/>
      <c r="L417" s="3"/>
      <c r="M417" s="3"/>
      <c r="N417" s="3"/>
      <c r="O417" s="3"/>
      <c r="P417" s="132"/>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row>
    <row r="418" spans="1:44" ht="15.75" customHeight="1">
      <c r="A418" s="3"/>
      <c r="B418" s="3"/>
      <c r="C418" s="3"/>
      <c r="D418" s="3"/>
      <c r="E418" s="3"/>
      <c r="F418" s="3"/>
      <c r="G418" s="3"/>
      <c r="H418" s="3"/>
      <c r="I418" s="3"/>
      <c r="J418" s="3"/>
      <c r="K418" s="3"/>
      <c r="L418" s="3"/>
      <c r="M418" s="3"/>
      <c r="N418" s="3"/>
      <c r="O418" s="3"/>
      <c r="P418" s="132"/>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row>
    <row r="419" spans="1:44" ht="15.75" customHeight="1">
      <c r="A419" s="3"/>
      <c r="B419" s="3"/>
      <c r="C419" s="3"/>
      <c r="D419" s="3"/>
      <c r="E419" s="3"/>
      <c r="F419" s="3"/>
      <c r="G419" s="3"/>
      <c r="H419" s="3"/>
      <c r="I419" s="3"/>
      <c r="J419" s="3"/>
      <c r="K419" s="3"/>
      <c r="L419" s="3"/>
      <c r="M419" s="3"/>
      <c r="N419" s="3"/>
      <c r="O419" s="3"/>
      <c r="P419" s="132"/>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row>
    <row r="420" spans="1:44" ht="15.75" customHeight="1">
      <c r="A420" s="3"/>
      <c r="B420" s="3"/>
      <c r="C420" s="3"/>
      <c r="D420" s="3"/>
      <c r="E420" s="3"/>
      <c r="F420" s="3"/>
      <c r="G420" s="3"/>
      <c r="H420" s="3"/>
      <c r="I420" s="3"/>
      <c r="J420" s="3"/>
      <c r="K420" s="3"/>
      <c r="L420" s="3"/>
      <c r="M420" s="3"/>
      <c r="N420" s="3"/>
      <c r="O420" s="3"/>
      <c r="P420" s="132"/>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row>
    <row r="421" spans="1:44" ht="15.75" customHeight="1">
      <c r="A421" s="3"/>
      <c r="B421" s="3"/>
      <c r="C421" s="3"/>
      <c r="D421" s="3"/>
      <c r="E421" s="3"/>
      <c r="F421" s="3"/>
      <c r="G421" s="3"/>
      <c r="H421" s="3"/>
      <c r="I421" s="3"/>
      <c r="J421" s="3"/>
      <c r="K421" s="3"/>
      <c r="L421" s="3"/>
      <c r="M421" s="3"/>
      <c r="N421" s="3"/>
      <c r="O421" s="3"/>
      <c r="P421" s="132"/>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row>
    <row r="422" spans="1:44" ht="15.75" customHeight="1">
      <c r="A422" s="3"/>
      <c r="B422" s="3"/>
      <c r="C422" s="3"/>
      <c r="D422" s="3"/>
      <c r="E422" s="3"/>
      <c r="F422" s="3"/>
      <c r="G422" s="3"/>
      <c r="H422" s="3"/>
      <c r="I422" s="3"/>
      <c r="J422" s="3"/>
      <c r="K422" s="3"/>
      <c r="L422" s="3"/>
      <c r="M422" s="3"/>
      <c r="N422" s="3"/>
      <c r="O422" s="3"/>
      <c r="P422" s="132"/>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row>
    <row r="423" spans="1:44" ht="15.75" customHeight="1">
      <c r="A423" s="3"/>
      <c r="B423" s="3"/>
      <c r="C423" s="3"/>
      <c r="D423" s="3"/>
      <c r="E423" s="3"/>
      <c r="F423" s="3"/>
      <c r="G423" s="3"/>
      <c r="H423" s="3"/>
      <c r="I423" s="3"/>
      <c r="J423" s="3"/>
      <c r="K423" s="3"/>
      <c r="L423" s="3"/>
      <c r="M423" s="3"/>
      <c r="N423" s="3"/>
      <c r="O423" s="3"/>
      <c r="P423" s="132"/>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row>
    <row r="424" spans="1:44" ht="15.75" customHeight="1">
      <c r="A424" s="3"/>
      <c r="B424" s="3"/>
      <c r="C424" s="3"/>
      <c r="D424" s="3"/>
      <c r="E424" s="3"/>
      <c r="F424" s="3"/>
      <c r="G424" s="3"/>
      <c r="H424" s="3"/>
      <c r="I424" s="3"/>
      <c r="J424" s="3"/>
      <c r="K424" s="3"/>
      <c r="L424" s="3"/>
      <c r="M424" s="3"/>
      <c r="N424" s="3"/>
      <c r="O424" s="3"/>
      <c r="P424" s="132"/>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row>
    <row r="425" spans="1:44" ht="15.75" customHeight="1">
      <c r="A425" s="3"/>
      <c r="B425" s="3"/>
      <c r="C425" s="3"/>
      <c r="D425" s="3"/>
      <c r="E425" s="3"/>
      <c r="F425" s="3"/>
      <c r="G425" s="3"/>
      <c r="H425" s="3"/>
      <c r="I425" s="3"/>
      <c r="J425" s="3"/>
      <c r="K425" s="3"/>
      <c r="L425" s="3"/>
      <c r="M425" s="3"/>
      <c r="N425" s="3"/>
      <c r="O425" s="3"/>
      <c r="P425" s="132"/>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row>
    <row r="426" spans="1:44" ht="15.75" customHeight="1">
      <c r="A426" s="3"/>
      <c r="B426" s="3"/>
      <c r="C426" s="3"/>
      <c r="D426" s="3"/>
      <c r="E426" s="3"/>
      <c r="F426" s="3"/>
      <c r="G426" s="3"/>
      <c r="H426" s="3"/>
      <c r="I426" s="3"/>
      <c r="J426" s="3"/>
      <c r="K426" s="3"/>
      <c r="L426" s="3"/>
      <c r="M426" s="3"/>
      <c r="N426" s="3"/>
      <c r="O426" s="3"/>
      <c r="P426" s="132"/>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row>
    <row r="427" spans="1:44" ht="15.75" customHeight="1">
      <c r="A427" s="3"/>
      <c r="B427" s="3"/>
      <c r="C427" s="3"/>
      <c r="D427" s="3"/>
      <c r="E427" s="3"/>
      <c r="F427" s="3"/>
      <c r="G427" s="3"/>
      <c r="H427" s="3"/>
      <c r="I427" s="3"/>
      <c r="J427" s="3"/>
      <c r="K427" s="3"/>
      <c r="L427" s="3"/>
      <c r="M427" s="3"/>
      <c r="N427" s="3"/>
      <c r="O427" s="3"/>
      <c r="P427" s="132"/>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row>
    <row r="428" spans="1:44" ht="15.75" customHeight="1">
      <c r="A428" s="3"/>
      <c r="B428" s="3"/>
      <c r="C428" s="3"/>
      <c r="D428" s="3"/>
      <c r="E428" s="3"/>
      <c r="F428" s="3"/>
      <c r="G428" s="3"/>
      <c r="H428" s="3"/>
      <c r="I428" s="3"/>
      <c r="J428" s="3"/>
      <c r="K428" s="3"/>
      <c r="L428" s="3"/>
      <c r="M428" s="3"/>
      <c r="N428" s="3"/>
      <c r="O428" s="3"/>
      <c r="P428" s="132"/>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row>
    <row r="429" spans="1:44" ht="15.75" customHeight="1">
      <c r="A429" s="3"/>
      <c r="B429" s="3"/>
      <c r="C429" s="3"/>
      <c r="D429" s="3"/>
      <c r="E429" s="3"/>
      <c r="F429" s="3"/>
      <c r="G429" s="3"/>
      <c r="H429" s="3"/>
      <c r="I429" s="3"/>
      <c r="J429" s="3"/>
      <c r="K429" s="3"/>
      <c r="L429" s="3"/>
      <c r="M429" s="3"/>
      <c r="N429" s="3"/>
      <c r="O429" s="3"/>
      <c r="P429" s="132"/>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row>
    <row r="430" spans="1:44" ht="15.75" customHeight="1">
      <c r="A430" s="3"/>
      <c r="B430" s="3"/>
      <c r="C430" s="3"/>
      <c r="D430" s="3"/>
      <c r="E430" s="3"/>
      <c r="F430" s="3"/>
      <c r="G430" s="3"/>
      <c r="H430" s="3"/>
      <c r="I430" s="3"/>
      <c r="J430" s="3"/>
      <c r="K430" s="3"/>
      <c r="L430" s="3"/>
      <c r="M430" s="3"/>
      <c r="N430" s="3"/>
      <c r="O430" s="3"/>
      <c r="P430" s="132"/>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row>
    <row r="431" spans="1:44" ht="15.75" customHeight="1">
      <c r="A431" s="3"/>
      <c r="B431" s="3"/>
      <c r="C431" s="3"/>
      <c r="D431" s="3"/>
      <c r="E431" s="3"/>
      <c r="F431" s="3"/>
      <c r="G431" s="3"/>
      <c r="H431" s="3"/>
      <c r="I431" s="3"/>
      <c r="J431" s="3"/>
      <c r="K431" s="3"/>
      <c r="L431" s="3"/>
      <c r="M431" s="3"/>
      <c r="N431" s="3"/>
      <c r="O431" s="3"/>
      <c r="P431" s="132"/>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row>
    <row r="432" spans="1:44" ht="15.75" customHeight="1">
      <c r="A432" s="3"/>
      <c r="B432" s="3"/>
      <c r="C432" s="3"/>
      <c r="D432" s="3"/>
      <c r="E432" s="3"/>
      <c r="F432" s="3"/>
      <c r="G432" s="3"/>
      <c r="H432" s="3"/>
      <c r="I432" s="3"/>
      <c r="J432" s="3"/>
      <c r="K432" s="3"/>
      <c r="L432" s="3"/>
      <c r="M432" s="3"/>
      <c r="N432" s="3"/>
      <c r="O432" s="3"/>
      <c r="P432" s="132"/>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row>
    <row r="433" spans="1:44" ht="15.75" customHeight="1">
      <c r="A433" s="3"/>
      <c r="B433" s="3"/>
      <c r="C433" s="3"/>
      <c r="D433" s="3"/>
      <c r="E433" s="3"/>
      <c r="F433" s="3"/>
      <c r="G433" s="3"/>
      <c r="H433" s="3"/>
      <c r="I433" s="3"/>
      <c r="J433" s="3"/>
      <c r="K433" s="3"/>
      <c r="L433" s="3"/>
      <c r="M433" s="3"/>
      <c r="N433" s="3"/>
      <c r="O433" s="3"/>
      <c r="P433" s="132"/>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row>
    <row r="434" spans="1:44" ht="15.75" customHeight="1">
      <c r="A434" s="3"/>
      <c r="B434" s="3"/>
      <c r="C434" s="3"/>
      <c r="D434" s="3"/>
      <c r="E434" s="3"/>
      <c r="F434" s="3"/>
      <c r="G434" s="3"/>
      <c r="H434" s="3"/>
      <c r="I434" s="3"/>
      <c r="J434" s="3"/>
      <c r="K434" s="3"/>
      <c r="L434" s="3"/>
      <c r="M434" s="3"/>
      <c r="N434" s="3"/>
      <c r="O434" s="3"/>
      <c r="P434" s="132"/>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row>
    <row r="435" spans="1:44" ht="15.75" customHeight="1">
      <c r="A435" s="3"/>
      <c r="B435" s="3"/>
      <c r="C435" s="3"/>
      <c r="D435" s="3"/>
      <c r="E435" s="3"/>
      <c r="F435" s="3"/>
      <c r="G435" s="3"/>
      <c r="H435" s="3"/>
      <c r="I435" s="3"/>
      <c r="J435" s="3"/>
      <c r="K435" s="3"/>
      <c r="L435" s="3"/>
      <c r="M435" s="3"/>
      <c r="N435" s="3"/>
      <c r="O435" s="3"/>
      <c r="P435" s="132"/>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row>
    <row r="436" spans="1:44" ht="15.75" customHeight="1">
      <c r="A436" s="3"/>
      <c r="B436" s="3"/>
      <c r="C436" s="3"/>
      <c r="D436" s="3"/>
      <c r="E436" s="3"/>
      <c r="F436" s="3"/>
      <c r="G436" s="3"/>
      <c r="H436" s="3"/>
      <c r="I436" s="3"/>
      <c r="J436" s="3"/>
      <c r="K436" s="3"/>
      <c r="L436" s="3"/>
      <c r="M436" s="3"/>
      <c r="N436" s="3"/>
      <c r="O436" s="3"/>
      <c r="P436" s="132"/>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row>
    <row r="437" spans="1:44" ht="15.75" customHeight="1">
      <c r="A437" s="3"/>
      <c r="B437" s="3"/>
      <c r="C437" s="3"/>
      <c r="D437" s="3"/>
      <c r="E437" s="3"/>
      <c r="F437" s="3"/>
      <c r="G437" s="3"/>
      <c r="H437" s="3"/>
      <c r="I437" s="3"/>
      <c r="J437" s="3"/>
      <c r="K437" s="3"/>
      <c r="L437" s="3"/>
      <c r="M437" s="3"/>
      <c r="N437" s="3"/>
      <c r="O437" s="3"/>
      <c r="P437" s="132"/>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row>
    <row r="438" spans="1:44" ht="15.75" customHeight="1">
      <c r="A438" s="3"/>
      <c r="B438" s="3"/>
      <c r="C438" s="3"/>
      <c r="D438" s="3"/>
      <c r="E438" s="3"/>
      <c r="F438" s="3"/>
      <c r="G438" s="3"/>
      <c r="H438" s="3"/>
      <c r="I438" s="3"/>
      <c r="J438" s="3"/>
      <c r="K438" s="3"/>
      <c r="L438" s="3"/>
      <c r="M438" s="3"/>
      <c r="N438" s="3"/>
      <c r="O438" s="3"/>
      <c r="P438" s="132"/>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row>
    <row r="439" spans="1:44" ht="15.75" customHeight="1">
      <c r="A439" s="3"/>
      <c r="B439" s="3"/>
      <c r="C439" s="3"/>
      <c r="D439" s="3"/>
      <c r="E439" s="3"/>
      <c r="F439" s="3"/>
      <c r="G439" s="3"/>
      <c r="H439" s="3"/>
      <c r="I439" s="3"/>
      <c r="J439" s="3"/>
      <c r="K439" s="3"/>
      <c r="L439" s="3"/>
      <c r="M439" s="3"/>
      <c r="N439" s="3"/>
      <c r="O439" s="3"/>
      <c r="P439" s="132"/>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row>
    <row r="440" spans="1:44" ht="15.75" customHeight="1">
      <c r="A440" s="3"/>
      <c r="B440" s="3"/>
      <c r="C440" s="3"/>
      <c r="D440" s="3"/>
      <c r="E440" s="3"/>
      <c r="F440" s="3"/>
      <c r="G440" s="3"/>
      <c r="H440" s="3"/>
      <c r="I440" s="3"/>
      <c r="J440" s="3"/>
      <c r="K440" s="3"/>
      <c r="L440" s="3"/>
      <c r="M440" s="3"/>
      <c r="N440" s="3"/>
      <c r="O440" s="3"/>
      <c r="P440" s="132"/>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row>
    <row r="441" spans="1:44" ht="15.75" customHeight="1">
      <c r="A441" s="3"/>
      <c r="B441" s="3"/>
      <c r="C441" s="3"/>
      <c r="D441" s="3"/>
      <c r="E441" s="3"/>
      <c r="F441" s="3"/>
      <c r="G441" s="3"/>
      <c r="H441" s="3"/>
      <c r="I441" s="3"/>
      <c r="J441" s="3"/>
      <c r="K441" s="3"/>
      <c r="L441" s="3"/>
      <c r="M441" s="3"/>
      <c r="N441" s="3"/>
      <c r="O441" s="3"/>
      <c r="P441" s="132"/>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row>
    <row r="442" spans="1:44" ht="15.75" customHeight="1">
      <c r="A442" s="3"/>
      <c r="B442" s="3"/>
      <c r="C442" s="3"/>
      <c r="D442" s="3"/>
      <c r="E442" s="3"/>
      <c r="F442" s="3"/>
      <c r="G442" s="3"/>
      <c r="H442" s="3"/>
      <c r="I442" s="3"/>
      <c r="J442" s="3"/>
      <c r="K442" s="3"/>
      <c r="L442" s="3"/>
      <c r="M442" s="3"/>
      <c r="N442" s="3"/>
      <c r="O442" s="3"/>
      <c r="P442" s="132"/>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row>
    <row r="443" spans="1:44" ht="15.75" customHeight="1">
      <c r="A443" s="3"/>
      <c r="B443" s="3"/>
      <c r="C443" s="3"/>
      <c r="D443" s="3"/>
      <c r="E443" s="3"/>
      <c r="F443" s="3"/>
      <c r="G443" s="3"/>
      <c r="H443" s="3"/>
      <c r="I443" s="3"/>
      <c r="J443" s="3"/>
      <c r="K443" s="3"/>
      <c r="L443" s="3"/>
      <c r="M443" s="3"/>
      <c r="N443" s="3"/>
      <c r="O443" s="3"/>
      <c r="P443" s="132"/>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row>
    <row r="444" spans="1:44" ht="15.75" customHeight="1">
      <c r="A444" s="3"/>
      <c r="B444" s="3"/>
      <c r="C444" s="3"/>
      <c r="D444" s="3"/>
      <c r="E444" s="3"/>
      <c r="F444" s="3"/>
      <c r="G444" s="3"/>
      <c r="H444" s="3"/>
      <c r="I444" s="3"/>
      <c r="J444" s="3"/>
      <c r="K444" s="3"/>
      <c r="L444" s="3"/>
      <c r="M444" s="3"/>
      <c r="N444" s="3"/>
      <c r="O444" s="3"/>
      <c r="P444" s="132"/>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row>
    <row r="445" spans="1:44" ht="15.75" customHeight="1">
      <c r="A445" s="3"/>
      <c r="B445" s="3"/>
      <c r="C445" s="3"/>
      <c r="D445" s="3"/>
      <c r="E445" s="3"/>
      <c r="F445" s="3"/>
      <c r="G445" s="3"/>
      <c r="H445" s="3"/>
      <c r="I445" s="3"/>
      <c r="J445" s="3"/>
      <c r="K445" s="3"/>
      <c r="L445" s="3"/>
      <c r="M445" s="3"/>
      <c r="N445" s="3"/>
      <c r="O445" s="3"/>
      <c r="P445" s="132"/>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row>
    <row r="446" spans="1:44" ht="15.75" customHeight="1">
      <c r="A446" s="3"/>
      <c r="B446" s="3"/>
      <c r="C446" s="3"/>
      <c r="D446" s="3"/>
      <c r="E446" s="3"/>
      <c r="F446" s="3"/>
      <c r="G446" s="3"/>
      <c r="H446" s="3"/>
      <c r="I446" s="3"/>
      <c r="J446" s="3"/>
      <c r="K446" s="3"/>
      <c r="L446" s="3"/>
      <c r="M446" s="3"/>
      <c r="N446" s="3"/>
      <c r="O446" s="3"/>
      <c r="P446" s="132"/>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row>
    <row r="447" spans="1:44" ht="15.75" customHeight="1">
      <c r="A447" s="3"/>
      <c r="B447" s="3"/>
      <c r="C447" s="3"/>
      <c r="D447" s="3"/>
      <c r="E447" s="3"/>
      <c r="F447" s="3"/>
      <c r="G447" s="3"/>
      <c r="H447" s="3"/>
      <c r="I447" s="3"/>
      <c r="J447" s="3"/>
      <c r="K447" s="3"/>
      <c r="L447" s="3"/>
      <c r="M447" s="3"/>
      <c r="N447" s="3"/>
      <c r="O447" s="3"/>
      <c r="P447" s="132"/>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row>
    <row r="448" spans="1:44" ht="15.75" customHeight="1">
      <c r="A448" s="3"/>
      <c r="B448" s="3"/>
      <c r="C448" s="3"/>
      <c r="D448" s="3"/>
      <c r="E448" s="3"/>
      <c r="F448" s="3"/>
      <c r="G448" s="3"/>
      <c r="H448" s="3"/>
      <c r="I448" s="3"/>
      <c r="J448" s="3"/>
      <c r="K448" s="3"/>
      <c r="L448" s="3"/>
      <c r="M448" s="3"/>
      <c r="N448" s="3"/>
      <c r="O448" s="3"/>
      <c r="P448" s="132"/>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row>
    <row r="449" spans="1:44" ht="15.75" customHeight="1">
      <c r="A449" s="3"/>
      <c r="B449" s="3"/>
      <c r="C449" s="3"/>
      <c r="D449" s="3"/>
      <c r="E449" s="3"/>
      <c r="F449" s="3"/>
      <c r="G449" s="3"/>
      <c r="H449" s="3"/>
      <c r="I449" s="3"/>
      <c r="J449" s="3"/>
      <c r="K449" s="3"/>
      <c r="L449" s="3"/>
      <c r="M449" s="3"/>
      <c r="N449" s="3"/>
      <c r="O449" s="3"/>
      <c r="P449" s="132"/>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row>
    <row r="450" spans="1:44" ht="15.75" customHeight="1">
      <c r="A450" s="3"/>
      <c r="B450" s="3"/>
      <c r="C450" s="3"/>
      <c r="D450" s="3"/>
      <c r="E450" s="3"/>
      <c r="F450" s="3"/>
      <c r="G450" s="3"/>
      <c r="H450" s="3"/>
      <c r="I450" s="3"/>
      <c r="J450" s="3"/>
      <c r="K450" s="3"/>
      <c r="L450" s="3"/>
      <c r="M450" s="3"/>
      <c r="N450" s="3"/>
      <c r="O450" s="3"/>
      <c r="P450" s="132"/>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row>
    <row r="451" spans="1:44" ht="15.75" customHeight="1">
      <c r="A451" s="3"/>
      <c r="B451" s="3"/>
      <c r="C451" s="3"/>
      <c r="D451" s="3"/>
      <c r="E451" s="3"/>
      <c r="F451" s="3"/>
      <c r="G451" s="3"/>
      <c r="H451" s="3"/>
      <c r="I451" s="3"/>
      <c r="J451" s="3"/>
      <c r="K451" s="3"/>
      <c r="L451" s="3"/>
      <c r="M451" s="3"/>
      <c r="N451" s="3"/>
      <c r="O451" s="3"/>
      <c r="P451" s="132"/>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row>
    <row r="452" spans="1:44" ht="15.75" customHeight="1">
      <c r="A452" s="3"/>
      <c r="B452" s="3"/>
      <c r="C452" s="3"/>
      <c r="D452" s="3"/>
      <c r="E452" s="3"/>
      <c r="F452" s="3"/>
      <c r="G452" s="3"/>
      <c r="H452" s="3"/>
      <c r="I452" s="3"/>
      <c r="J452" s="3"/>
      <c r="K452" s="3"/>
      <c r="L452" s="3"/>
      <c r="M452" s="3"/>
      <c r="N452" s="3"/>
      <c r="O452" s="3"/>
      <c r="P452" s="132"/>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row>
    <row r="453" spans="1:44" ht="15.75" customHeight="1">
      <c r="A453" s="3"/>
      <c r="B453" s="3"/>
      <c r="C453" s="3"/>
      <c r="D453" s="3"/>
      <c r="E453" s="3"/>
      <c r="F453" s="3"/>
      <c r="G453" s="3"/>
      <c r="H453" s="3"/>
      <c r="I453" s="3"/>
      <c r="J453" s="3"/>
      <c r="K453" s="3"/>
      <c r="L453" s="3"/>
      <c r="M453" s="3"/>
      <c r="N453" s="3"/>
      <c r="O453" s="3"/>
      <c r="P453" s="132"/>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row>
    <row r="454" spans="1:44" ht="15.75" customHeight="1">
      <c r="A454" s="3"/>
      <c r="B454" s="3"/>
      <c r="C454" s="3"/>
      <c r="D454" s="3"/>
      <c r="E454" s="3"/>
      <c r="F454" s="3"/>
      <c r="G454" s="3"/>
      <c r="H454" s="3"/>
      <c r="I454" s="3"/>
      <c r="J454" s="3"/>
      <c r="K454" s="3"/>
      <c r="L454" s="3"/>
      <c r="M454" s="3"/>
      <c r="N454" s="3"/>
      <c r="O454" s="3"/>
      <c r="P454" s="132"/>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row>
    <row r="455" spans="1:44" ht="15.75" customHeight="1">
      <c r="A455" s="3"/>
      <c r="B455" s="3"/>
      <c r="C455" s="3"/>
      <c r="D455" s="3"/>
      <c r="E455" s="3"/>
      <c r="F455" s="3"/>
      <c r="G455" s="3"/>
      <c r="H455" s="3"/>
      <c r="I455" s="3"/>
      <c r="J455" s="3"/>
      <c r="K455" s="3"/>
      <c r="L455" s="3"/>
      <c r="M455" s="3"/>
      <c r="N455" s="3"/>
      <c r="O455" s="3"/>
      <c r="P455" s="132"/>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row>
    <row r="456" spans="1:44" ht="15.75" customHeight="1">
      <c r="A456" s="3"/>
      <c r="B456" s="3"/>
      <c r="C456" s="3"/>
      <c r="D456" s="3"/>
      <c r="E456" s="3"/>
      <c r="F456" s="3"/>
      <c r="G456" s="3"/>
      <c r="H456" s="3"/>
      <c r="I456" s="3"/>
      <c r="J456" s="3"/>
      <c r="K456" s="3"/>
      <c r="L456" s="3"/>
      <c r="M456" s="3"/>
      <c r="N456" s="3"/>
      <c r="O456" s="3"/>
      <c r="P456" s="132"/>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row>
    <row r="457" spans="1:44" ht="15.75" customHeight="1">
      <c r="A457" s="3"/>
      <c r="B457" s="3"/>
      <c r="C457" s="3"/>
      <c r="D457" s="3"/>
      <c r="E457" s="3"/>
      <c r="F457" s="3"/>
      <c r="G457" s="3"/>
      <c r="H457" s="3"/>
      <c r="I457" s="3"/>
      <c r="J457" s="3"/>
      <c r="K457" s="3"/>
      <c r="L457" s="3"/>
      <c r="M457" s="3"/>
      <c r="N457" s="3"/>
      <c r="O457" s="3"/>
      <c r="P457" s="132"/>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row>
    <row r="458" spans="1:44" ht="15.75" customHeight="1">
      <c r="A458" s="3"/>
      <c r="B458" s="3"/>
      <c r="C458" s="3"/>
      <c r="D458" s="3"/>
      <c r="E458" s="3"/>
      <c r="F458" s="3"/>
      <c r="G458" s="3"/>
      <c r="H458" s="3"/>
      <c r="I458" s="3"/>
      <c r="J458" s="3"/>
      <c r="K458" s="3"/>
      <c r="L458" s="3"/>
      <c r="M458" s="3"/>
      <c r="N458" s="3"/>
      <c r="O458" s="3"/>
      <c r="P458" s="132"/>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row>
    <row r="459" spans="1:44" ht="15.75" customHeight="1">
      <c r="A459" s="3"/>
      <c r="B459" s="3"/>
      <c r="C459" s="3"/>
      <c r="D459" s="3"/>
      <c r="E459" s="3"/>
      <c r="F459" s="3"/>
      <c r="G459" s="3"/>
      <c r="H459" s="3"/>
      <c r="I459" s="3"/>
      <c r="J459" s="3"/>
      <c r="K459" s="3"/>
      <c r="L459" s="3"/>
      <c r="M459" s="3"/>
      <c r="N459" s="3"/>
      <c r="O459" s="3"/>
      <c r="P459" s="132"/>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row>
    <row r="460" spans="1:44" ht="15.75" customHeight="1">
      <c r="A460" s="3"/>
      <c r="B460" s="3"/>
      <c r="C460" s="3"/>
      <c r="D460" s="3"/>
      <c r="E460" s="3"/>
      <c r="F460" s="3"/>
      <c r="G460" s="3"/>
      <c r="H460" s="3"/>
      <c r="I460" s="3"/>
      <c r="J460" s="3"/>
      <c r="K460" s="3"/>
      <c r="L460" s="3"/>
      <c r="M460" s="3"/>
      <c r="N460" s="3"/>
      <c r="O460" s="3"/>
      <c r="P460" s="132"/>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row>
    <row r="461" spans="1:44" ht="15.75" customHeight="1">
      <c r="A461" s="3"/>
      <c r="B461" s="3"/>
      <c r="C461" s="3"/>
      <c r="D461" s="3"/>
      <c r="E461" s="3"/>
      <c r="F461" s="3"/>
      <c r="G461" s="3"/>
      <c r="H461" s="3"/>
      <c r="I461" s="3"/>
      <c r="J461" s="3"/>
      <c r="K461" s="3"/>
      <c r="L461" s="3"/>
      <c r="M461" s="3"/>
      <c r="N461" s="3"/>
      <c r="O461" s="3"/>
      <c r="P461" s="132"/>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row>
    <row r="462" spans="1:44" ht="15.75" customHeight="1">
      <c r="A462" s="3"/>
      <c r="B462" s="3"/>
      <c r="C462" s="3"/>
      <c r="D462" s="3"/>
      <c r="E462" s="3"/>
      <c r="F462" s="3"/>
      <c r="G462" s="3"/>
      <c r="H462" s="3"/>
      <c r="I462" s="3"/>
      <c r="J462" s="3"/>
      <c r="K462" s="3"/>
      <c r="L462" s="3"/>
      <c r="M462" s="3"/>
      <c r="N462" s="3"/>
      <c r="O462" s="3"/>
      <c r="P462" s="132"/>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row>
    <row r="463" spans="1:44" ht="15.75" customHeight="1">
      <c r="A463" s="3"/>
      <c r="B463" s="3"/>
      <c r="C463" s="3"/>
      <c r="D463" s="3"/>
      <c r="E463" s="3"/>
      <c r="F463" s="3"/>
      <c r="G463" s="3"/>
      <c r="H463" s="3"/>
      <c r="I463" s="3"/>
      <c r="J463" s="3"/>
      <c r="K463" s="3"/>
      <c r="L463" s="3"/>
      <c r="M463" s="3"/>
      <c r="N463" s="3"/>
      <c r="O463" s="3"/>
      <c r="P463" s="132"/>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row>
    <row r="464" spans="1:44" ht="15.75" customHeight="1">
      <c r="A464" s="3"/>
      <c r="B464" s="3"/>
      <c r="C464" s="3"/>
      <c r="D464" s="3"/>
      <c r="E464" s="3"/>
      <c r="F464" s="3"/>
      <c r="G464" s="3"/>
      <c r="H464" s="3"/>
      <c r="I464" s="3"/>
      <c r="J464" s="3"/>
      <c r="K464" s="3"/>
      <c r="L464" s="3"/>
      <c r="M464" s="3"/>
      <c r="N464" s="3"/>
      <c r="O464" s="3"/>
      <c r="P464" s="132"/>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row>
    <row r="465" spans="1:44" ht="15.75" customHeight="1">
      <c r="A465" s="3"/>
      <c r="B465" s="3"/>
      <c r="C465" s="3"/>
      <c r="D465" s="3"/>
      <c r="E465" s="3"/>
      <c r="F465" s="3"/>
      <c r="G465" s="3"/>
      <c r="H465" s="3"/>
      <c r="I465" s="3"/>
      <c r="J465" s="3"/>
      <c r="K465" s="3"/>
      <c r="L465" s="3"/>
      <c r="M465" s="3"/>
      <c r="N465" s="3"/>
      <c r="O465" s="3"/>
      <c r="P465" s="132"/>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row>
    <row r="466" spans="1:44" ht="15.75" customHeight="1">
      <c r="A466" s="3"/>
      <c r="B466" s="3"/>
      <c r="C466" s="3"/>
      <c r="D466" s="3"/>
      <c r="E466" s="3"/>
      <c r="F466" s="3"/>
      <c r="G466" s="3"/>
      <c r="H466" s="3"/>
      <c r="I466" s="3"/>
      <c r="J466" s="3"/>
      <c r="K466" s="3"/>
      <c r="L466" s="3"/>
      <c r="M466" s="3"/>
      <c r="N466" s="3"/>
      <c r="O466" s="3"/>
      <c r="P466" s="132"/>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row>
    <row r="467" spans="1:44" ht="15.75" customHeight="1">
      <c r="A467" s="3"/>
      <c r="B467" s="3"/>
      <c r="C467" s="3"/>
      <c r="D467" s="3"/>
      <c r="E467" s="3"/>
      <c r="F467" s="3"/>
      <c r="G467" s="3"/>
      <c r="H467" s="3"/>
      <c r="I467" s="3"/>
      <c r="J467" s="3"/>
      <c r="K467" s="3"/>
      <c r="L467" s="3"/>
      <c r="M467" s="3"/>
      <c r="N467" s="3"/>
      <c r="O467" s="3"/>
      <c r="P467" s="132"/>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row>
    <row r="468" spans="1:44" ht="15.75" customHeight="1">
      <c r="A468" s="3"/>
      <c r="B468" s="3"/>
      <c r="C468" s="3"/>
      <c r="D468" s="3"/>
      <c r="E468" s="3"/>
      <c r="F468" s="3"/>
      <c r="G468" s="3"/>
      <c r="H468" s="3"/>
      <c r="I468" s="3"/>
      <c r="J468" s="3"/>
      <c r="K468" s="3"/>
      <c r="L468" s="3"/>
      <c r="M468" s="3"/>
      <c r="N468" s="3"/>
      <c r="O468" s="3"/>
      <c r="P468" s="132"/>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row>
    <row r="469" spans="1:44" ht="15.75" customHeight="1">
      <c r="A469" s="3"/>
      <c r="B469" s="3"/>
      <c r="C469" s="3"/>
      <c r="D469" s="3"/>
      <c r="E469" s="3"/>
      <c r="F469" s="3"/>
      <c r="G469" s="3"/>
      <c r="H469" s="3"/>
      <c r="I469" s="3"/>
      <c r="J469" s="3"/>
      <c r="K469" s="3"/>
      <c r="L469" s="3"/>
      <c r="M469" s="3"/>
      <c r="N469" s="3"/>
      <c r="O469" s="3"/>
      <c r="P469" s="132"/>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row>
    <row r="470" spans="1:44" ht="15.75" customHeight="1">
      <c r="A470" s="3"/>
      <c r="B470" s="3"/>
      <c r="C470" s="3"/>
      <c r="D470" s="3"/>
      <c r="E470" s="3"/>
      <c r="F470" s="3"/>
      <c r="G470" s="3"/>
      <c r="H470" s="3"/>
      <c r="I470" s="3"/>
      <c r="J470" s="3"/>
      <c r="K470" s="3"/>
      <c r="L470" s="3"/>
      <c r="M470" s="3"/>
      <c r="N470" s="3"/>
      <c r="O470" s="3"/>
      <c r="P470" s="132"/>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row>
    <row r="471" spans="1:44" ht="15.75" customHeight="1">
      <c r="A471" s="3"/>
      <c r="B471" s="3"/>
      <c r="C471" s="3"/>
      <c r="D471" s="3"/>
      <c r="E471" s="3"/>
      <c r="F471" s="3"/>
      <c r="G471" s="3"/>
      <c r="H471" s="3"/>
      <c r="I471" s="3"/>
      <c r="J471" s="3"/>
      <c r="K471" s="3"/>
      <c r="L471" s="3"/>
      <c r="M471" s="3"/>
      <c r="N471" s="3"/>
      <c r="O471" s="3"/>
      <c r="P471" s="132"/>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row>
    <row r="472" spans="1:44" ht="15.75" customHeight="1">
      <c r="A472" s="3"/>
      <c r="B472" s="3"/>
      <c r="C472" s="3"/>
      <c r="D472" s="3"/>
      <c r="E472" s="3"/>
      <c r="F472" s="3"/>
      <c r="G472" s="3"/>
      <c r="H472" s="3"/>
      <c r="I472" s="3"/>
      <c r="J472" s="3"/>
      <c r="K472" s="3"/>
      <c r="L472" s="3"/>
      <c r="M472" s="3"/>
      <c r="N472" s="3"/>
      <c r="O472" s="3"/>
      <c r="P472" s="132"/>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row>
    <row r="473" spans="1:44" ht="15.75" customHeight="1">
      <c r="A473" s="3"/>
      <c r="B473" s="3"/>
      <c r="C473" s="3"/>
      <c r="D473" s="3"/>
      <c r="E473" s="3"/>
      <c r="F473" s="3"/>
      <c r="G473" s="3"/>
      <c r="H473" s="3"/>
      <c r="I473" s="3"/>
      <c r="J473" s="3"/>
      <c r="K473" s="3"/>
      <c r="L473" s="3"/>
      <c r="M473" s="3"/>
      <c r="N473" s="3"/>
      <c r="O473" s="3"/>
      <c r="P473" s="132"/>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row>
    <row r="474" spans="1:44" ht="15.75" customHeight="1">
      <c r="A474" s="3"/>
      <c r="B474" s="3"/>
      <c r="C474" s="3"/>
      <c r="D474" s="3"/>
      <c r="E474" s="3"/>
      <c r="F474" s="3"/>
      <c r="G474" s="3"/>
      <c r="H474" s="3"/>
      <c r="I474" s="3"/>
      <c r="J474" s="3"/>
      <c r="K474" s="3"/>
      <c r="L474" s="3"/>
      <c r="M474" s="3"/>
      <c r="N474" s="3"/>
      <c r="O474" s="3"/>
      <c r="P474" s="132"/>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row>
    <row r="475" spans="1:44" ht="15.75" customHeight="1">
      <c r="A475" s="3"/>
      <c r="B475" s="3"/>
      <c r="C475" s="3"/>
      <c r="D475" s="3"/>
      <c r="E475" s="3"/>
      <c r="F475" s="3"/>
      <c r="G475" s="3"/>
      <c r="H475" s="3"/>
      <c r="I475" s="3"/>
      <c r="J475" s="3"/>
      <c r="K475" s="3"/>
      <c r="L475" s="3"/>
      <c r="M475" s="3"/>
      <c r="N475" s="3"/>
      <c r="O475" s="3"/>
      <c r="P475" s="132"/>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row>
    <row r="476" spans="1:44" ht="15.75" customHeight="1">
      <c r="A476" s="3"/>
      <c r="B476" s="3"/>
      <c r="C476" s="3"/>
      <c r="D476" s="3"/>
      <c r="E476" s="3"/>
      <c r="F476" s="3"/>
      <c r="G476" s="3"/>
      <c r="H476" s="3"/>
      <c r="I476" s="3"/>
      <c r="J476" s="3"/>
      <c r="K476" s="3"/>
      <c r="L476" s="3"/>
      <c r="M476" s="3"/>
      <c r="N476" s="3"/>
      <c r="O476" s="3"/>
      <c r="P476" s="132"/>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row>
    <row r="477" spans="1:44" ht="15.75" customHeight="1">
      <c r="A477" s="3"/>
      <c r="B477" s="3"/>
      <c r="C477" s="3"/>
      <c r="D477" s="3"/>
      <c r="E477" s="3"/>
      <c r="F477" s="3"/>
      <c r="G477" s="3"/>
      <c r="H477" s="3"/>
      <c r="I477" s="3"/>
      <c r="J477" s="3"/>
      <c r="K477" s="3"/>
      <c r="L477" s="3"/>
      <c r="M477" s="3"/>
      <c r="N477" s="3"/>
      <c r="O477" s="3"/>
      <c r="P477" s="132"/>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row>
    <row r="478" spans="1:44" ht="15.75" customHeight="1">
      <c r="A478" s="3"/>
      <c r="B478" s="3"/>
      <c r="C478" s="3"/>
      <c r="D478" s="3"/>
      <c r="E478" s="3"/>
      <c r="F478" s="3"/>
      <c r="G478" s="3"/>
      <c r="H478" s="3"/>
      <c r="I478" s="3"/>
      <c r="J478" s="3"/>
      <c r="K478" s="3"/>
      <c r="L478" s="3"/>
      <c r="M478" s="3"/>
      <c r="N478" s="3"/>
      <c r="O478" s="3"/>
      <c r="P478" s="132"/>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row>
    <row r="479" spans="1:44" ht="15.75" customHeight="1">
      <c r="A479" s="3"/>
      <c r="B479" s="3"/>
      <c r="C479" s="3"/>
      <c r="D479" s="3"/>
      <c r="E479" s="3"/>
      <c r="F479" s="3"/>
      <c r="G479" s="3"/>
      <c r="H479" s="3"/>
      <c r="I479" s="3"/>
      <c r="J479" s="3"/>
      <c r="K479" s="3"/>
      <c r="L479" s="3"/>
      <c r="M479" s="3"/>
      <c r="N479" s="3"/>
      <c r="O479" s="3"/>
      <c r="P479" s="132"/>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row>
    <row r="480" spans="1:44" ht="15.75" customHeight="1">
      <c r="A480" s="3"/>
      <c r="B480" s="3"/>
      <c r="C480" s="3"/>
      <c r="D480" s="3"/>
      <c r="E480" s="3"/>
      <c r="F480" s="3"/>
      <c r="G480" s="3"/>
      <c r="H480" s="3"/>
      <c r="I480" s="3"/>
      <c r="J480" s="3"/>
      <c r="K480" s="3"/>
      <c r="L480" s="3"/>
      <c r="M480" s="3"/>
      <c r="N480" s="3"/>
      <c r="O480" s="3"/>
      <c r="P480" s="132"/>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row>
    <row r="481" spans="1:44" ht="15.75" customHeight="1">
      <c r="A481" s="3"/>
      <c r="B481" s="3"/>
      <c r="C481" s="3"/>
      <c r="D481" s="3"/>
      <c r="E481" s="3"/>
      <c r="F481" s="3"/>
      <c r="G481" s="3"/>
      <c r="H481" s="3"/>
      <c r="I481" s="3"/>
      <c r="J481" s="3"/>
      <c r="K481" s="3"/>
      <c r="L481" s="3"/>
      <c r="M481" s="3"/>
      <c r="N481" s="3"/>
      <c r="O481" s="3"/>
      <c r="P481" s="132"/>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row>
    <row r="482" spans="1:44" ht="15.75" customHeight="1">
      <c r="A482" s="3"/>
      <c r="B482" s="3"/>
      <c r="C482" s="3"/>
      <c r="D482" s="3"/>
      <c r="E482" s="3"/>
      <c r="F482" s="3"/>
      <c r="G482" s="3"/>
      <c r="H482" s="3"/>
      <c r="I482" s="3"/>
      <c r="J482" s="3"/>
      <c r="K482" s="3"/>
      <c r="L482" s="3"/>
      <c r="M482" s="3"/>
      <c r="N482" s="3"/>
      <c r="O482" s="3"/>
      <c r="P482" s="132"/>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row>
    <row r="483" spans="1:44" ht="15.75" customHeight="1">
      <c r="A483" s="3"/>
      <c r="B483" s="3"/>
      <c r="C483" s="3"/>
      <c r="D483" s="3"/>
      <c r="E483" s="3"/>
      <c r="F483" s="3"/>
      <c r="G483" s="3"/>
      <c r="H483" s="3"/>
      <c r="I483" s="3"/>
      <c r="J483" s="3"/>
      <c r="K483" s="3"/>
      <c r="L483" s="3"/>
      <c r="M483" s="3"/>
      <c r="N483" s="3"/>
      <c r="O483" s="3"/>
      <c r="P483" s="132"/>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row>
    <row r="484" spans="1:44" ht="15.75" customHeight="1">
      <c r="A484" s="3"/>
      <c r="B484" s="3"/>
      <c r="C484" s="3"/>
      <c r="D484" s="3"/>
      <c r="E484" s="3"/>
      <c r="F484" s="3"/>
      <c r="G484" s="3"/>
      <c r="H484" s="3"/>
      <c r="I484" s="3"/>
      <c r="J484" s="3"/>
      <c r="K484" s="3"/>
      <c r="L484" s="3"/>
      <c r="M484" s="3"/>
      <c r="N484" s="3"/>
      <c r="O484" s="3"/>
      <c r="P484" s="132"/>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row>
    <row r="485" spans="1:44" ht="15.75" customHeight="1">
      <c r="A485" s="3"/>
      <c r="B485" s="3"/>
      <c r="C485" s="3"/>
      <c r="D485" s="3"/>
      <c r="E485" s="3"/>
      <c r="F485" s="3"/>
      <c r="G485" s="3"/>
      <c r="H485" s="3"/>
      <c r="I485" s="3"/>
      <c r="J485" s="3"/>
      <c r="K485" s="3"/>
      <c r="L485" s="3"/>
      <c r="M485" s="3"/>
      <c r="N485" s="3"/>
      <c r="O485" s="3"/>
      <c r="P485" s="132"/>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row>
    <row r="486" spans="1:44" ht="15.75" customHeight="1">
      <c r="A486" s="3"/>
      <c r="B486" s="3"/>
      <c r="C486" s="3"/>
      <c r="D486" s="3"/>
      <c r="E486" s="3"/>
      <c r="F486" s="3"/>
      <c r="G486" s="3"/>
      <c r="H486" s="3"/>
      <c r="I486" s="3"/>
      <c r="J486" s="3"/>
      <c r="K486" s="3"/>
      <c r="L486" s="3"/>
      <c r="M486" s="3"/>
      <c r="N486" s="3"/>
      <c r="O486" s="3"/>
      <c r="P486" s="132"/>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row>
    <row r="487" spans="1:44" ht="15.75" customHeight="1">
      <c r="A487" s="3"/>
      <c r="B487" s="3"/>
      <c r="C487" s="3"/>
      <c r="D487" s="3"/>
      <c r="E487" s="3"/>
      <c r="F487" s="3"/>
      <c r="G487" s="3"/>
      <c r="H487" s="3"/>
      <c r="I487" s="3"/>
      <c r="J487" s="3"/>
      <c r="K487" s="3"/>
      <c r="L487" s="3"/>
      <c r="M487" s="3"/>
      <c r="N487" s="3"/>
      <c r="O487" s="3"/>
      <c r="P487" s="132"/>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row>
    <row r="488" spans="1:44" ht="15.75" customHeight="1">
      <c r="A488" s="3"/>
      <c r="B488" s="3"/>
      <c r="C488" s="3"/>
      <c r="D488" s="3"/>
      <c r="E488" s="3"/>
      <c r="F488" s="3"/>
      <c r="G488" s="3"/>
      <c r="H488" s="3"/>
      <c r="I488" s="3"/>
      <c r="J488" s="3"/>
      <c r="K488" s="3"/>
      <c r="L488" s="3"/>
      <c r="M488" s="3"/>
      <c r="N488" s="3"/>
      <c r="O488" s="3"/>
      <c r="P488" s="132"/>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row>
    <row r="489" spans="1:44" ht="15.75" customHeight="1">
      <c r="A489" s="3"/>
      <c r="B489" s="3"/>
      <c r="C489" s="3"/>
      <c r="D489" s="3"/>
      <c r="E489" s="3"/>
      <c r="F489" s="3"/>
      <c r="G489" s="3"/>
      <c r="H489" s="3"/>
      <c r="I489" s="3"/>
      <c r="J489" s="3"/>
      <c r="K489" s="3"/>
      <c r="L489" s="3"/>
      <c r="M489" s="3"/>
      <c r="N489" s="3"/>
      <c r="O489" s="3"/>
      <c r="P489" s="132"/>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row>
    <row r="490" spans="1:44" ht="15.75" customHeight="1">
      <c r="A490" s="3"/>
      <c r="B490" s="3"/>
      <c r="C490" s="3"/>
      <c r="D490" s="3"/>
      <c r="E490" s="3"/>
      <c r="F490" s="3"/>
      <c r="G490" s="3"/>
      <c r="H490" s="3"/>
      <c r="I490" s="3"/>
      <c r="J490" s="3"/>
      <c r="K490" s="3"/>
      <c r="L490" s="3"/>
      <c r="M490" s="3"/>
      <c r="N490" s="3"/>
      <c r="O490" s="3"/>
      <c r="P490" s="132"/>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row>
    <row r="491" spans="1:44" ht="15.75" customHeight="1">
      <c r="A491" s="3"/>
      <c r="B491" s="3"/>
      <c r="C491" s="3"/>
      <c r="D491" s="3"/>
      <c r="E491" s="3"/>
      <c r="F491" s="3"/>
      <c r="G491" s="3"/>
      <c r="H491" s="3"/>
      <c r="I491" s="3"/>
      <c r="J491" s="3"/>
      <c r="K491" s="3"/>
      <c r="L491" s="3"/>
      <c r="M491" s="3"/>
      <c r="N491" s="3"/>
      <c r="O491" s="3"/>
      <c r="P491" s="132"/>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row>
    <row r="492" spans="1:44" ht="15.75" customHeight="1">
      <c r="A492" s="3"/>
      <c r="B492" s="3"/>
      <c r="C492" s="3"/>
      <c r="D492" s="3"/>
      <c r="E492" s="3"/>
      <c r="F492" s="3"/>
      <c r="G492" s="3"/>
      <c r="H492" s="3"/>
      <c r="I492" s="3"/>
      <c r="J492" s="3"/>
      <c r="K492" s="3"/>
      <c r="L492" s="3"/>
      <c r="M492" s="3"/>
      <c r="N492" s="3"/>
      <c r="O492" s="3"/>
      <c r="P492" s="132"/>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row>
    <row r="493" spans="1:44" ht="15.75" customHeight="1">
      <c r="A493" s="3"/>
      <c r="B493" s="3"/>
      <c r="C493" s="3"/>
      <c r="D493" s="3"/>
      <c r="E493" s="3"/>
      <c r="F493" s="3"/>
      <c r="G493" s="3"/>
      <c r="H493" s="3"/>
      <c r="I493" s="3"/>
      <c r="J493" s="3"/>
      <c r="K493" s="3"/>
      <c r="L493" s="3"/>
      <c r="M493" s="3"/>
      <c r="N493" s="3"/>
      <c r="O493" s="3"/>
      <c r="P493" s="132"/>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row>
    <row r="494" spans="1:44" ht="15.75" customHeight="1">
      <c r="A494" s="3"/>
      <c r="B494" s="3"/>
      <c r="C494" s="3"/>
      <c r="D494" s="3"/>
      <c r="E494" s="3"/>
      <c r="F494" s="3"/>
      <c r="G494" s="3"/>
      <c r="H494" s="3"/>
      <c r="I494" s="3"/>
      <c r="J494" s="3"/>
      <c r="K494" s="3"/>
      <c r="L494" s="3"/>
      <c r="M494" s="3"/>
      <c r="N494" s="3"/>
      <c r="O494" s="3"/>
      <c r="P494" s="132"/>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row>
    <row r="495" spans="1:44" ht="15.75" customHeight="1">
      <c r="A495" s="3"/>
      <c r="B495" s="3"/>
      <c r="C495" s="3"/>
      <c r="D495" s="3"/>
      <c r="E495" s="3"/>
      <c r="F495" s="3"/>
      <c r="G495" s="3"/>
      <c r="H495" s="3"/>
      <c r="I495" s="3"/>
      <c r="J495" s="3"/>
      <c r="K495" s="3"/>
      <c r="L495" s="3"/>
      <c r="M495" s="3"/>
      <c r="N495" s="3"/>
      <c r="O495" s="3"/>
      <c r="P495" s="132"/>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row>
    <row r="496" spans="1:44" ht="15.75" customHeight="1">
      <c r="A496" s="3"/>
      <c r="B496" s="3"/>
      <c r="C496" s="3"/>
      <c r="D496" s="3"/>
      <c r="E496" s="3"/>
      <c r="F496" s="3"/>
      <c r="G496" s="3"/>
      <c r="H496" s="3"/>
      <c r="I496" s="3"/>
      <c r="J496" s="3"/>
      <c r="K496" s="3"/>
      <c r="L496" s="3"/>
      <c r="M496" s="3"/>
      <c r="N496" s="3"/>
      <c r="O496" s="3"/>
      <c r="P496" s="132"/>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row>
    <row r="497" spans="1:44" ht="15.75" customHeight="1">
      <c r="A497" s="3"/>
      <c r="B497" s="3"/>
      <c r="C497" s="3"/>
      <c r="D497" s="3"/>
      <c r="E497" s="3"/>
      <c r="F497" s="3"/>
      <c r="G497" s="3"/>
      <c r="H497" s="3"/>
      <c r="I497" s="3"/>
      <c r="J497" s="3"/>
      <c r="K497" s="3"/>
      <c r="L497" s="3"/>
      <c r="M497" s="3"/>
      <c r="N497" s="3"/>
      <c r="O497" s="3"/>
      <c r="P497" s="132"/>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row>
    <row r="498" spans="1:44" ht="15.75" customHeight="1">
      <c r="A498" s="3"/>
      <c r="B498" s="3"/>
      <c r="C498" s="3"/>
      <c r="D498" s="3"/>
      <c r="E498" s="3"/>
      <c r="F498" s="3"/>
      <c r="G498" s="3"/>
      <c r="H498" s="3"/>
      <c r="I498" s="3"/>
      <c r="J498" s="3"/>
      <c r="K498" s="3"/>
      <c r="L498" s="3"/>
      <c r="M498" s="3"/>
      <c r="N498" s="3"/>
      <c r="O498" s="3"/>
      <c r="P498" s="132"/>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row>
    <row r="499" spans="1:44" ht="15.75" customHeight="1">
      <c r="A499" s="3"/>
      <c r="B499" s="3"/>
      <c r="C499" s="3"/>
      <c r="D499" s="3"/>
      <c r="E499" s="3"/>
      <c r="F499" s="3"/>
      <c r="G499" s="3"/>
      <c r="H499" s="3"/>
      <c r="I499" s="3"/>
      <c r="J499" s="3"/>
      <c r="K499" s="3"/>
      <c r="L499" s="3"/>
      <c r="M499" s="3"/>
      <c r="N499" s="3"/>
      <c r="O499" s="3"/>
      <c r="P499" s="132"/>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row>
    <row r="500" spans="1:44" ht="15.75" customHeight="1">
      <c r="A500" s="3"/>
      <c r="B500" s="3"/>
      <c r="C500" s="3"/>
      <c r="D500" s="3"/>
      <c r="E500" s="3"/>
      <c r="F500" s="3"/>
      <c r="G500" s="3"/>
      <c r="H500" s="3"/>
      <c r="I500" s="3"/>
      <c r="J500" s="3"/>
      <c r="K500" s="3"/>
      <c r="L500" s="3"/>
      <c r="M500" s="3"/>
      <c r="N500" s="3"/>
      <c r="O500" s="3"/>
      <c r="P500" s="132"/>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row>
    <row r="501" spans="1:44" ht="15.75" customHeight="1">
      <c r="A501" s="3"/>
      <c r="B501" s="3"/>
      <c r="C501" s="3"/>
      <c r="D501" s="3"/>
      <c r="E501" s="3"/>
      <c r="F501" s="3"/>
      <c r="G501" s="3"/>
      <c r="H501" s="3"/>
      <c r="I501" s="3"/>
      <c r="J501" s="3"/>
      <c r="K501" s="3"/>
      <c r="L501" s="3"/>
      <c r="M501" s="3"/>
      <c r="N501" s="3"/>
      <c r="O501" s="3"/>
      <c r="P501" s="132"/>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row>
    <row r="502" spans="1:44" ht="15.75" customHeight="1">
      <c r="A502" s="3"/>
      <c r="B502" s="3"/>
      <c r="C502" s="3"/>
      <c r="D502" s="3"/>
      <c r="E502" s="3"/>
      <c r="F502" s="3"/>
      <c r="G502" s="3"/>
      <c r="H502" s="3"/>
      <c r="I502" s="3"/>
      <c r="J502" s="3"/>
      <c r="K502" s="3"/>
      <c r="L502" s="3"/>
      <c r="M502" s="3"/>
      <c r="N502" s="3"/>
      <c r="O502" s="3"/>
      <c r="P502" s="132"/>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row>
    <row r="503" spans="1:44" ht="15.75" customHeight="1">
      <c r="A503" s="3"/>
      <c r="B503" s="3"/>
      <c r="C503" s="3"/>
      <c r="D503" s="3"/>
      <c r="E503" s="3"/>
      <c r="F503" s="3"/>
      <c r="G503" s="3"/>
      <c r="H503" s="3"/>
      <c r="I503" s="3"/>
      <c r="J503" s="3"/>
      <c r="K503" s="3"/>
      <c r="L503" s="3"/>
      <c r="M503" s="3"/>
      <c r="N503" s="3"/>
      <c r="O503" s="3"/>
      <c r="P503" s="132"/>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row>
    <row r="504" spans="1:44" ht="15.75" customHeight="1">
      <c r="A504" s="3"/>
      <c r="B504" s="3"/>
      <c r="C504" s="3"/>
      <c r="D504" s="3"/>
      <c r="E504" s="3"/>
      <c r="F504" s="3"/>
      <c r="G504" s="3"/>
      <c r="H504" s="3"/>
      <c r="I504" s="3"/>
      <c r="J504" s="3"/>
      <c r="K504" s="3"/>
      <c r="L504" s="3"/>
      <c r="M504" s="3"/>
      <c r="N504" s="3"/>
      <c r="O504" s="3"/>
      <c r="P504" s="132"/>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row>
    <row r="505" spans="1:44" ht="15.75" customHeight="1">
      <c r="A505" s="3"/>
      <c r="B505" s="3"/>
      <c r="C505" s="3"/>
      <c r="D505" s="3"/>
      <c r="E505" s="3"/>
      <c r="F505" s="3"/>
      <c r="G505" s="3"/>
      <c r="H505" s="3"/>
      <c r="I505" s="3"/>
      <c r="J505" s="3"/>
      <c r="K505" s="3"/>
      <c r="L505" s="3"/>
      <c r="M505" s="3"/>
      <c r="N505" s="3"/>
      <c r="O505" s="3"/>
      <c r="P505" s="132"/>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row>
    <row r="506" spans="1:44" ht="15.75" customHeight="1">
      <c r="A506" s="3"/>
      <c r="B506" s="3"/>
      <c r="C506" s="3"/>
      <c r="D506" s="3"/>
      <c r="E506" s="3"/>
      <c r="F506" s="3"/>
      <c r="G506" s="3"/>
      <c r="H506" s="3"/>
      <c r="I506" s="3"/>
      <c r="J506" s="3"/>
      <c r="K506" s="3"/>
      <c r="L506" s="3"/>
      <c r="M506" s="3"/>
      <c r="N506" s="3"/>
      <c r="O506" s="3"/>
      <c r="P506" s="132"/>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row>
    <row r="507" spans="1:44" ht="15.75" customHeight="1">
      <c r="A507" s="3"/>
      <c r="B507" s="3"/>
      <c r="C507" s="3"/>
      <c r="D507" s="3"/>
      <c r="E507" s="3"/>
      <c r="F507" s="3"/>
      <c r="G507" s="3"/>
      <c r="H507" s="3"/>
      <c r="I507" s="3"/>
      <c r="J507" s="3"/>
      <c r="K507" s="3"/>
      <c r="L507" s="3"/>
      <c r="M507" s="3"/>
      <c r="N507" s="3"/>
      <c r="O507" s="3"/>
      <c r="P507" s="132"/>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row>
    <row r="508" spans="1:44" ht="15.75" customHeight="1">
      <c r="A508" s="3"/>
      <c r="B508" s="3"/>
      <c r="C508" s="3"/>
      <c r="D508" s="3"/>
      <c r="E508" s="3"/>
      <c r="F508" s="3"/>
      <c r="G508" s="3"/>
      <c r="H508" s="3"/>
      <c r="I508" s="3"/>
      <c r="J508" s="3"/>
      <c r="K508" s="3"/>
      <c r="L508" s="3"/>
      <c r="M508" s="3"/>
      <c r="N508" s="3"/>
      <c r="O508" s="3"/>
      <c r="P508" s="132"/>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row>
    <row r="509" spans="1:44" ht="15.75" customHeight="1">
      <c r="A509" s="3"/>
      <c r="B509" s="3"/>
      <c r="C509" s="3"/>
      <c r="D509" s="3"/>
      <c r="E509" s="3"/>
      <c r="F509" s="3"/>
      <c r="G509" s="3"/>
      <c r="H509" s="3"/>
      <c r="I509" s="3"/>
      <c r="J509" s="3"/>
      <c r="K509" s="3"/>
      <c r="L509" s="3"/>
      <c r="M509" s="3"/>
      <c r="N509" s="3"/>
      <c r="O509" s="3"/>
      <c r="P509" s="132"/>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row>
    <row r="510" spans="1:44" ht="15.75" customHeight="1">
      <c r="A510" s="3"/>
      <c r="B510" s="3"/>
      <c r="C510" s="3"/>
      <c r="D510" s="3"/>
      <c r="E510" s="3"/>
      <c r="F510" s="3"/>
      <c r="G510" s="3"/>
      <c r="H510" s="3"/>
      <c r="I510" s="3"/>
      <c r="J510" s="3"/>
      <c r="K510" s="3"/>
      <c r="L510" s="3"/>
      <c r="M510" s="3"/>
      <c r="N510" s="3"/>
      <c r="O510" s="3"/>
      <c r="P510" s="132"/>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row>
    <row r="511" spans="1:44" ht="15.75" customHeight="1">
      <c r="A511" s="3"/>
      <c r="B511" s="3"/>
      <c r="C511" s="3"/>
      <c r="D511" s="3"/>
      <c r="E511" s="3"/>
      <c r="F511" s="3"/>
      <c r="G511" s="3"/>
      <c r="H511" s="3"/>
      <c r="I511" s="3"/>
      <c r="J511" s="3"/>
      <c r="K511" s="3"/>
      <c r="L511" s="3"/>
      <c r="M511" s="3"/>
      <c r="N511" s="3"/>
      <c r="O511" s="3"/>
      <c r="P511" s="132"/>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row>
    <row r="512" spans="1:44" ht="15.75" customHeight="1">
      <c r="A512" s="3"/>
      <c r="B512" s="3"/>
      <c r="C512" s="3"/>
      <c r="D512" s="3"/>
      <c r="E512" s="3"/>
      <c r="F512" s="3"/>
      <c r="G512" s="3"/>
      <c r="H512" s="3"/>
      <c r="I512" s="3"/>
      <c r="J512" s="3"/>
      <c r="K512" s="3"/>
      <c r="L512" s="3"/>
      <c r="M512" s="3"/>
      <c r="N512" s="3"/>
      <c r="O512" s="3"/>
      <c r="P512" s="132"/>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row>
    <row r="513" spans="1:44" ht="15.75" customHeight="1">
      <c r="A513" s="3"/>
      <c r="B513" s="3"/>
      <c r="C513" s="3"/>
      <c r="D513" s="3"/>
      <c r="E513" s="3"/>
      <c r="F513" s="3"/>
      <c r="G513" s="3"/>
      <c r="H513" s="3"/>
      <c r="I513" s="3"/>
      <c r="J513" s="3"/>
      <c r="K513" s="3"/>
      <c r="L513" s="3"/>
      <c r="M513" s="3"/>
      <c r="N513" s="3"/>
      <c r="O513" s="3"/>
      <c r="P513" s="132"/>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row>
    <row r="514" spans="1:44" ht="15.75" customHeight="1">
      <c r="A514" s="3"/>
      <c r="B514" s="3"/>
      <c r="C514" s="3"/>
      <c r="D514" s="3"/>
      <c r="E514" s="3"/>
      <c r="F514" s="3"/>
      <c r="G514" s="3"/>
      <c r="H514" s="3"/>
      <c r="I514" s="3"/>
      <c r="J514" s="3"/>
      <c r="K514" s="3"/>
      <c r="L514" s="3"/>
      <c r="M514" s="3"/>
      <c r="N514" s="3"/>
      <c r="O514" s="3"/>
      <c r="P514" s="132"/>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row>
    <row r="515" spans="1:44" ht="15.75" customHeight="1">
      <c r="A515" s="3"/>
      <c r="B515" s="3"/>
      <c r="C515" s="3"/>
      <c r="D515" s="3"/>
      <c r="E515" s="3"/>
      <c r="F515" s="3"/>
      <c r="G515" s="3"/>
      <c r="H515" s="3"/>
      <c r="I515" s="3"/>
      <c r="J515" s="3"/>
      <c r="K515" s="3"/>
      <c r="L515" s="3"/>
      <c r="M515" s="3"/>
      <c r="N515" s="3"/>
      <c r="O515" s="3"/>
      <c r="P515" s="132"/>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row>
    <row r="516" spans="1:44" ht="15.75" customHeight="1">
      <c r="A516" s="3"/>
      <c r="B516" s="3"/>
      <c r="C516" s="3"/>
      <c r="D516" s="3"/>
      <c r="E516" s="3"/>
      <c r="F516" s="3"/>
      <c r="G516" s="3"/>
      <c r="H516" s="3"/>
      <c r="I516" s="3"/>
      <c r="J516" s="3"/>
      <c r="K516" s="3"/>
      <c r="L516" s="3"/>
      <c r="M516" s="3"/>
      <c r="N516" s="3"/>
      <c r="O516" s="3"/>
      <c r="P516" s="132"/>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row>
    <row r="517" spans="1:44" ht="15.75" customHeight="1">
      <c r="A517" s="3"/>
      <c r="B517" s="3"/>
      <c r="C517" s="3"/>
      <c r="D517" s="3"/>
      <c r="E517" s="3"/>
      <c r="F517" s="3"/>
      <c r="G517" s="3"/>
      <c r="H517" s="3"/>
      <c r="I517" s="3"/>
      <c r="J517" s="3"/>
      <c r="K517" s="3"/>
      <c r="L517" s="3"/>
      <c r="M517" s="3"/>
      <c r="N517" s="3"/>
      <c r="O517" s="3"/>
      <c r="P517" s="132"/>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row>
    <row r="518" spans="1:44" ht="15.75" customHeight="1">
      <c r="A518" s="3"/>
      <c r="B518" s="3"/>
      <c r="C518" s="3"/>
      <c r="D518" s="3"/>
      <c r="E518" s="3"/>
      <c r="F518" s="3"/>
      <c r="G518" s="3"/>
      <c r="H518" s="3"/>
      <c r="I518" s="3"/>
      <c r="J518" s="3"/>
      <c r="K518" s="3"/>
      <c r="L518" s="3"/>
      <c r="M518" s="3"/>
      <c r="N518" s="3"/>
      <c r="O518" s="3"/>
      <c r="P518" s="132"/>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row>
    <row r="519" spans="1:44" ht="15.75" customHeight="1">
      <c r="A519" s="3"/>
      <c r="B519" s="3"/>
      <c r="C519" s="3"/>
      <c r="D519" s="3"/>
      <c r="E519" s="3"/>
      <c r="F519" s="3"/>
      <c r="G519" s="3"/>
      <c r="H519" s="3"/>
      <c r="I519" s="3"/>
      <c r="J519" s="3"/>
      <c r="K519" s="3"/>
      <c r="L519" s="3"/>
      <c r="M519" s="3"/>
      <c r="N519" s="3"/>
      <c r="O519" s="3"/>
      <c r="P519" s="132"/>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row>
    <row r="520" spans="1:44" ht="15.75" customHeight="1">
      <c r="A520" s="3"/>
      <c r="B520" s="3"/>
      <c r="C520" s="3"/>
      <c r="D520" s="3"/>
      <c r="E520" s="3"/>
      <c r="F520" s="3"/>
      <c r="G520" s="3"/>
      <c r="H520" s="3"/>
      <c r="I520" s="3"/>
      <c r="J520" s="3"/>
      <c r="K520" s="3"/>
      <c r="L520" s="3"/>
      <c r="M520" s="3"/>
      <c r="N520" s="3"/>
      <c r="O520" s="3"/>
      <c r="P520" s="132"/>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row>
    <row r="521" spans="1:44" ht="15.75" customHeight="1">
      <c r="A521" s="3"/>
      <c r="B521" s="3"/>
      <c r="C521" s="3"/>
      <c r="D521" s="3"/>
      <c r="E521" s="3"/>
      <c r="F521" s="3"/>
      <c r="G521" s="3"/>
      <c r="H521" s="3"/>
      <c r="I521" s="3"/>
      <c r="J521" s="3"/>
      <c r="K521" s="3"/>
      <c r="L521" s="3"/>
      <c r="M521" s="3"/>
      <c r="N521" s="3"/>
      <c r="O521" s="3"/>
      <c r="P521" s="132"/>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row>
    <row r="522" spans="1:44" ht="15.75" customHeight="1">
      <c r="A522" s="3"/>
      <c r="B522" s="3"/>
      <c r="C522" s="3"/>
      <c r="D522" s="3"/>
      <c r="E522" s="3"/>
      <c r="F522" s="3"/>
      <c r="G522" s="3"/>
      <c r="H522" s="3"/>
      <c r="I522" s="3"/>
      <c r="J522" s="3"/>
      <c r="K522" s="3"/>
      <c r="L522" s="3"/>
      <c r="M522" s="3"/>
      <c r="N522" s="3"/>
      <c r="O522" s="3"/>
      <c r="P522" s="132"/>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row>
    <row r="523" spans="1:44" ht="15.75" customHeight="1">
      <c r="A523" s="3"/>
      <c r="B523" s="3"/>
      <c r="C523" s="3"/>
      <c r="D523" s="3"/>
      <c r="E523" s="3"/>
      <c r="F523" s="3"/>
      <c r="G523" s="3"/>
      <c r="H523" s="3"/>
      <c r="I523" s="3"/>
      <c r="J523" s="3"/>
      <c r="K523" s="3"/>
      <c r="L523" s="3"/>
      <c r="M523" s="3"/>
      <c r="N523" s="3"/>
      <c r="O523" s="3"/>
      <c r="P523" s="132"/>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row>
    <row r="524" spans="1:44" ht="15.75" customHeight="1">
      <c r="A524" s="3"/>
      <c r="B524" s="3"/>
      <c r="C524" s="3"/>
      <c r="D524" s="3"/>
      <c r="E524" s="3"/>
      <c r="F524" s="3"/>
      <c r="G524" s="3"/>
      <c r="H524" s="3"/>
      <c r="I524" s="3"/>
      <c r="J524" s="3"/>
      <c r="K524" s="3"/>
      <c r="L524" s="3"/>
      <c r="M524" s="3"/>
      <c r="N524" s="3"/>
      <c r="O524" s="3"/>
      <c r="P524" s="132"/>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row>
    <row r="525" spans="1:44" ht="15.75" customHeight="1">
      <c r="A525" s="3"/>
      <c r="B525" s="3"/>
      <c r="C525" s="3"/>
      <c r="D525" s="3"/>
      <c r="E525" s="3"/>
      <c r="F525" s="3"/>
      <c r="G525" s="3"/>
      <c r="H525" s="3"/>
      <c r="I525" s="3"/>
      <c r="J525" s="3"/>
      <c r="K525" s="3"/>
      <c r="L525" s="3"/>
      <c r="M525" s="3"/>
      <c r="N525" s="3"/>
      <c r="O525" s="3"/>
      <c r="P525" s="132"/>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row>
    <row r="526" spans="1:44" ht="15.75" customHeight="1">
      <c r="A526" s="3"/>
      <c r="B526" s="3"/>
      <c r="C526" s="3"/>
      <c r="D526" s="3"/>
      <c r="E526" s="3"/>
      <c r="F526" s="3"/>
      <c r="G526" s="3"/>
      <c r="H526" s="3"/>
      <c r="I526" s="3"/>
      <c r="J526" s="3"/>
      <c r="K526" s="3"/>
      <c r="L526" s="3"/>
      <c r="M526" s="3"/>
      <c r="N526" s="3"/>
      <c r="O526" s="3"/>
      <c r="P526" s="132"/>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row>
    <row r="527" spans="1:44" ht="15.75" customHeight="1">
      <c r="A527" s="3"/>
      <c r="B527" s="3"/>
      <c r="C527" s="3"/>
      <c r="D527" s="3"/>
      <c r="E527" s="3"/>
      <c r="F527" s="3"/>
      <c r="G527" s="3"/>
      <c r="H527" s="3"/>
      <c r="I527" s="3"/>
      <c r="J527" s="3"/>
      <c r="K527" s="3"/>
      <c r="L527" s="3"/>
      <c r="M527" s="3"/>
      <c r="N527" s="3"/>
      <c r="O527" s="3"/>
      <c r="P527" s="132"/>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row>
    <row r="528" spans="1:44" ht="15.75" customHeight="1">
      <c r="A528" s="3"/>
      <c r="B528" s="3"/>
      <c r="C528" s="3"/>
      <c r="D528" s="3"/>
      <c r="E528" s="3"/>
      <c r="F528" s="3"/>
      <c r="G528" s="3"/>
      <c r="H528" s="3"/>
      <c r="I528" s="3"/>
      <c r="J528" s="3"/>
      <c r="K528" s="3"/>
      <c r="L528" s="3"/>
      <c r="M528" s="3"/>
      <c r="N528" s="3"/>
      <c r="O528" s="3"/>
      <c r="P528" s="132"/>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row>
    <row r="529" spans="1:44" ht="15.75" customHeight="1">
      <c r="A529" s="3"/>
      <c r="B529" s="3"/>
      <c r="C529" s="3"/>
      <c r="D529" s="3"/>
      <c r="E529" s="3"/>
      <c r="F529" s="3"/>
      <c r="G529" s="3"/>
      <c r="H529" s="3"/>
      <c r="I529" s="3"/>
      <c r="J529" s="3"/>
      <c r="K529" s="3"/>
      <c r="L529" s="3"/>
      <c r="M529" s="3"/>
      <c r="N529" s="3"/>
      <c r="O529" s="3"/>
      <c r="P529" s="132"/>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row>
    <row r="530" spans="1:44" ht="15.75" customHeight="1">
      <c r="A530" s="3"/>
      <c r="B530" s="3"/>
      <c r="C530" s="3"/>
      <c r="D530" s="3"/>
      <c r="E530" s="3"/>
      <c r="F530" s="3"/>
      <c r="G530" s="3"/>
      <c r="H530" s="3"/>
      <c r="I530" s="3"/>
      <c r="J530" s="3"/>
      <c r="K530" s="3"/>
      <c r="L530" s="3"/>
      <c r="M530" s="3"/>
      <c r="N530" s="3"/>
      <c r="O530" s="3"/>
      <c r="P530" s="132"/>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row>
    <row r="531" spans="1:44" ht="15.75" customHeight="1">
      <c r="A531" s="3"/>
      <c r="B531" s="3"/>
      <c r="C531" s="3"/>
      <c r="D531" s="3"/>
      <c r="E531" s="3"/>
      <c r="F531" s="3"/>
      <c r="G531" s="3"/>
      <c r="H531" s="3"/>
      <c r="I531" s="3"/>
      <c r="J531" s="3"/>
      <c r="K531" s="3"/>
      <c r="L531" s="3"/>
      <c r="M531" s="3"/>
      <c r="N531" s="3"/>
      <c r="O531" s="3"/>
      <c r="P531" s="132"/>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row>
    <row r="532" spans="1:44" ht="15.75" customHeight="1">
      <c r="A532" s="3"/>
      <c r="B532" s="3"/>
      <c r="C532" s="3"/>
      <c r="D532" s="3"/>
      <c r="E532" s="3"/>
      <c r="F532" s="3"/>
      <c r="G532" s="3"/>
      <c r="H532" s="3"/>
      <c r="I532" s="3"/>
      <c r="J532" s="3"/>
      <c r="K532" s="3"/>
      <c r="L532" s="3"/>
      <c r="M532" s="3"/>
      <c r="N532" s="3"/>
      <c r="O532" s="3"/>
      <c r="P532" s="132"/>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row>
    <row r="533" spans="1:44" ht="15.75" customHeight="1">
      <c r="A533" s="3"/>
      <c r="B533" s="3"/>
      <c r="C533" s="3"/>
      <c r="D533" s="3"/>
      <c r="E533" s="3"/>
      <c r="F533" s="3"/>
      <c r="G533" s="3"/>
      <c r="H533" s="3"/>
      <c r="I533" s="3"/>
      <c r="J533" s="3"/>
      <c r="K533" s="3"/>
      <c r="L533" s="3"/>
      <c r="M533" s="3"/>
      <c r="N533" s="3"/>
      <c r="O533" s="3"/>
      <c r="P533" s="132"/>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row>
    <row r="534" spans="1:44" ht="15.75" customHeight="1">
      <c r="A534" s="3"/>
      <c r="B534" s="3"/>
      <c r="C534" s="3"/>
      <c r="D534" s="3"/>
      <c r="E534" s="3"/>
      <c r="F534" s="3"/>
      <c r="G534" s="3"/>
      <c r="H534" s="3"/>
      <c r="I534" s="3"/>
      <c r="J534" s="3"/>
      <c r="K534" s="3"/>
      <c r="L534" s="3"/>
      <c r="M534" s="3"/>
      <c r="N534" s="3"/>
      <c r="O534" s="3"/>
      <c r="P534" s="132"/>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row>
    <row r="535" spans="1:44" ht="15.75" customHeight="1">
      <c r="A535" s="3"/>
      <c r="B535" s="3"/>
      <c r="C535" s="3"/>
      <c r="D535" s="3"/>
      <c r="E535" s="3"/>
      <c r="F535" s="3"/>
      <c r="G535" s="3"/>
      <c r="H535" s="3"/>
      <c r="I535" s="3"/>
      <c r="J535" s="3"/>
      <c r="K535" s="3"/>
      <c r="L535" s="3"/>
      <c r="M535" s="3"/>
      <c r="N535" s="3"/>
      <c r="O535" s="3"/>
      <c r="P535" s="132"/>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row>
    <row r="536" spans="1:44" ht="15.75" customHeight="1">
      <c r="A536" s="3"/>
      <c r="B536" s="3"/>
      <c r="C536" s="3"/>
      <c r="D536" s="3"/>
      <c r="E536" s="3"/>
      <c r="F536" s="3"/>
      <c r="G536" s="3"/>
      <c r="H536" s="3"/>
      <c r="I536" s="3"/>
      <c r="J536" s="3"/>
      <c r="K536" s="3"/>
      <c r="L536" s="3"/>
      <c r="M536" s="3"/>
      <c r="N536" s="3"/>
      <c r="O536" s="3"/>
      <c r="P536" s="132"/>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row>
    <row r="537" spans="1:44" ht="15.75" customHeight="1">
      <c r="A537" s="3"/>
      <c r="B537" s="3"/>
      <c r="C537" s="3"/>
      <c r="D537" s="3"/>
      <c r="E537" s="3"/>
      <c r="F537" s="3"/>
      <c r="G537" s="3"/>
      <c r="H537" s="3"/>
      <c r="I537" s="3"/>
      <c r="J537" s="3"/>
      <c r="K537" s="3"/>
      <c r="L537" s="3"/>
      <c r="M537" s="3"/>
      <c r="N537" s="3"/>
      <c r="O537" s="3"/>
      <c r="P537" s="132"/>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row>
    <row r="538" spans="1:44" ht="15.75" customHeight="1">
      <c r="A538" s="3"/>
      <c r="B538" s="3"/>
      <c r="C538" s="3"/>
      <c r="D538" s="3"/>
      <c r="E538" s="3"/>
      <c r="F538" s="3"/>
      <c r="G538" s="3"/>
      <c r="H538" s="3"/>
      <c r="I538" s="3"/>
      <c r="J538" s="3"/>
      <c r="K538" s="3"/>
      <c r="L538" s="3"/>
      <c r="M538" s="3"/>
      <c r="N538" s="3"/>
      <c r="O538" s="3"/>
      <c r="P538" s="132"/>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row>
    <row r="539" spans="1:44" ht="15.75" customHeight="1">
      <c r="A539" s="3"/>
      <c r="B539" s="3"/>
      <c r="C539" s="3"/>
      <c r="D539" s="3"/>
      <c r="E539" s="3"/>
      <c r="F539" s="3"/>
      <c r="G539" s="3"/>
      <c r="H539" s="3"/>
      <c r="I539" s="3"/>
      <c r="J539" s="3"/>
      <c r="K539" s="3"/>
      <c r="L539" s="3"/>
      <c r="M539" s="3"/>
      <c r="N539" s="3"/>
      <c r="O539" s="3"/>
      <c r="P539" s="132"/>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row>
    <row r="540" spans="1:44" ht="15.75" customHeight="1">
      <c r="A540" s="3"/>
      <c r="B540" s="3"/>
      <c r="C540" s="3"/>
      <c r="D540" s="3"/>
      <c r="E540" s="3"/>
      <c r="F540" s="3"/>
      <c r="G540" s="3"/>
      <c r="H540" s="3"/>
      <c r="I540" s="3"/>
      <c r="J540" s="3"/>
      <c r="K540" s="3"/>
      <c r="L540" s="3"/>
      <c r="M540" s="3"/>
      <c r="N540" s="3"/>
      <c r="O540" s="3"/>
      <c r="P540" s="132"/>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row>
    <row r="541" spans="1:44" ht="15.75" customHeight="1">
      <c r="A541" s="3"/>
      <c r="B541" s="3"/>
      <c r="C541" s="3"/>
      <c r="D541" s="3"/>
      <c r="E541" s="3"/>
      <c r="F541" s="3"/>
      <c r="G541" s="3"/>
      <c r="H541" s="3"/>
      <c r="I541" s="3"/>
      <c r="J541" s="3"/>
      <c r="K541" s="3"/>
      <c r="L541" s="3"/>
      <c r="M541" s="3"/>
      <c r="N541" s="3"/>
      <c r="O541" s="3"/>
      <c r="P541" s="132"/>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row>
    <row r="542" spans="1:44" ht="15.75" customHeight="1">
      <c r="A542" s="3"/>
      <c r="B542" s="3"/>
      <c r="C542" s="3"/>
      <c r="D542" s="3"/>
      <c r="E542" s="3"/>
      <c r="F542" s="3"/>
      <c r="G542" s="3"/>
      <c r="H542" s="3"/>
      <c r="I542" s="3"/>
      <c r="J542" s="3"/>
      <c r="K542" s="3"/>
      <c r="L542" s="3"/>
      <c r="M542" s="3"/>
      <c r="N542" s="3"/>
      <c r="O542" s="3"/>
      <c r="P542" s="132"/>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row>
    <row r="543" spans="1:44" ht="15.75" customHeight="1">
      <c r="A543" s="3"/>
      <c r="B543" s="3"/>
      <c r="C543" s="3"/>
      <c r="D543" s="3"/>
      <c r="E543" s="3"/>
      <c r="F543" s="3"/>
      <c r="G543" s="3"/>
      <c r="H543" s="3"/>
      <c r="I543" s="3"/>
      <c r="J543" s="3"/>
      <c r="K543" s="3"/>
      <c r="L543" s="3"/>
      <c r="M543" s="3"/>
      <c r="N543" s="3"/>
      <c r="O543" s="3"/>
      <c r="P543" s="132"/>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row>
    <row r="544" spans="1:44" ht="15.75" customHeight="1">
      <c r="A544" s="3"/>
      <c r="B544" s="3"/>
      <c r="C544" s="3"/>
      <c r="D544" s="3"/>
      <c r="E544" s="3"/>
      <c r="F544" s="3"/>
      <c r="G544" s="3"/>
      <c r="H544" s="3"/>
      <c r="I544" s="3"/>
      <c r="J544" s="3"/>
      <c r="K544" s="3"/>
      <c r="L544" s="3"/>
      <c r="M544" s="3"/>
      <c r="N544" s="3"/>
      <c r="O544" s="3"/>
      <c r="P544" s="132"/>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row>
    <row r="545" spans="1:44" ht="15.75" customHeight="1">
      <c r="A545" s="3"/>
      <c r="B545" s="3"/>
      <c r="C545" s="3"/>
      <c r="D545" s="3"/>
      <c r="E545" s="3"/>
      <c r="F545" s="3"/>
      <c r="G545" s="3"/>
      <c r="H545" s="3"/>
      <c r="I545" s="3"/>
      <c r="J545" s="3"/>
      <c r="K545" s="3"/>
      <c r="L545" s="3"/>
      <c r="M545" s="3"/>
      <c r="N545" s="3"/>
      <c r="O545" s="3"/>
      <c r="P545" s="132"/>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row>
    <row r="546" spans="1:44" ht="15.75" customHeight="1">
      <c r="A546" s="3"/>
      <c r="B546" s="3"/>
      <c r="C546" s="3"/>
      <c r="D546" s="3"/>
      <c r="E546" s="3"/>
      <c r="F546" s="3"/>
      <c r="G546" s="3"/>
      <c r="H546" s="3"/>
      <c r="I546" s="3"/>
      <c r="J546" s="3"/>
      <c r="K546" s="3"/>
      <c r="L546" s="3"/>
      <c r="M546" s="3"/>
      <c r="N546" s="3"/>
      <c r="O546" s="3"/>
      <c r="P546" s="132"/>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row>
    <row r="547" spans="1:44" ht="15.75" customHeight="1">
      <c r="A547" s="3"/>
      <c r="B547" s="3"/>
      <c r="C547" s="3"/>
      <c r="D547" s="3"/>
      <c r="E547" s="3"/>
      <c r="F547" s="3"/>
      <c r="G547" s="3"/>
      <c r="H547" s="3"/>
      <c r="I547" s="3"/>
      <c r="J547" s="3"/>
      <c r="K547" s="3"/>
      <c r="L547" s="3"/>
      <c r="M547" s="3"/>
      <c r="N547" s="3"/>
      <c r="O547" s="3"/>
      <c r="P547" s="132"/>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row>
    <row r="548" spans="1:44" ht="15.75" customHeight="1">
      <c r="A548" s="3"/>
      <c r="B548" s="3"/>
      <c r="C548" s="3"/>
      <c r="D548" s="3"/>
      <c r="E548" s="3"/>
      <c r="F548" s="3"/>
      <c r="G548" s="3"/>
      <c r="H548" s="3"/>
      <c r="I548" s="3"/>
      <c r="J548" s="3"/>
      <c r="K548" s="3"/>
      <c r="L548" s="3"/>
      <c r="M548" s="3"/>
      <c r="N548" s="3"/>
      <c r="O548" s="3"/>
      <c r="P548" s="132"/>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row>
    <row r="549" spans="1:44" ht="15.75" customHeight="1">
      <c r="A549" s="3"/>
      <c r="B549" s="3"/>
      <c r="C549" s="3"/>
      <c r="D549" s="3"/>
      <c r="E549" s="3"/>
      <c r="F549" s="3"/>
      <c r="G549" s="3"/>
      <c r="H549" s="3"/>
      <c r="I549" s="3"/>
      <c r="J549" s="3"/>
      <c r="K549" s="3"/>
      <c r="L549" s="3"/>
      <c r="M549" s="3"/>
      <c r="N549" s="3"/>
      <c r="O549" s="3"/>
      <c r="P549" s="132"/>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row>
    <row r="550" spans="1:44" ht="15.75" customHeight="1">
      <c r="A550" s="3"/>
      <c r="B550" s="3"/>
      <c r="C550" s="3"/>
      <c r="D550" s="3"/>
      <c r="E550" s="3"/>
      <c r="F550" s="3"/>
      <c r="G550" s="3"/>
      <c r="H550" s="3"/>
      <c r="I550" s="3"/>
      <c r="J550" s="3"/>
      <c r="K550" s="3"/>
      <c r="L550" s="3"/>
      <c r="M550" s="3"/>
      <c r="N550" s="3"/>
      <c r="O550" s="3"/>
      <c r="P550" s="132"/>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row>
    <row r="551" spans="1:44" ht="15.75" customHeight="1">
      <c r="A551" s="3"/>
      <c r="B551" s="3"/>
      <c r="C551" s="3"/>
      <c r="D551" s="3"/>
      <c r="E551" s="3"/>
      <c r="F551" s="3"/>
      <c r="G551" s="3"/>
      <c r="H551" s="3"/>
      <c r="I551" s="3"/>
      <c r="J551" s="3"/>
      <c r="K551" s="3"/>
      <c r="L551" s="3"/>
      <c r="M551" s="3"/>
      <c r="N551" s="3"/>
      <c r="O551" s="3"/>
      <c r="P551" s="132"/>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row>
    <row r="552" spans="1:44" ht="15.75" customHeight="1">
      <c r="A552" s="3"/>
      <c r="B552" s="3"/>
      <c r="C552" s="3"/>
      <c r="D552" s="3"/>
      <c r="E552" s="3"/>
      <c r="F552" s="3"/>
      <c r="G552" s="3"/>
      <c r="H552" s="3"/>
      <c r="I552" s="3"/>
      <c r="J552" s="3"/>
      <c r="K552" s="3"/>
      <c r="L552" s="3"/>
      <c r="M552" s="3"/>
      <c r="N552" s="3"/>
      <c r="O552" s="3"/>
      <c r="P552" s="132"/>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row>
    <row r="553" spans="1:44" ht="15.75" customHeight="1">
      <c r="A553" s="3"/>
      <c r="B553" s="3"/>
      <c r="C553" s="3"/>
      <c r="D553" s="3"/>
      <c r="E553" s="3"/>
      <c r="F553" s="3"/>
      <c r="G553" s="3"/>
      <c r="H553" s="3"/>
      <c r="I553" s="3"/>
      <c r="J553" s="3"/>
      <c r="K553" s="3"/>
      <c r="L553" s="3"/>
      <c r="M553" s="3"/>
      <c r="N553" s="3"/>
      <c r="O553" s="3"/>
      <c r="P553" s="132"/>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row>
    <row r="554" spans="1:44" ht="15.75" customHeight="1">
      <c r="A554" s="3"/>
      <c r="B554" s="3"/>
      <c r="C554" s="3"/>
      <c r="D554" s="3"/>
      <c r="E554" s="3"/>
      <c r="F554" s="3"/>
      <c r="G554" s="3"/>
      <c r="H554" s="3"/>
      <c r="I554" s="3"/>
      <c r="J554" s="3"/>
      <c r="K554" s="3"/>
      <c r="L554" s="3"/>
      <c r="M554" s="3"/>
      <c r="N554" s="3"/>
      <c r="O554" s="3"/>
      <c r="P554" s="132"/>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row>
    <row r="555" spans="1:44" ht="15.75" customHeight="1">
      <c r="A555" s="3"/>
      <c r="B555" s="3"/>
      <c r="C555" s="3"/>
      <c r="D555" s="3"/>
      <c r="E555" s="3"/>
      <c r="F555" s="3"/>
      <c r="G555" s="3"/>
      <c r="H555" s="3"/>
      <c r="I555" s="3"/>
      <c r="J555" s="3"/>
      <c r="K555" s="3"/>
      <c r="L555" s="3"/>
      <c r="M555" s="3"/>
      <c r="N555" s="3"/>
      <c r="O555" s="3"/>
      <c r="P555" s="132"/>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row>
    <row r="556" spans="1:44" ht="15.75" customHeight="1">
      <c r="A556" s="3"/>
      <c r="B556" s="3"/>
      <c r="C556" s="3"/>
      <c r="D556" s="3"/>
      <c r="E556" s="3"/>
      <c r="F556" s="3"/>
      <c r="G556" s="3"/>
      <c r="H556" s="3"/>
      <c r="I556" s="3"/>
      <c r="J556" s="3"/>
      <c r="K556" s="3"/>
      <c r="L556" s="3"/>
      <c r="M556" s="3"/>
      <c r="N556" s="3"/>
      <c r="O556" s="3"/>
      <c r="P556" s="132"/>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row>
    <row r="557" spans="1:44" ht="15.75" customHeight="1">
      <c r="A557" s="3"/>
      <c r="B557" s="3"/>
      <c r="C557" s="3"/>
      <c r="D557" s="3"/>
      <c r="E557" s="3"/>
      <c r="F557" s="3"/>
      <c r="G557" s="3"/>
      <c r="H557" s="3"/>
      <c r="I557" s="3"/>
      <c r="J557" s="3"/>
      <c r="K557" s="3"/>
      <c r="L557" s="3"/>
      <c r="M557" s="3"/>
      <c r="N557" s="3"/>
      <c r="O557" s="3"/>
      <c r="P557" s="132"/>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row>
    <row r="558" spans="1:44" ht="15.75" customHeight="1">
      <c r="A558" s="3"/>
      <c r="B558" s="3"/>
      <c r="C558" s="3"/>
      <c r="D558" s="3"/>
      <c r="E558" s="3"/>
      <c r="F558" s="3"/>
      <c r="G558" s="3"/>
      <c r="H558" s="3"/>
      <c r="I558" s="3"/>
      <c r="J558" s="3"/>
      <c r="K558" s="3"/>
      <c r="L558" s="3"/>
      <c r="M558" s="3"/>
      <c r="N558" s="3"/>
      <c r="O558" s="3"/>
      <c r="P558" s="132"/>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row>
    <row r="559" spans="1:44" ht="15.75" customHeight="1">
      <c r="A559" s="3"/>
      <c r="B559" s="3"/>
      <c r="C559" s="3"/>
      <c r="D559" s="3"/>
      <c r="E559" s="3"/>
      <c r="F559" s="3"/>
      <c r="G559" s="3"/>
      <c r="H559" s="3"/>
      <c r="I559" s="3"/>
      <c r="J559" s="3"/>
      <c r="K559" s="3"/>
      <c r="L559" s="3"/>
      <c r="M559" s="3"/>
      <c r="N559" s="3"/>
      <c r="O559" s="3"/>
      <c r="P559" s="132"/>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row>
    <row r="560" spans="1:44" ht="15.75" customHeight="1">
      <c r="A560" s="3"/>
      <c r="B560" s="3"/>
      <c r="C560" s="3"/>
      <c r="D560" s="3"/>
      <c r="E560" s="3"/>
      <c r="F560" s="3"/>
      <c r="G560" s="3"/>
      <c r="H560" s="3"/>
      <c r="I560" s="3"/>
      <c r="J560" s="3"/>
      <c r="K560" s="3"/>
      <c r="L560" s="3"/>
      <c r="M560" s="3"/>
      <c r="N560" s="3"/>
      <c r="O560" s="3"/>
      <c r="P560" s="132"/>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row>
    <row r="561" spans="1:44" ht="15.75" customHeight="1">
      <c r="A561" s="3"/>
      <c r="B561" s="3"/>
      <c r="C561" s="3"/>
      <c r="D561" s="3"/>
      <c r="E561" s="3"/>
      <c r="F561" s="3"/>
      <c r="G561" s="3"/>
      <c r="H561" s="3"/>
      <c r="I561" s="3"/>
      <c r="J561" s="3"/>
      <c r="K561" s="3"/>
      <c r="L561" s="3"/>
      <c r="M561" s="3"/>
      <c r="N561" s="3"/>
      <c r="O561" s="3"/>
      <c r="P561" s="132"/>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row>
    <row r="562" spans="1:44" ht="15.75" customHeight="1">
      <c r="A562" s="3"/>
      <c r="B562" s="3"/>
      <c r="C562" s="3"/>
      <c r="D562" s="3"/>
      <c r="E562" s="3"/>
      <c r="F562" s="3"/>
      <c r="G562" s="3"/>
      <c r="H562" s="3"/>
      <c r="I562" s="3"/>
      <c r="J562" s="3"/>
      <c r="K562" s="3"/>
      <c r="L562" s="3"/>
      <c r="M562" s="3"/>
      <c r="N562" s="3"/>
      <c r="O562" s="3"/>
      <c r="P562" s="132"/>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row>
    <row r="563" spans="1:44" ht="15.75" customHeight="1">
      <c r="A563" s="3"/>
      <c r="B563" s="3"/>
      <c r="C563" s="3"/>
      <c r="D563" s="3"/>
      <c r="E563" s="3"/>
      <c r="F563" s="3"/>
      <c r="G563" s="3"/>
      <c r="H563" s="3"/>
      <c r="I563" s="3"/>
      <c r="J563" s="3"/>
      <c r="K563" s="3"/>
      <c r="L563" s="3"/>
      <c r="M563" s="3"/>
      <c r="N563" s="3"/>
      <c r="O563" s="3"/>
      <c r="P563" s="132"/>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row>
    <row r="564" spans="1:44" ht="15.75" customHeight="1">
      <c r="A564" s="3"/>
      <c r="B564" s="3"/>
      <c r="C564" s="3"/>
      <c r="D564" s="3"/>
      <c r="E564" s="3"/>
      <c r="F564" s="3"/>
      <c r="G564" s="3"/>
      <c r="H564" s="3"/>
      <c r="I564" s="3"/>
      <c r="J564" s="3"/>
      <c r="K564" s="3"/>
      <c r="L564" s="3"/>
      <c r="M564" s="3"/>
      <c r="N564" s="3"/>
      <c r="O564" s="3"/>
      <c r="P564" s="132"/>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row>
    <row r="565" spans="1:44" ht="15.75" customHeight="1">
      <c r="A565" s="3"/>
      <c r="B565" s="3"/>
      <c r="C565" s="3"/>
      <c r="D565" s="3"/>
      <c r="E565" s="3"/>
      <c r="F565" s="3"/>
      <c r="G565" s="3"/>
      <c r="H565" s="3"/>
      <c r="I565" s="3"/>
      <c r="J565" s="3"/>
      <c r="K565" s="3"/>
      <c r="L565" s="3"/>
      <c r="M565" s="3"/>
      <c r="N565" s="3"/>
      <c r="O565" s="3"/>
      <c r="P565" s="132"/>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row>
    <row r="566" spans="1:44" ht="15.75" customHeight="1">
      <c r="A566" s="3"/>
      <c r="B566" s="3"/>
      <c r="C566" s="3"/>
      <c r="D566" s="3"/>
      <c r="E566" s="3"/>
      <c r="F566" s="3"/>
      <c r="G566" s="3"/>
      <c r="H566" s="3"/>
      <c r="I566" s="3"/>
      <c r="J566" s="3"/>
      <c r="K566" s="3"/>
      <c r="L566" s="3"/>
      <c r="M566" s="3"/>
      <c r="N566" s="3"/>
      <c r="O566" s="3"/>
      <c r="P566" s="132"/>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row>
    <row r="567" spans="1:44" ht="15.75" customHeight="1">
      <c r="A567" s="3"/>
      <c r="B567" s="3"/>
      <c r="C567" s="3"/>
      <c r="D567" s="3"/>
      <c r="E567" s="3"/>
      <c r="F567" s="3"/>
      <c r="G567" s="3"/>
      <c r="H567" s="3"/>
      <c r="I567" s="3"/>
      <c r="J567" s="3"/>
      <c r="K567" s="3"/>
      <c r="L567" s="3"/>
      <c r="M567" s="3"/>
      <c r="N567" s="3"/>
      <c r="O567" s="3"/>
      <c r="P567" s="132"/>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row>
    <row r="568" spans="1:44" ht="15.75" customHeight="1">
      <c r="A568" s="3"/>
      <c r="B568" s="3"/>
      <c r="C568" s="3"/>
      <c r="D568" s="3"/>
      <c r="E568" s="3"/>
      <c r="F568" s="3"/>
      <c r="G568" s="3"/>
      <c r="H568" s="3"/>
      <c r="I568" s="3"/>
      <c r="J568" s="3"/>
      <c r="K568" s="3"/>
      <c r="L568" s="3"/>
      <c r="M568" s="3"/>
      <c r="N568" s="3"/>
      <c r="O568" s="3"/>
      <c r="P568" s="132"/>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row>
    <row r="569" spans="1:44" ht="15.75" customHeight="1">
      <c r="A569" s="3"/>
      <c r="B569" s="3"/>
      <c r="C569" s="3"/>
      <c r="D569" s="3"/>
      <c r="E569" s="3"/>
      <c r="F569" s="3"/>
      <c r="G569" s="3"/>
      <c r="H569" s="3"/>
      <c r="I569" s="3"/>
      <c r="J569" s="3"/>
      <c r="K569" s="3"/>
      <c r="L569" s="3"/>
      <c r="M569" s="3"/>
      <c r="N569" s="3"/>
      <c r="O569" s="3"/>
      <c r="P569" s="132"/>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row>
    <row r="570" spans="1:44" ht="15.75" customHeight="1">
      <c r="A570" s="3"/>
      <c r="B570" s="3"/>
      <c r="C570" s="3"/>
      <c r="D570" s="3"/>
      <c r="E570" s="3"/>
      <c r="F570" s="3"/>
      <c r="G570" s="3"/>
      <c r="H570" s="3"/>
      <c r="I570" s="3"/>
      <c r="J570" s="3"/>
      <c r="K570" s="3"/>
      <c r="L570" s="3"/>
      <c r="M570" s="3"/>
      <c r="N570" s="3"/>
      <c r="O570" s="3"/>
      <c r="P570" s="132"/>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row>
    <row r="571" spans="1:44" ht="15.75" customHeight="1">
      <c r="A571" s="3"/>
      <c r="B571" s="3"/>
      <c r="C571" s="3"/>
      <c r="D571" s="3"/>
      <c r="E571" s="3"/>
      <c r="F571" s="3"/>
      <c r="G571" s="3"/>
      <c r="H571" s="3"/>
      <c r="I571" s="3"/>
      <c r="J571" s="3"/>
      <c r="K571" s="3"/>
      <c r="L571" s="3"/>
      <c r="M571" s="3"/>
      <c r="N571" s="3"/>
      <c r="O571" s="3"/>
      <c r="P571" s="132"/>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row>
    <row r="572" spans="1:44" ht="15.75" customHeight="1">
      <c r="A572" s="3"/>
      <c r="B572" s="3"/>
      <c r="C572" s="3"/>
      <c r="D572" s="3"/>
      <c r="E572" s="3"/>
      <c r="F572" s="3"/>
      <c r="G572" s="3"/>
      <c r="H572" s="3"/>
      <c r="I572" s="3"/>
      <c r="J572" s="3"/>
      <c r="K572" s="3"/>
      <c r="L572" s="3"/>
      <c r="M572" s="3"/>
      <c r="N572" s="3"/>
      <c r="O572" s="3"/>
      <c r="P572" s="132"/>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row>
    <row r="573" spans="1:44" ht="15.75" customHeight="1">
      <c r="A573" s="3"/>
      <c r="B573" s="3"/>
      <c r="C573" s="3"/>
      <c r="D573" s="3"/>
      <c r="E573" s="3"/>
      <c r="F573" s="3"/>
      <c r="G573" s="3"/>
      <c r="H573" s="3"/>
      <c r="I573" s="3"/>
      <c r="J573" s="3"/>
      <c r="K573" s="3"/>
      <c r="L573" s="3"/>
      <c r="M573" s="3"/>
      <c r="N573" s="3"/>
      <c r="O573" s="3"/>
      <c r="P573" s="132"/>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row>
    <row r="574" spans="1:44" ht="15.75" customHeight="1">
      <c r="A574" s="3"/>
      <c r="B574" s="3"/>
      <c r="C574" s="3"/>
      <c r="D574" s="3"/>
      <c r="E574" s="3"/>
      <c r="F574" s="3"/>
      <c r="G574" s="3"/>
      <c r="H574" s="3"/>
      <c r="I574" s="3"/>
      <c r="J574" s="3"/>
      <c r="K574" s="3"/>
      <c r="L574" s="3"/>
      <c r="M574" s="3"/>
      <c r="N574" s="3"/>
      <c r="O574" s="3"/>
      <c r="P574" s="132"/>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row>
    <row r="575" spans="1:44" ht="15.75" customHeight="1">
      <c r="A575" s="3"/>
      <c r="B575" s="3"/>
      <c r="C575" s="3"/>
      <c r="D575" s="3"/>
      <c r="E575" s="3"/>
      <c r="F575" s="3"/>
      <c r="G575" s="3"/>
      <c r="H575" s="3"/>
      <c r="I575" s="3"/>
      <c r="J575" s="3"/>
      <c r="K575" s="3"/>
      <c r="L575" s="3"/>
      <c r="M575" s="3"/>
      <c r="N575" s="3"/>
      <c r="O575" s="3"/>
      <c r="P575" s="132"/>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row>
    <row r="576" spans="1:44" ht="15.75" customHeight="1">
      <c r="A576" s="3"/>
      <c r="B576" s="3"/>
      <c r="C576" s="3"/>
      <c r="D576" s="3"/>
      <c r="E576" s="3"/>
      <c r="F576" s="3"/>
      <c r="G576" s="3"/>
      <c r="H576" s="3"/>
      <c r="I576" s="3"/>
      <c r="J576" s="3"/>
      <c r="K576" s="3"/>
      <c r="L576" s="3"/>
      <c r="M576" s="3"/>
      <c r="N576" s="3"/>
      <c r="O576" s="3"/>
      <c r="P576" s="132"/>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row>
    <row r="577" spans="1:44" ht="15.75" customHeight="1">
      <c r="A577" s="3"/>
      <c r="B577" s="3"/>
      <c r="C577" s="3"/>
      <c r="D577" s="3"/>
      <c r="E577" s="3"/>
      <c r="F577" s="3"/>
      <c r="G577" s="3"/>
      <c r="H577" s="3"/>
      <c r="I577" s="3"/>
      <c r="J577" s="3"/>
      <c r="K577" s="3"/>
      <c r="L577" s="3"/>
      <c r="M577" s="3"/>
      <c r="N577" s="3"/>
      <c r="O577" s="3"/>
      <c r="P577" s="132"/>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row>
    <row r="578" spans="1:44" ht="15.75" customHeight="1">
      <c r="A578" s="3"/>
      <c r="B578" s="3"/>
      <c r="C578" s="3"/>
      <c r="D578" s="3"/>
      <c r="E578" s="3"/>
      <c r="F578" s="3"/>
      <c r="G578" s="3"/>
      <c r="H578" s="3"/>
      <c r="I578" s="3"/>
      <c r="J578" s="3"/>
      <c r="K578" s="3"/>
      <c r="L578" s="3"/>
      <c r="M578" s="3"/>
      <c r="N578" s="3"/>
      <c r="O578" s="3"/>
      <c r="P578" s="132"/>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row>
    <row r="579" spans="1:44" ht="15.75" customHeight="1">
      <c r="A579" s="3"/>
      <c r="B579" s="3"/>
      <c r="C579" s="3"/>
      <c r="D579" s="3"/>
      <c r="E579" s="3"/>
      <c r="F579" s="3"/>
      <c r="G579" s="3"/>
      <c r="H579" s="3"/>
      <c r="I579" s="3"/>
      <c r="J579" s="3"/>
      <c r="K579" s="3"/>
      <c r="L579" s="3"/>
      <c r="M579" s="3"/>
      <c r="N579" s="3"/>
      <c r="O579" s="3"/>
      <c r="P579" s="132"/>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row>
    <row r="580" spans="1:44" ht="15.75" customHeight="1">
      <c r="A580" s="3"/>
      <c r="B580" s="3"/>
      <c r="C580" s="3"/>
      <c r="D580" s="3"/>
      <c r="E580" s="3"/>
      <c r="F580" s="3"/>
      <c r="G580" s="3"/>
      <c r="H580" s="3"/>
      <c r="I580" s="3"/>
      <c r="J580" s="3"/>
      <c r="K580" s="3"/>
      <c r="L580" s="3"/>
      <c r="M580" s="3"/>
      <c r="N580" s="3"/>
      <c r="O580" s="3"/>
      <c r="P580" s="132"/>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row>
    <row r="581" spans="1:44" ht="15.75" customHeight="1">
      <c r="A581" s="3"/>
      <c r="B581" s="3"/>
      <c r="C581" s="3"/>
      <c r="D581" s="3"/>
      <c r="E581" s="3"/>
      <c r="F581" s="3"/>
      <c r="G581" s="3"/>
      <c r="H581" s="3"/>
      <c r="I581" s="3"/>
      <c r="J581" s="3"/>
      <c r="K581" s="3"/>
      <c r="L581" s="3"/>
      <c r="M581" s="3"/>
      <c r="N581" s="3"/>
      <c r="O581" s="3"/>
      <c r="P581" s="132"/>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row>
    <row r="582" spans="1:44" ht="15.75" customHeight="1">
      <c r="A582" s="3"/>
      <c r="B582" s="3"/>
      <c r="C582" s="3"/>
      <c r="D582" s="3"/>
      <c r="E582" s="3"/>
      <c r="F582" s="3"/>
      <c r="G582" s="3"/>
      <c r="H582" s="3"/>
      <c r="I582" s="3"/>
      <c r="J582" s="3"/>
      <c r="K582" s="3"/>
      <c r="L582" s="3"/>
      <c r="M582" s="3"/>
      <c r="N582" s="3"/>
      <c r="O582" s="3"/>
      <c r="P582" s="132"/>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row>
    <row r="583" spans="1:44" ht="15.75" customHeight="1">
      <c r="A583" s="3"/>
      <c r="B583" s="3"/>
      <c r="C583" s="3"/>
      <c r="D583" s="3"/>
      <c r="E583" s="3"/>
      <c r="F583" s="3"/>
      <c r="G583" s="3"/>
      <c r="H583" s="3"/>
      <c r="I583" s="3"/>
      <c r="J583" s="3"/>
      <c r="K583" s="3"/>
      <c r="L583" s="3"/>
      <c r="M583" s="3"/>
      <c r="N583" s="3"/>
      <c r="O583" s="3"/>
      <c r="P583" s="132"/>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row>
    <row r="584" spans="1:44" ht="15.75" customHeight="1">
      <c r="A584" s="3"/>
      <c r="B584" s="3"/>
      <c r="C584" s="3"/>
      <c r="D584" s="3"/>
      <c r="E584" s="3"/>
      <c r="F584" s="3"/>
      <c r="G584" s="3"/>
      <c r="H584" s="3"/>
      <c r="I584" s="3"/>
      <c r="J584" s="3"/>
      <c r="K584" s="3"/>
      <c r="L584" s="3"/>
      <c r="M584" s="3"/>
      <c r="N584" s="3"/>
      <c r="O584" s="3"/>
      <c r="P584" s="132"/>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row>
    <row r="585" spans="1:44" ht="15.75" customHeight="1">
      <c r="A585" s="3"/>
      <c r="B585" s="3"/>
      <c r="C585" s="3"/>
      <c r="D585" s="3"/>
      <c r="E585" s="3"/>
      <c r="F585" s="3"/>
      <c r="G585" s="3"/>
      <c r="H585" s="3"/>
      <c r="I585" s="3"/>
      <c r="J585" s="3"/>
      <c r="K585" s="3"/>
      <c r="L585" s="3"/>
      <c r="M585" s="3"/>
      <c r="N585" s="3"/>
      <c r="O585" s="3"/>
      <c r="P585" s="132"/>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row>
    <row r="586" spans="1:44" ht="15.75" customHeight="1">
      <c r="A586" s="3"/>
      <c r="B586" s="3"/>
      <c r="C586" s="3"/>
      <c r="D586" s="3"/>
      <c r="E586" s="3"/>
      <c r="F586" s="3"/>
      <c r="G586" s="3"/>
      <c r="H586" s="3"/>
      <c r="I586" s="3"/>
      <c r="J586" s="3"/>
      <c r="K586" s="3"/>
      <c r="L586" s="3"/>
      <c r="M586" s="3"/>
      <c r="N586" s="3"/>
      <c r="O586" s="3"/>
      <c r="P586" s="132"/>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row>
    <row r="587" spans="1:44" ht="15.75" customHeight="1">
      <c r="A587" s="3"/>
      <c r="B587" s="3"/>
      <c r="C587" s="3"/>
      <c r="D587" s="3"/>
      <c r="E587" s="3"/>
      <c r="F587" s="3"/>
      <c r="G587" s="3"/>
      <c r="H587" s="3"/>
      <c r="I587" s="3"/>
      <c r="J587" s="3"/>
      <c r="K587" s="3"/>
      <c r="L587" s="3"/>
      <c r="M587" s="3"/>
      <c r="N587" s="3"/>
      <c r="O587" s="3"/>
      <c r="P587" s="132"/>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row>
    <row r="588" spans="1:44" ht="15.75" customHeight="1">
      <c r="A588" s="3"/>
      <c r="B588" s="3"/>
      <c r="C588" s="3"/>
      <c r="D588" s="3"/>
      <c r="E588" s="3"/>
      <c r="F588" s="3"/>
      <c r="G588" s="3"/>
      <c r="H588" s="3"/>
      <c r="I588" s="3"/>
      <c r="J588" s="3"/>
      <c r="K588" s="3"/>
      <c r="L588" s="3"/>
      <c r="M588" s="3"/>
      <c r="N588" s="3"/>
      <c r="O588" s="3"/>
      <c r="P588" s="132"/>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row>
    <row r="589" spans="1:44" ht="15.75" customHeight="1">
      <c r="A589" s="3"/>
      <c r="B589" s="3"/>
      <c r="C589" s="3"/>
      <c r="D589" s="3"/>
      <c r="E589" s="3"/>
      <c r="F589" s="3"/>
      <c r="G589" s="3"/>
      <c r="H589" s="3"/>
      <c r="I589" s="3"/>
      <c r="J589" s="3"/>
      <c r="K589" s="3"/>
      <c r="L589" s="3"/>
      <c r="M589" s="3"/>
      <c r="N589" s="3"/>
      <c r="O589" s="3"/>
      <c r="P589" s="132"/>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row>
    <row r="590" spans="1:44" ht="15.75" customHeight="1">
      <c r="A590" s="3"/>
      <c r="B590" s="3"/>
      <c r="C590" s="3"/>
      <c r="D590" s="3"/>
      <c r="E590" s="3"/>
      <c r="F590" s="3"/>
      <c r="G590" s="3"/>
      <c r="H590" s="3"/>
      <c r="I590" s="3"/>
      <c r="J590" s="3"/>
      <c r="K590" s="3"/>
      <c r="L590" s="3"/>
      <c r="M590" s="3"/>
      <c r="N590" s="3"/>
      <c r="O590" s="3"/>
      <c r="P590" s="132"/>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row>
    <row r="591" spans="1:44" ht="15.75" customHeight="1">
      <c r="A591" s="3"/>
      <c r="B591" s="3"/>
      <c r="C591" s="3"/>
      <c r="D591" s="3"/>
      <c r="E591" s="3"/>
      <c r="F591" s="3"/>
      <c r="G591" s="3"/>
      <c r="H591" s="3"/>
      <c r="I591" s="3"/>
      <c r="J591" s="3"/>
      <c r="K591" s="3"/>
      <c r="L591" s="3"/>
      <c r="M591" s="3"/>
      <c r="N591" s="3"/>
      <c r="O591" s="3"/>
      <c r="P591" s="132"/>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row>
    <row r="592" spans="1:44" ht="15.75" customHeight="1">
      <c r="A592" s="3"/>
      <c r="B592" s="3"/>
      <c r="C592" s="3"/>
      <c r="D592" s="3"/>
      <c r="E592" s="3"/>
      <c r="F592" s="3"/>
      <c r="G592" s="3"/>
      <c r="H592" s="3"/>
      <c r="I592" s="3"/>
      <c r="J592" s="3"/>
      <c r="K592" s="3"/>
      <c r="L592" s="3"/>
      <c r="M592" s="3"/>
      <c r="N592" s="3"/>
      <c r="O592" s="3"/>
      <c r="P592" s="132"/>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row>
    <row r="593" spans="1:44" ht="15.75" customHeight="1">
      <c r="A593" s="3"/>
      <c r="B593" s="3"/>
      <c r="C593" s="3"/>
      <c r="D593" s="3"/>
      <c r="E593" s="3"/>
      <c r="F593" s="3"/>
      <c r="G593" s="3"/>
      <c r="H593" s="3"/>
      <c r="I593" s="3"/>
      <c r="J593" s="3"/>
      <c r="K593" s="3"/>
      <c r="L593" s="3"/>
      <c r="M593" s="3"/>
      <c r="N593" s="3"/>
      <c r="O593" s="3"/>
      <c r="P593" s="132"/>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row>
    <row r="594" spans="1:44" ht="15.75" customHeight="1">
      <c r="A594" s="3"/>
      <c r="B594" s="3"/>
      <c r="C594" s="3"/>
      <c r="D594" s="3"/>
      <c r="E594" s="3"/>
      <c r="F594" s="3"/>
      <c r="G594" s="3"/>
      <c r="H594" s="3"/>
      <c r="I594" s="3"/>
      <c r="J594" s="3"/>
      <c r="K594" s="3"/>
      <c r="L594" s="3"/>
      <c r="M594" s="3"/>
      <c r="N594" s="3"/>
      <c r="O594" s="3"/>
      <c r="P594" s="132"/>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row>
    <row r="595" spans="1:44" ht="15.75" customHeight="1">
      <c r="A595" s="3"/>
      <c r="B595" s="3"/>
      <c r="C595" s="3"/>
      <c r="D595" s="3"/>
      <c r="E595" s="3"/>
      <c r="F595" s="3"/>
      <c r="G595" s="3"/>
      <c r="H595" s="3"/>
      <c r="I595" s="3"/>
      <c r="J595" s="3"/>
      <c r="K595" s="3"/>
      <c r="L595" s="3"/>
      <c r="M595" s="3"/>
      <c r="N595" s="3"/>
      <c r="O595" s="3"/>
      <c r="P595" s="132"/>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row>
    <row r="596" spans="1:44" ht="15.75" customHeight="1">
      <c r="A596" s="3"/>
      <c r="B596" s="3"/>
      <c r="C596" s="3"/>
      <c r="D596" s="3"/>
      <c r="E596" s="3"/>
      <c r="F596" s="3"/>
      <c r="G596" s="3"/>
      <c r="H596" s="3"/>
      <c r="I596" s="3"/>
      <c r="J596" s="3"/>
      <c r="K596" s="3"/>
      <c r="L596" s="3"/>
      <c r="M596" s="3"/>
      <c r="N596" s="3"/>
      <c r="O596" s="3"/>
      <c r="P596" s="132"/>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row>
    <row r="597" spans="1:44" ht="15.75" customHeight="1">
      <c r="A597" s="3"/>
      <c r="B597" s="3"/>
      <c r="C597" s="3"/>
      <c r="D597" s="3"/>
      <c r="E597" s="3"/>
      <c r="F597" s="3"/>
      <c r="G597" s="3"/>
      <c r="H597" s="3"/>
      <c r="I597" s="3"/>
      <c r="J597" s="3"/>
      <c r="K597" s="3"/>
      <c r="L597" s="3"/>
      <c r="M597" s="3"/>
      <c r="N597" s="3"/>
      <c r="O597" s="3"/>
      <c r="P597" s="132"/>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row>
    <row r="598" spans="1:44" ht="15.75" customHeight="1">
      <c r="A598" s="3"/>
      <c r="B598" s="3"/>
      <c r="C598" s="3"/>
      <c r="D598" s="3"/>
      <c r="E598" s="3"/>
      <c r="F598" s="3"/>
      <c r="G598" s="3"/>
      <c r="H598" s="3"/>
      <c r="I598" s="3"/>
      <c r="J598" s="3"/>
      <c r="K598" s="3"/>
      <c r="L598" s="3"/>
      <c r="M598" s="3"/>
      <c r="N598" s="3"/>
      <c r="O598" s="3"/>
      <c r="P598" s="132"/>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row>
    <row r="599" spans="1:44" ht="15.75" customHeight="1">
      <c r="A599" s="3"/>
      <c r="B599" s="3"/>
      <c r="C599" s="3"/>
      <c r="D599" s="3"/>
      <c r="E599" s="3"/>
      <c r="F599" s="3"/>
      <c r="G599" s="3"/>
      <c r="H599" s="3"/>
      <c r="I599" s="3"/>
      <c r="J599" s="3"/>
      <c r="K599" s="3"/>
      <c r="L599" s="3"/>
      <c r="M599" s="3"/>
      <c r="N599" s="3"/>
      <c r="O599" s="3"/>
      <c r="P599" s="132"/>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row>
    <row r="600" spans="1:44" ht="15.75" customHeight="1">
      <c r="A600" s="3"/>
      <c r="B600" s="3"/>
      <c r="C600" s="3"/>
      <c r="D600" s="3"/>
      <c r="E600" s="3"/>
      <c r="F600" s="3"/>
      <c r="G600" s="3"/>
      <c r="H600" s="3"/>
      <c r="I600" s="3"/>
      <c r="J600" s="3"/>
      <c r="K600" s="3"/>
      <c r="L600" s="3"/>
      <c r="M600" s="3"/>
      <c r="N600" s="3"/>
      <c r="O600" s="3"/>
      <c r="P600" s="132"/>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row>
    <row r="601" spans="1:44" ht="15.75" customHeight="1">
      <c r="A601" s="3"/>
      <c r="B601" s="3"/>
      <c r="C601" s="3"/>
      <c r="D601" s="3"/>
      <c r="E601" s="3"/>
      <c r="F601" s="3"/>
      <c r="G601" s="3"/>
      <c r="H601" s="3"/>
      <c r="I601" s="3"/>
      <c r="J601" s="3"/>
      <c r="K601" s="3"/>
      <c r="L601" s="3"/>
      <c r="M601" s="3"/>
      <c r="N601" s="3"/>
      <c r="O601" s="3"/>
      <c r="P601" s="132"/>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row>
    <row r="602" spans="1:44" ht="15.75" customHeight="1">
      <c r="A602" s="3"/>
      <c r="B602" s="3"/>
      <c r="C602" s="3"/>
      <c r="D602" s="3"/>
      <c r="E602" s="3"/>
      <c r="F602" s="3"/>
      <c r="G602" s="3"/>
      <c r="H602" s="3"/>
      <c r="I602" s="3"/>
      <c r="J602" s="3"/>
      <c r="K602" s="3"/>
      <c r="L602" s="3"/>
      <c r="M602" s="3"/>
      <c r="N602" s="3"/>
      <c r="O602" s="3"/>
      <c r="P602" s="132"/>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row>
    <row r="603" spans="1:44" ht="15.75" customHeight="1">
      <c r="A603" s="3"/>
      <c r="B603" s="3"/>
      <c r="C603" s="3"/>
      <c r="D603" s="3"/>
      <c r="E603" s="3"/>
      <c r="F603" s="3"/>
      <c r="G603" s="3"/>
      <c r="H603" s="3"/>
      <c r="I603" s="3"/>
      <c r="J603" s="3"/>
      <c r="K603" s="3"/>
      <c r="L603" s="3"/>
      <c r="M603" s="3"/>
      <c r="N603" s="3"/>
      <c r="O603" s="3"/>
      <c r="P603" s="132"/>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row>
    <row r="604" spans="1:44" ht="15.75" customHeight="1">
      <c r="A604" s="3"/>
      <c r="B604" s="3"/>
      <c r="C604" s="3"/>
      <c r="D604" s="3"/>
      <c r="E604" s="3"/>
      <c r="F604" s="3"/>
      <c r="G604" s="3"/>
      <c r="H604" s="3"/>
      <c r="I604" s="3"/>
      <c r="J604" s="3"/>
      <c r="K604" s="3"/>
      <c r="L604" s="3"/>
      <c r="M604" s="3"/>
      <c r="N604" s="3"/>
      <c r="O604" s="3"/>
      <c r="P604" s="132"/>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row>
    <row r="605" spans="1:44" ht="15.75" customHeight="1">
      <c r="A605" s="3"/>
      <c r="B605" s="3"/>
      <c r="C605" s="3"/>
      <c r="D605" s="3"/>
      <c r="E605" s="3"/>
      <c r="F605" s="3"/>
      <c r="G605" s="3"/>
      <c r="H605" s="3"/>
      <c r="I605" s="3"/>
      <c r="J605" s="3"/>
      <c r="K605" s="3"/>
      <c r="L605" s="3"/>
      <c r="M605" s="3"/>
      <c r="N605" s="3"/>
      <c r="O605" s="3"/>
      <c r="P605" s="132"/>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row>
    <row r="606" spans="1:44" ht="15.75" customHeight="1">
      <c r="A606" s="3"/>
      <c r="B606" s="3"/>
      <c r="C606" s="3"/>
      <c r="D606" s="3"/>
      <c r="E606" s="3"/>
      <c r="F606" s="3"/>
      <c r="G606" s="3"/>
      <c r="H606" s="3"/>
      <c r="I606" s="3"/>
      <c r="J606" s="3"/>
      <c r="K606" s="3"/>
      <c r="L606" s="3"/>
      <c r="M606" s="3"/>
      <c r="N606" s="3"/>
      <c r="O606" s="3"/>
      <c r="P606" s="132"/>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row>
    <row r="607" spans="1:44" ht="15.75" customHeight="1">
      <c r="A607" s="3"/>
      <c r="B607" s="3"/>
      <c r="C607" s="3"/>
      <c r="D607" s="3"/>
      <c r="E607" s="3"/>
      <c r="F607" s="3"/>
      <c r="G607" s="3"/>
      <c r="H607" s="3"/>
      <c r="I607" s="3"/>
      <c r="J607" s="3"/>
      <c r="K607" s="3"/>
      <c r="L607" s="3"/>
      <c r="M607" s="3"/>
      <c r="N607" s="3"/>
      <c r="O607" s="3"/>
      <c r="P607" s="132"/>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row>
    <row r="608" spans="1:44" ht="15.75" customHeight="1">
      <c r="A608" s="3"/>
      <c r="B608" s="3"/>
      <c r="C608" s="3"/>
      <c r="D608" s="3"/>
      <c r="E608" s="3"/>
      <c r="F608" s="3"/>
      <c r="G608" s="3"/>
      <c r="H608" s="3"/>
      <c r="I608" s="3"/>
      <c r="J608" s="3"/>
      <c r="K608" s="3"/>
      <c r="L608" s="3"/>
      <c r="M608" s="3"/>
      <c r="N608" s="3"/>
      <c r="O608" s="3"/>
      <c r="P608" s="132"/>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row>
    <row r="609" spans="1:44" ht="15.75" customHeight="1">
      <c r="A609" s="3"/>
      <c r="B609" s="3"/>
      <c r="C609" s="3"/>
      <c r="D609" s="3"/>
      <c r="E609" s="3"/>
      <c r="F609" s="3"/>
      <c r="G609" s="3"/>
      <c r="H609" s="3"/>
      <c r="I609" s="3"/>
      <c r="J609" s="3"/>
      <c r="K609" s="3"/>
      <c r="L609" s="3"/>
      <c r="M609" s="3"/>
      <c r="N609" s="3"/>
      <c r="O609" s="3"/>
      <c r="P609" s="132"/>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row>
    <row r="610" spans="1:44" ht="15.75" customHeight="1">
      <c r="A610" s="3"/>
      <c r="B610" s="3"/>
      <c r="C610" s="3"/>
      <c r="D610" s="3"/>
      <c r="E610" s="3"/>
      <c r="F610" s="3"/>
      <c r="G610" s="3"/>
      <c r="H610" s="3"/>
      <c r="I610" s="3"/>
      <c r="J610" s="3"/>
      <c r="K610" s="3"/>
      <c r="L610" s="3"/>
      <c r="M610" s="3"/>
      <c r="N610" s="3"/>
      <c r="O610" s="3"/>
      <c r="P610" s="132"/>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row>
    <row r="611" spans="1:44" ht="15.75" customHeight="1">
      <c r="A611" s="3"/>
      <c r="B611" s="3"/>
      <c r="C611" s="3"/>
      <c r="D611" s="3"/>
      <c r="E611" s="3"/>
      <c r="F611" s="3"/>
      <c r="G611" s="3"/>
      <c r="H611" s="3"/>
      <c r="I611" s="3"/>
      <c r="J611" s="3"/>
      <c r="K611" s="3"/>
      <c r="L611" s="3"/>
      <c r="M611" s="3"/>
      <c r="N611" s="3"/>
      <c r="O611" s="3"/>
      <c r="P611" s="132"/>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row>
    <row r="612" spans="1:44" ht="15.75" customHeight="1">
      <c r="A612" s="3"/>
      <c r="B612" s="3"/>
      <c r="C612" s="3"/>
      <c r="D612" s="3"/>
      <c r="E612" s="3"/>
      <c r="F612" s="3"/>
      <c r="G612" s="3"/>
      <c r="H612" s="3"/>
      <c r="I612" s="3"/>
      <c r="J612" s="3"/>
      <c r="K612" s="3"/>
      <c r="L612" s="3"/>
      <c r="M612" s="3"/>
      <c r="N612" s="3"/>
      <c r="O612" s="3"/>
      <c r="P612" s="132"/>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row>
    <row r="613" spans="1:44" ht="15.75" customHeight="1">
      <c r="A613" s="3"/>
      <c r="B613" s="3"/>
      <c r="C613" s="3"/>
      <c r="D613" s="3"/>
      <c r="E613" s="3"/>
      <c r="F613" s="3"/>
      <c r="G613" s="3"/>
      <c r="H613" s="3"/>
      <c r="I613" s="3"/>
      <c r="J613" s="3"/>
      <c r="K613" s="3"/>
      <c r="L613" s="3"/>
      <c r="M613" s="3"/>
      <c r="N613" s="3"/>
      <c r="O613" s="3"/>
      <c r="P613" s="132"/>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row>
    <row r="614" spans="1:44" ht="15.75" customHeight="1">
      <c r="A614" s="3"/>
      <c r="B614" s="3"/>
      <c r="C614" s="3"/>
      <c r="D614" s="3"/>
      <c r="E614" s="3"/>
      <c r="F614" s="3"/>
      <c r="G614" s="3"/>
      <c r="H614" s="3"/>
      <c r="I614" s="3"/>
      <c r="J614" s="3"/>
      <c r="K614" s="3"/>
      <c r="L614" s="3"/>
      <c r="M614" s="3"/>
      <c r="N614" s="3"/>
      <c r="O614" s="3"/>
      <c r="P614" s="132"/>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row>
    <row r="615" spans="1:44" ht="15.75" customHeight="1">
      <c r="A615" s="3"/>
      <c r="B615" s="3"/>
      <c r="C615" s="3"/>
      <c r="D615" s="3"/>
      <c r="E615" s="3"/>
      <c r="F615" s="3"/>
      <c r="G615" s="3"/>
      <c r="H615" s="3"/>
      <c r="I615" s="3"/>
      <c r="J615" s="3"/>
      <c r="K615" s="3"/>
      <c r="L615" s="3"/>
      <c r="M615" s="3"/>
      <c r="N615" s="3"/>
      <c r="O615" s="3"/>
      <c r="P615" s="132"/>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row>
    <row r="616" spans="1:44" ht="15.75" customHeight="1">
      <c r="A616" s="3"/>
      <c r="B616" s="3"/>
      <c r="C616" s="3"/>
      <c r="D616" s="3"/>
      <c r="E616" s="3"/>
      <c r="F616" s="3"/>
      <c r="G616" s="3"/>
      <c r="H616" s="3"/>
      <c r="I616" s="3"/>
      <c r="J616" s="3"/>
      <c r="K616" s="3"/>
      <c r="L616" s="3"/>
      <c r="M616" s="3"/>
      <c r="N616" s="3"/>
      <c r="O616" s="3"/>
      <c r="P616" s="132"/>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row>
    <row r="617" spans="1:44" ht="15.75" customHeight="1">
      <c r="A617" s="3"/>
      <c r="B617" s="3"/>
      <c r="C617" s="3"/>
      <c r="D617" s="3"/>
      <c r="E617" s="3"/>
      <c r="F617" s="3"/>
      <c r="G617" s="3"/>
      <c r="H617" s="3"/>
      <c r="I617" s="3"/>
      <c r="J617" s="3"/>
      <c r="K617" s="3"/>
      <c r="L617" s="3"/>
      <c r="M617" s="3"/>
      <c r="N617" s="3"/>
      <c r="O617" s="3"/>
      <c r="P617" s="132"/>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row>
    <row r="618" spans="1:44" ht="15.75" customHeight="1">
      <c r="A618" s="3"/>
      <c r="B618" s="3"/>
      <c r="C618" s="3"/>
      <c r="D618" s="3"/>
      <c r="E618" s="3"/>
      <c r="F618" s="3"/>
      <c r="G618" s="3"/>
      <c r="H618" s="3"/>
      <c r="I618" s="3"/>
      <c r="J618" s="3"/>
      <c r="K618" s="3"/>
      <c r="L618" s="3"/>
      <c r="M618" s="3"/>
      <c r="N618" s="3"/>
      <c r="O618" s="3"/>
      <c r="P618" s="132"/>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row>
    <row r="619" spans="1:44" ht="15.75" customHeight="1">
      <c r="A619" s="3"/>
      <c r="B619" s="3"/>
      <c r="C619" s="3"/>
      <c r="D619" s="3"/>
      <c r="E619" s="3"/>
      <c r="F619" s="3"/>
      <c r="G619" s="3"/>
      <c r="H619" s="3"/>
      <c r="I619" s="3"/>
      <c r="J619" s="3"/>
      <c r="K619" s="3"/>
      <c r="L619" s="3"/>
      <c r="M619" s="3"/>
      <c r="N619" s="3"/>
      <c r="O619" s="3"/>
      <c r="P619" s="132"/>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row>
    <row r="620" spans="1:44" ht="15.75" customHeight="1">
      <c r="A620" s="3"/>
      <c r="B620" s="3"/>
      <c r="C620" s="3"/>
      <c r="D620" s="3"/>
      <c r="E620" s="3"/>
      <c r="F620" s="3"/>
      <c r="G620" s="3"/>
      <c r="H620" s="3"/>
      <c r="I620" s="3"/>
      <c r="J620" s="3"/>
      <c r="K620" s="3"/>
      <c r="L620" s="3"/>
      <c r="M620" s="3"/>
      <c r="N620" s="3"/>
      <c r="O620" s="3"/>
      <c r="P620" s="132"/>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row>
    <row r="621" spans="1:44" ht="15.75" customHeight="1">
      <c r="A621" s="3"/>
      <c r="B621" s="3"/>
      <c r="C621" s="3"/>
      <c r="D621" s="3"/>
      <c r="E621" s="3"/>
      <c r="F621" s="3"/>
      <c r="G621" s="3"/>
      <c r="H621" s="3"/>
      <c r="I621" s="3"/>
      <c r="J621" s="3"/>
      <c r="K621" s="3"/>
      <c r="L621" s="3"/>
      <c r="M621" s="3"/>
      <c r="N621" s="3"/>
      <c r="O621" s="3"/>
      <c r="P621" s="132"/>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row>
    <row r="622" spans="1:44" ht="15.75" customHeight="1">
      <c r="A622" s="3"/>
      <c r="B622" s="3"/>
      <c r="C622" s="3"/>
      <c r="D622" s="3"/>
      <c r="E622" s="3"/>
      <c r="F622" s="3"/>
      <c r="G622" s="3"/>
      <c r="H622" s="3"/>
      <c r="I622" s="3"/>
      <c r="J622" s="3"/>
      <c r="K622" s="3"/>
      <c r="L622" s="3"/>
      <c r="M622" s="3"/>
      <c r="N622" s="3"/>
      <c r="O622" s="3"/>
      <c r="P622" s="132"/>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row>
    <row r="623" spans="1:44" ht="15.75" customHeight="1">
      <c r="A623" s="3"/>
      <c r="B623" s="3"/>
      <c r="C623" s="3"/>
      <c r="D623" s="3"/>
      <c r="E623" s="3"/>
      <c r="F623" s="3"/>
      <c r="G623" s="3"/>
      <c r="H623" s="3"/>
      <c r="I623" s="3"/>
      <c r="J623" s="3"/>
      <c r="K623" s="3"/>
      <c r="L623" s="3"/>
      <c r="M623" s="3"/>
      <c r="N623" s="3"/>
      <c r="O623" s="3"/>
      <c r="P623" s="132"/>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row>
    <row r="624" spans="1:44" ht="15.75" customHeight="1">
      <c r="A624" s="3"/>
      <c r="B624" s="3"/>
      <c r="C624" s="3"/>
      <c r="D624" s="3"/>
      <c r="E624" s="3"/>
      <c r="F624" s="3"/>
      <c r="G624" s="3"/>
      <c r="H624" s="3"/>
      <c r="I624" s="3"/>
      <c r="J624" s="3"/>
      <c r="K624" s="3"/>
      <c r="L624" s="3"/>
      <c r="M624" s="3"/>
      <c r="N624" s="3"/>
      <c r="O624" s="3"/>
      <c r="P624" s="132"/>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row>
    <row r="625" spans="1:44" ht="15.75" customHeight="1">
      <c r="A625" s="3"/>
      <c r="B625" s="3"/>
      <c r="C625" s="3"/>
      <c r="D625" s="3"/>
      <c r="E625" s="3"/>
      <c r="F625" s="3"/>
      <c r="G625" s="3"/>
      <c r="H625" s="3"/>
      <c r="I625" s="3"/>
      <c r="J625" s="3"/>
      <c r="K625" s="3"/>
      <c r="L625" s="3"/>
      <c r="M625" s="3"/>
      <c r="N625" s="3"/>
      <c r="O625" s="3"/>
      <c r="P625" s="132"/>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row>
    <row r="626" spans="1:44" ht="15.75" customHeight="1">
      <c r="A626" s="3"/>
      <c r="B626" s="3"/>
      <c r="C626" s="3"/>
      <c r="D626" s="3"/>
      <c r="E626" s="3"/>
      <c r="F626" s="3"/>
      <c r="G626" s="3"/>
      <c r="H626" s="3"/>
      <c r="I626" s="3"/>
      <c r="J626" s="3"/>
      <c r="K626" s="3"/>
      <c r="L626" s="3"/>
      <c r="M626" s="3"/>
      <c r="N626" s="3"/>
      <c r="O626" s="3"/>
      <c r="P626" s="132"/>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row>
    <row r="627" spans="1:44" ht="15.75" customHeight="1">
      <c r="A627" s="3"/>
      <c r="B627" s="3"/>
      <c r="C627" s="3"/>
      <c r="D627" s="3"/>
      <c r="E627" s="3"/>
      <c r="F627" s="3"/>
      <c r="G627" s="3"/>
      <c r="H627" s="3"/>
      <c r="I627" s="3"/>
      <c r="J627" s="3"/>
      <c r="K627" s="3"/>
      <c r="L627" s="3"/>
      <c r="M627" s="3"/>
      <c r="N627" s="3"/>
      <c r="O627" s="3"/>
      <c r="P627" s="132"/>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row>
    <row r="628" spans="1:44" ht="15.75" customHeight="1">
      <c r="A628" s="3"/>
      <c r="B628" s="3"/>
      <c r="C628" s="3"/>
      <c r="D628" s="3"/>
      <c r="E628" s="3"/>
      <c r="F628" s="3"/>
      <c r="G628" s="3"/>
      <c r="H628" s="3"/>
      <c r="I628" s="3"/>
      <c r="J628" s="3"/>
      <c r="K628" s="3"/>
      <c r="L628" s="3"/>
      <c r="M628" s="3"/>
      <c r="N628" s="3"/>
      <c r="O628" s="3"/>
      <c r="P628" s="132"/>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row>
    <row r="629" spans="1:44" ht="15.75" customHeight="1">
      <c r="A629" s="3"/>
      <c r="B629" s="3"/>
      <c r="C629" s="3"/>
      <c r="D629" s="3"/>
      <c r="E629" s="3"/>
      <c r="F629" s="3"/>
      <c r="G629" s="3"/>
      <c r="H629" s="3"/>
      <c r="I629" s="3"/>
      <c r="J629" s="3"/>
      <c r="K629" s="3"/>
      <c r="L629" s="3"/>
      <c r="M629" s="3"/>
      <c r="N629" s="3"/>
      <c r="O629" s="3"/>
      <c r="P629" s="132"/>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row>
    <row r="630" spans="1:44" ht="15.75" customHeight="1">
      <c r="A630" s="3"/>
      <c r="B630" s="3"/>
      <c r="C630" s="3"/>
      <c r="D630" s="3"/>
      <c r="E630" s="3"/>
      <c r="F630" s="3"/>
      <c r="G630" s="3"/>
      <c r="H630" s="3"/>
      <c r="I630" s="3"/>
      <c r="J630" s="3"/>
      <c r="K630" s="3"/>
      <c r="L630" s="3"/>
      <c r="M630" s="3"/>
      <c r="N630" s="3"/>
      <c r="O630" s="3"/>
      <c r="P630" s="132"/>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row>
    <row r="631" spans="1:44" ht="15.75" customHeight="1">
      <c r="A631" s="3"/>
      <c r="B631" s="3"/>
      <c r="C631" s="3"/>
      <c r="D631" s="3"/>
      <c r="E631" s="3"/>
      <c r="F631" s="3"/>
      <c r="G631" s="3"/>
      <c r="H631" s="3"/>
      <c r="I631" s="3"/>
      <c r="J631" s="3"/>
      <c r="K631" s="3"/>
      <c r="L631" s="3"/>
      <c r="M631" s="3"/>
      <c r="N631" s="3"/>
      <c r="O631" s="3"/>
      <c r="P631" s="132"/>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row>
    <row r="632" spans="1:44" ht="15.75" customHeight="1">
      <c r="A632" s="3"/>
      <c r="B632" s="3"/>
      <c r="C632" s="3"/>
      <c r="D632" s="3"/>
      <c r="E632" s="3"/>
      <c r="F632" s="3"/>
      <c r="G632" s="3"/>
      <c r="H632" s="3"/>
      <c r="I632" s="3"/>
      <c r="J632" s="3"/>
      <c r="K632" s="3"/>
      <c r="L632" s="3"/>
      <c r="M632" s="3"/>
      <c r="N632" s="3"/>
      <c r="O632" s="3"/>
      <c r="P632" s="132"/>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row>
    <row r="633" spans="1:44" ht="15.75" customHeight="1">
      <c r="A633" s="3"/>
      <c r="B633" s="3"/>
      <c r="C633" s="3"/>
      <c r="D633" s="3"/>
      <c r="E633" s="3"/>
      <c r="F633" s="3"/>
      <c r="G633" s="3"/>
      <c r="H633" s="3"/>
      <c r="I633" s="3"/>
      <c r="J633" s="3"/>
      <c r="K633" s="3"/>
      <c r="L633" s="3"/>
      <c r="M633" s="3"/>
      <c r="N633" s="3"/>
      <c r="O633" s="3"/>
      <c r="P633" s="132"/>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row>
    <row r="634" spans="1:44" ht="15.75" customHeight="1">
      <c r="A634" s="3"/>
      <c r="B634" s="3"/>
      <c r="C634" s="3"/>
      <c r="D634" s="3"/>
      <c r="E634" s="3"/>
      <c r="F634" s="3"/>
      <c r="G634" s="3"/>
      <c r="H634" s="3"/>
      <c r="I634" s="3"/>
      <c r="J634" s="3"/>
      <c r="K634" s="3"/>
      <c r="L634" s="3"/>
      <c r="M634" s="3"/>
      <c r="N634" s="3"/>
      <c r="O634" s="3"/>
      <c r="P634" s="132"/>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row>
    <row r="635" spans="1:44" ht="15.75" customHeight="1">
      <c r="A635" s="3"/>
      <c r="B635" s="3"/>
      <c r="C635" s="3"/>
      <c r="D635" s="3"/>
      <c r="E635" s="3"/>
      <c r="F635" s="3"/>
      <c r="G635" s="3"/>
      <c r="H635" s="3"/>
      <c r="I635" s="3"/>
      <c r="J635" s="3"/>
      <c r="K635" s="3"/>
      <c r="L635" s="3"/>
      <c r="M635" s="3"/>
      <c r="N635" s="3"/>
      <c r="O635" s="3"/>
      <c r="P635" s="132"/>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row>
    <row r="636" spans="1:44" ht="15.75" customHeight="1">
      <c r="A636" s="3"/>
      <c r="B636" s="3"/>
      <c r="C636" s="3"/>
      <c r="D636" s="3"/>
      <c r="E636" s="3"/>
      <c r="F636" s="3"/>
      <c r="G636" s="3"/>
      <c r="H636" s="3"/>
      <c r="I636" s="3"/>
      <c r="J636" s="3"/>
      <c r="K636" s="3"/>
      <c r="L636" s="3"/>
      <c r="M636" s="3"/>
      <c r="N636" s="3"/>
      <c r="O636" s="3"/>
      <c r="P636" s="132"/>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row>
    <row r="637" spans="1:44" ht="15.75" customHeight="1">
      <c r="A637" s="3"/>
      <c r="B637" s="3"/>
      <c r="C637" s="3"/>
      <c r="D637" s="3"/>
      <c r="E637" s="3"/>
      <c r="F637" s="3"/>
      <c r="G637" s="3"/>
      <c r="H637" s="3"/>
      <c r="I637" s="3"/>
      <c r="J637" s="3"/>
      <c r="K637" s="3"/>
      <c r="L637" s="3"/>
      <c r="M637" s="3"/>
      <c r="N637" s="3"/>
      <c r="O637" s="3"/>
      <c r="P637" s="132"/>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row>
    <row r="638" spans="1:44" ht="15.75" customHeight="1">
      <c r="A638" s="3"/>
      <c r="B638" s="3"/>
      <c r="C638" s="3"/>
      <c r="D638" s="3"/>
      <c r="E638" s="3"/>
      <c r="F638" s="3"/>
      <c r="G638" s="3"/>
      <c r="H638" s="3"/>
      <c r="I638" s="3"/>
      <c r="J638" s="3"/>
      <c r="K638" s="3"/>
      <c r="L638" s="3"/>
      <c r="M638" s="3"/>
      <c r="N638" s="3"/>
      <c r="O638" s="3"/>
      <c r="P638" s="132"/>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row>
    <row r="639" spans="1:44" ht="15.75" customHeight="1">
      <c r="A639" s="3"/>
      <c r="B639" s="3"/>
      <c r="C639" s="3"/>
      <c r="D639" s="3"/>
      <c r="E639" s="3"/>
      <c r="F639" s="3"/>
      <c r="G639" s="3"/>
      <c r="H639" s="3"/>
      <c r="I639" s="3"/>
      <c r="J639" s="3"/>
      <c r="K639" s="3"/>
      <c r="L639" s="3"/>
      <c r="M639" s="3"/>
      <c r="N639" s="3"/>
      <c r="O639" s="3"/>
      <c r="P639" s="132"/>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row>
    <row r="640" spans="1:44" ht="15.75" customHeight="1">
      <c r="A640" s="3"/>
      <c r="B640" s="3"/>
      <c r="C640" s="3"/>
      <c r="D640" s="3"/>
      <c r="E640" s="3"/>
      <c r="F640" s="3"/>
      <c r="G640" s="3"/>
      <c r="H640" s="3"/>
      <c r="I640" s="3"/>
      <c r="J640" s="3"/>
      <c r="K640" s="3"/>
      <c r="L640" s="3"/>
      <c r="M640" s="3"/>
      <c r="N640" s="3"/>
      <c r="O640" s="3"/>
      <c r="P640" s="132"/>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row>
    <row r="641" spans="1:44" ht="15.75" customHeight="1">
      <c r="A641" s="3"/>
      <c r="B641" s="3"/>
      <c r="C641" s="3"/>
      <c r="D641" s="3"/>
      <c r="E641" s="3"/>
      <c r="F641" s="3"/>
      <c r="G641" s="3"/>
      <c r="H641" s="3"/>
      <c r="I641" s="3"/>
      <c r="J641" s="3"/>
      <c r="K641" s="3"/>
      <c r="L641" s="3"/>
      <c r="M641" s="3"/>
      <c r="N641" s="3"/>
      <c r="O641" s="3"/>
      <c r="P641" s="132"/>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row>
    <row r="642" spans="1:44" ht="15.75" customHeight="1">
      <c r="A642" s="3"/>
      <c r="B642" s="3"/>
      <c r="C642" s="3"/>
      <c r="D642" s="3"/>
      <c r="E642" s="3"/>
      <c r="F642" s="3"/>
      <c r="G642" s="3"/>
      <c r="H642" s="3"/>
      <c r="I642" s="3"/>
      <c r="J642" s="3"/>
      <c r="K642" s="3"/>
      <c r="L642" s="3"/>
      <c r="M642" s="3"/>
      <c r="N642" s="3"/>
      <c r="O642" s="3"/>
      <c r="P642" s="132"/>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row>
    <row r="643" spans="1:44" ht="15.75" customHeight="1">
      <c r="A643" s="3"/>
      <c r="B643" s="3"/>
      <c r="C643" s="3"/>
      <c r="D643" s="3"/>
      <c r="E643" s="3"/>
      <c r="F643" s="3"/>
      <c r="G643" s="3"/>
      <c r="H643" s="3"/>
      <c r="I643" s="3"/>
      <c r="J643" s="3"/>
      <c r="K643" s="3"/>
      <c r="L643" s="3"/>
      <c r="M643" s="3"/>
      <c r="N643" s="3"/>
      <c r="O643" s="3"/>
      <c r="P643" s="132"/>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row>
    <row r="644" spans="1:44" ht="15.75" customHeight="1">
      <c r="A644" s="3"/>
      <c r="B644" s="3"/>
      <c r="C644" s="3"/>
      <c r="D644" s="3"/>
      <c r="E644" s="3"/>
      <c r="F644" s="3"/>
      <c r="G644" s="3"/>
      <c r="H644" s="3"/>
      <c r="I644" s="3"/>
      <c r="J644" s="3"/>
      <c r="K644" s="3"/>
      <c r="L644" s="3"/>
      <c r="M644" s="3"/>
      <c r="N644" s="3"/>
      <c r="O644" s="3"/>
      <c r="P644" s="132"/>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row>
    <row r="645" spans="1:44" ht="15.75" customHeight="1">
      <c r="A645" s="3"/>
      <c r="B645" s="3"/>
      <c r="C645" s="3"/>
      <c r="D645" s="3"/>
      <c r="E645" s="3"/>
      <c r="F645" s="3"/>
      <c r="G645" s="3"/>
      <c r="H645" s="3"/>
      <c r="I645" s="3"/>
      <c r="J645" s="3"/>
      <c r="K645" s="3"/>
      <c r="L645" s="3"/>
      <c r="M645" s="3"/>
      <c r="N645" s="3"/>
      <c r="O645" s="3"/>
      <c r="P645" s="132"/>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row>
    <row r="646" spans="1:44" ht="15.75" customHeight="1">
      <c r="A646" s="3"/>
      <c r="B646" s="3"/>
      <c r="C646" s="3"/>
      <c r="D646" s="3"/>
      <c r="E646" s="3"/>
      <c r="F646" s="3"/>
      <c r="G646" s="3"/>
      <c r="H646" s="3"/>
      <c r="I646" s="3"/>
      <c r="J646" s="3"/>
      <c r="K646" s="3"/>
      <c r="L646" s="3"/>
      <c r="M646" s="3"/>
      <c r="N646" s="3"/>
      <c r="O646" s="3"/>
      <c r="P646" s="132"/>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row>
    <row r="647" spans="1:44" ht="15.75" customHeight="1">
      <c r="A647" s="3"/>
      <c r="B647" s="3"/>
      <c r="C647" s="3"/>
      <c r="D647" s="3"/>
      <c r="E647" s="3"/>
      <c r="F647" s="3"/>
      <c r="G647" s="3"/>
      <c r="H647" s="3"/>
      <c r="I647" s="3"/>
      <c r="J647" s="3"/>
      <c r="K647" s="3"/>
      <c r="L647" s="3"/>
      <c r="M647" s="3"/>
      <c r="N647" s="3"/>
      <c r="O647" s="3"/>
      <c r="P647" s="132"/>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row>
    <row r="648" spans="1:44" ht="15.75" customHeight="1">
      <c r="A648" s="3"/>
      <c r="B648" s="3"/>
      <c r="C648" s="3"/>
      <c r="D648" s="3"/>
      <c r="E648" s="3"/>
      <c r="F648" s="3"/>
      <c r="G648" s="3"/>
      <c r="H648" s="3"/>
      <c r="I648" s="3"/>
      <c r="J648" s="3"/>
      <c r="K648" s="3"/>
      <c r="L648" s="3"/>
      <c r="M648" s="3"/>
      <c r="N648" s="3"/>
      <c r="O648" s="3"/>
      <c r="P648" s="132"/>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row>
    <row r="649" spans="1:44" ht="15.75" customHeight="1">
      <c r="A649" s="3"/>
      <c r="B649" s="3"/>
      <c r="C649" s="3"/>
      <c r="D649" s="3"/>
      <c r="E649" s="3"/>
      <c r="F649" s="3"/>
      <c r="G649" s="3"/>
      <c r="H649" s="3"/>
      <c r="I649" s="3"/>
      <c r="J649" s="3"/>
      <c r="K649" s="3"/>
      <c r="L649" s="3"/>
      <c r="M649" s="3"/>
      <c r="N649" s="3"/>
      <c r="O649" s="3"/>
      <c r="P649" s="132"/>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row>
    <row r="650" spans="1:44" ht="15.75" customHeight="1">
      <c r="A650" s="3"/>
      <c r="B650" s="3"/>
      <c r="C650" s="3"/>
      <c r="D650" s="3"/>
      <c r="E650" s="3"/>
      <c r="F650" s="3"/>
      <c r="G650" s="3"/>
      <c r="H650" s="3"/>
      <c r="I650" s="3"/>
      <c r="J650" s="3"/>
      <c r="K650" s="3"/>
      <c r="L650" s="3"/>
      <c r="M650" s="3"/>
      <c r="N650" s="3"/>
      <c r="O650" s="3"/>
      <c r="P650" s="132"/>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row>
    <row r="651" spans="1:44" ht="15.75" customHeight="1">
      <c r="A651" s="3"/>
      <c r="B651" s="3"/>
      <c r="C651" s="3"/>
      <c r="D651" s="3"/>
      <c r="E651" s="3"/>
      <c r="F651" s="3"/>
      <c r="G651" s="3"/>
      <c r="H651" s="3"/>
      <c r="I651" s="3"/>
      <c r="J651" s="3"/>
      <c r="K651" s="3"/>
      <c r="L651" s="3"/>
      <c r="M651" s="3"/>
      <c r="N651" s="3"/>
      <c r="O651" s="3"/>
      <c r="P651" s="132"/>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row>
    <row r="652" spans="1:44" ht="15.75" customHeight="1">
      <c r="A652" s="3"/>
      <c r="B652" s="3"/>
      <c r="C652" s="3"/>
      <c r="D652" s="3"/>
      <c r="E652" s="3"/>
      <c r="F652" s="3"/>
      <c r="G652" s="3"/>
      <c r="H652" s="3"/>
      <c r="I652" s="3"/>
      <c r="J652" s="3"/>
      <c r="K652" s="3"/>
      <c r="L652" s="3"/>
      <c r="M652" s="3"/>
      <c r="N652" s="3"/>
      <c r="O652" s="3"/>
      <c r="P652" s="132"/>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row>
    <row r="653" spans="1:44" ht="15.75" customHeight="1">
      <c r="A653" s="3"/>
      <c r="B653" s="3"/>
      <c r="C653" s="3"/>
      <c r="D653" s="3"/>
      <c r="E653" s="3"/>
      <c r="F653" s="3"/>
      <c r="G653" s="3"/>
      <c r="H653" s="3"/>
      <c r="I653" s="3"/>
      <c r="J653" s="3"/>
      <c r="K653" s="3"/>
      <c r="L653" s="3"/>
      <c r="M653" s="3"/>
      <c r="N653" s="3"/>
      <c r="O653" s="3"/>
      <c r="P653" s="132"/>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row>
    <row r="654" spans="1:44" ht="15.75" customHeight="1">
      <c r="A654" s="3"/>
      <c r="B654" s="3"/>
      <c r="C654" s="3"/>
      <c r="D654" s="3"/>
      <c r="E654" s="3"/>
      <c r="F654" s="3"/>
      <c r="G654" s="3"/>
      <c r="H654" s="3"/>
      <c r="I654" s="3"/>
      <c r="J654" s="3"/>
      <c r="K654" s="3"/>
      <c r="L654" s="3"/>
      <c r="M654" s="3"/>
      <c r="N654" s="3"/>
      <c r="O654" s="3"/>
      <c r="P654" s="132"/>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row>
    <row r="655" spans="1:44" ht="15.75" customHeight="1">
      <c r="A655" s="3"/>
      <c r="B655" s="3"/>
      <c r="C655" s="3"/>
      <c r="D655" s="3"/>
      <c r="E655" s="3"/>
      <c r="F655" s="3"/>
      <c r="G655" s="3"/>
      <c r="H655" s="3"/>
      <c r="I655" s="3"/>
      <c r="J655" s="3"/>
      <c r="K655" s="3"/>
      <c r="L655" s="3"/>
      <c r="M655" s="3"/>
      <c r="N655" s="3"/>
      <c r="O655" s="3"/>
      <c r="P655" s="132"/>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row>
    <row r="656" spans="1:44" ht="15.75" customHeight="1">
      <c r="A656" s="3"/>
      <c r="B656" s="3"/>
      <c r="C656" s="3"/>
      <c r="D656" s="3"/>
      <c r="E656" s="3"/>
      <c r="F656" s="3"/>
      <c r="G656" s="3"/>
      <c r="H656" s="3"/>
      <c r="I656" s="3"/>
      <c r="J656" s="3"/>
      <c r="K656" s="3"/>
      <c r="L656" s="3"/>
      <c r="M656" s="3"/>
      <c r="N656" s="3"/>
      <c r="O656" s="3"/>
      <c r="P656" s="132"/>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row>
    <row r="657" spans="1:44" ht="15.75" customHeight="1">
      <c r="A657" s="3"/>
      <c r="B657" s="3"/>
      <c r="C657" s="3"/>
      <c r="D657" s="3"/>
      <c r="E657" s="3"/>
      <c r="F657" s="3"/>
      <c r="G657" s="3"/>
      <c r="H657" s="3"/>
      <c r="I657" s="3"/>
      <c r="J657" s="3"/>
      <c r="K657" s="3"/>
      <c r="L657" s="3"/>
      <c r="M657" s="3"/>
      <c r="N657" s="3"/>
      <c r="O657" s="3"/>
      <c r="P657" s="132"/>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row>
    <row r="658" spans="1:44" ht="15.75" customHeight="1">
      <c r="A658" s="3"/>
      <c r="B658" s="3"/>
      <c r="C658" s="3"/>
      <c r="D658" s="3"/>
      <c r="E658" s="3"/>
      <c r="F658" s="3"/>
      <c r="G658" s="3"/>
      <c r="H658" s="3"/>
      <c r="I658" s="3"/>
      <c r="J658" s="3"/>
      <c r="K658" s="3"/>
      <c r="L658" s="3"/>
      <c r="M658" s="3"/>
      <c r="N658" s="3"/>
      <c r="O658" s="3"/>
      <c r="P658" s="132"/>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row>
    <row r="659" spans="1:44" ht="15.75" customHeight="1">
      <c r="A659" s="3"/>
      <c r="B659" s="3"/>
      <c r="C659" s="3"/>
      <c r="D659" s="3"/>
      <c r="E659" s="3"/>
      <c r="F659" s="3"/>
      <c r="G659" s="3"/>
      <c r="H659" s="3"/>
      <c r="I659" s="3"/>
      <c r="J659" s="3"/>
      <c r="K659" s="3"/>
      <c r="L659" s="3"/>
      <c r="M659" s="3"/>
      <c r="N659" s="3"/>
      <c r="O659" s="3"/>
      <c r="P659" s="132"/>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row>
    <row r="660" spans="1:44" ht="15.75" customHeight="1">
      <c r="A660" s="3"/>
      <c r="B660" s="3"/>
      <c r="C660" s="3"/>
      <c r="D660" s="3"/>
      <c r="E660" s="3"/>
      <c r="F660" s="3"/>
      <c r="G660" s="3"/>
      <c r="H660" s="3"/>
      <c r="I660" s="3"/>
      <c r="J660" s="3"/>
      <c r="K660" s="3"/>
      <c r="L660" s="3"/>
      <c r="M660" s="3"/>
      <c r="N660" s="3"/>
      <c r="O660" s="3"/>
      <c r="P660" s="132"/>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row>
    <row r="661" spans="1:44" ht="15.75" customHeight="1">
      <c r="A661" s="3"/>
      <c r="B661" s="3"/>
      <c r="C661" s="3"/>
      <c r="D661" s="3"/>
      <c r="E661" s="3"/>
      <c r="F661" s="3"/>
      <c r="G661" s="3"/>
      <c r="H661" s="3"/>
      <c r="I661" s="3"/>
      <c r="J661" s="3"/>
      <c r="K661" s="3"/>
      <c r="L661" s="3"/>
      <c r="M661" s="3"/>
      <c r="N661" s="3"/>
      <c r="O661" s="3"/>
      <c r="P661" s="132"/>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row>
    <row r="662" spans="1:44" ht="15.75" customHeight="1">
      <c r="A662" s="3"/>
      <c r="B662" s="3"/>
      <c r="C662" s="3"/>
      <c r="D662" s="3"/>
      <c r="E662" s="3"/>
      <c r="F662" s="3"/>
      <c r="G662" s="3"/>
      <c r="H662" s="3"/>
      <c r="I662" s="3"/>
      <c r="J662" s="3"/>
      <c r="K662" s="3"/>
      <c r="L662" s="3"/>
      <c r="M662" s="3"/>
      <c r="N662" s="3"/>
      <c r="O662" s="3"/>
      <c r="P662" s="132"/>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row>
    <row r="663" spans="1:44" ht="15.75" customHeight="1">
      <c r="A663" s="3"/>
      <c r="B663" s="3"/>
      <c r="C663" s="3"/>
      <c r="D663" s="3"/>
      <c r="E663" s="3"/>
      <c r="F663" s="3"/>
      <c r="G663" s="3"/>
      <c r="H663" s="3"/>
      <c r="I663" s="3"/>
      <c r="J663" s="3"/>
      <c r="K663" s="3"/>
      <c r="L663" s="3"/>
      <c r="M663" s="3"/>
      <c r="N663" s="3"/>
      <c r="O663" s="3"/>
      <c r="P663" s="132"/>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row>
    <row r="664" spans="1:44" ht="15.75" customHeight="1">
      <c r="A664" s="3"/>
      <c r="B664" s="3"/>
      <c r="C664" s="3"/>
      <c r="D664" s="3"/>
      <c r="E664" s="3"/>
      <c r="F664" s="3"/>
      <c r="G664" s="3"/>
      <c r="H664" s="3"/>
      <c r="I664" s="3"/>
      <c r="J664" s="3"/>
      <c r="K664" s="3"/>
      <c r="L664" s="3"/>
      <c r="M664" s="3"/>
      <c r="N664" s="3"/>
      <c r="O664" s="3"/>
      <c r="P664" s="132"/>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row>
    <row r="665" spans="1:44" ht="15.75" customHeight="1">
      <c r="A665" s="3"/>
      <c r="B665" s="3"/>
      <c r="C665" s="3"/>
      <c r="D665" s="3"/>
      <c r="E665" s="3"/>
      <c r="F665" s="3"/>
      <c r="G665" s="3"/>
      <c r="H665" s="3"/>
      <c r="I665" s="3"/>
      <c r="J665" s="3"/>
      <c r="K665" s="3"/>
      <c r="L665" s="3"/>
      <c r="M665" s="3"/>
      <c r="N665" s="3"/>
      <c r="O665" s="3"/>
      <c r="P665" s="132"/>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row>
    <row r="666" spans="1:44" ht="15.75" customHeight="1">
      <c r="A666" s="3"/>
      <c r="B666" s="3"/>
      <c r="C666" s="3"/>
      <c r="D666" s="3"/>
      <c r="E666" s="3"/>
      <c r="F666" s="3"/>
      <c r="G666" s="3"/>
      <c r="H666" s="3"/>
      <c r="I666" s="3"/>
      <c r="J666" s="3"/>
      <c r="K666" s="3"/>
      <c r="L666" s="3"/>
      <c r="M666" s="3"/>
      <c r="N666" s="3"/>
      <c r="O666" s="3"/>
      <c r="P666" s="132"/>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row>
    <row r="667" spans="1:44" ht="15.75" customHeight="1">
      <c r="A667" s="3"/>
      <c r="B667" s="3"/>
      <c r="C667" s="3"/>
      <c r="D667" s="3"/>
      <c r="E667" s="3"/>
      <c r="F667" s="3"/>
      <c r="G667" s="3"/>
      <c r="H667" s="3"/>
      <c r="I667" s="3"/>
      <c r="J667" s="3"/>
      <c r="K667" s="3"/>
      <c r="L667" s="3"/>
      <c r="M667" s="3"/>
      <c r="N667" s="3"/>
      <c r="O667" s="3"/>
      <c r="P667" s="132"/>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row>
    <row r="668" spans="1:44" ht="15.75" customHeight="1">
      <c r="A668" s="3"/>
      <c r="B668" s="3"/>
      <c r="C668" s="3"/>
      <c r="D668" s="3"/>
      <c r="E668" s="3"/>
      <c r="F668" s="3"/>
      <c r="G668" s="3"/>
      <c r="H668" s="3"/>
      <c r="I668" s="3"/>
      <c r="J668" s="3"/>
      <c r="K668" s="3"/>
      <c r="L668" s="3"/>
      <c r="M668" s="3"/>
      <c r="N668" s="3"/>
      <c r="O668" s="3"/>
      <c r="P668" s="132"/>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row>
    <row r="669" spans="1:44" ht="15.75" customHeight="1">
      <c r="A669" s="3"/>
      <c r="B669" s="3"/>
      <c r="C669" s="3"/>
      <c r="D669" s="3"/>
      <c r="E669" s="3"/>
      <c r="F669" s="3"/>
      <c r="G669" s="3"/>
      <c r="H669" s="3"/>
      <c r="I669" s="3"/>
      <c r="J669" s="3"/>
      <c r="K669" s="3"/>
      <c r="L669" s="3"/>
      <c r="M669" s="3"/>
      <c r="N669" s="3"/>
      <c r="O669" s="3"/>
      <c r="P669" s="132"/>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row>
    <row r="670" spans="1:44" ht="15.75" customHeight="1">
      <c r="A670" s="3"/>
      <c r="B670" s="3"/>
      <c r="C670" s="3"/>
      <c r="D670" s="3"/>
      <c r="E670" s="3"/>
      <c r="F670" s="3"/>
      <c r="G670" s="3"/>
      <c r="H670" s="3"/>
      <c r="I670" s="3"/>
      <c r="J670" s="3"/>
      <c r="K670" s="3"/>
      <c r="L670" s="3"/>
      <c r="M670" s="3"/>
      <c r="N670" s="3"/>
      <c r="O670" s="3"/>
      <c r="P670" s="132"/>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row>
    <row r="671" spans="1:44" ht="15.75" customHeight="1">
      <c r="A671" s="3"/>
      <c r="B671" s="3"/>
      <c r="C671" s="3"/>
      <c r="D671" s="3"/>
      <c r="E671" s="3"/>
      <c r="F671" s="3"/>
      <c r="G671" s="3"/>
      <c r="H671" s="3"/>
      <c r="I671" s="3"/>
      <c r="J671" s="3"/>
      <c r="K671" s="3"/>
      <c r="L671" s="3"/>
      <c r="M671" s="3"/>
      <c r="N671" s="3"/>
      <c r="O671" s="3"/>
      <c r="P671" s="132"/>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row>
    <row r="672" spans="1:44" ht="15.75" customHeight="1">
      <c r="A672" s="3"/>
      <c r="B672" s="3"/>
      <c r="C672" s="3"/>
      <c r="D672" s="3"/>
      <c r="E672" s="3"/>
      <c r="F672" s="3"/>
      <c r="G672" s="3"/>
      <c r="H672" s="3"/>
      <c r="I672" s="3"/>
      <c r="J672" s="3"/>
      <c r="K672" s="3"/>
      <c r="L672" s="3"/>
      <c r="M672" s="3"/>
      <c r="N672" s="3"/>
      <c r="O672" s="3"/>
      <c r="P672" s="132"/>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row>
    <row r="673" spans="1:44" ht="15.75" customHeight="1">
      <c r="A673" s="3"/>
      <c r="B673" s="3"/>
      <c r="C673" s="3"/>
      <c r="D673" s="3"/>
      <c r="E673" s="3"/>
      <c r="F673" s="3"/>
      <c r="G673" s="3"/>
      <c r="H673" s="3"/>
      <c r="I673" s="3"/>
      <c r="J673" s="3"/>
      <c r="K673" s="3"/>
      <c r="L673" s="3"/>
      <c r="M673" s="3"/>
      <c r="N673" s="3"/>
      <c r="O673" s="3"/>
      <c r="P673" s="132"/>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row>
    <row r="674" spans="1:44" ht="15.75" customHeight="1">
      <c r="A674" s="3"/>
      <c r="B674" s="3"/>
      <c r="C674" s="3"/>
      <c r="D674" s="3"/>
      <c r="E674" s="3"/>
      <c r="F674" s="3"/>
      <c r="G674" s="3"/>
      <c r="H674" s="3"/>
      <c r="I674" s="3"/>
      <c r="J674" s="3"/>
      <c r="K674" s="3"/>
      <c r="L674" s="3"/>
      <c r="M674" s="3"/>
      <c r="N674" s="3"/>
      <c r="O674" s="3"/>
      <c r="P674" s="132"/>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row>
    <row r="675" spans="1:44" ht="15.75" customHeight="1">
      <c r="A675" s="3"/>
      <c r="B675" s="3"/>
      <c r="C675" s="3"/>
      <c r="D675" s="3"/>
      <c r="E675" s="3"/>
      <c r="F675" s="3"/>
      <c r="G675" s="3"/>
      <c r="H675" s="3"/>
      <c r="I675" s="3"/>
      <c r="J675" s="3"/>
      <c r="K675" s="3"/>
      <c r="L675" s="3"/>
      <c r="M675" s="3"/>
      <c r="N675" s="3"/>
      <c r="O675" s="3"/>
      <c r="P675" s="132"/>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row>
    <row r="676" spans="1:44" ht="15.75" customHeight="1">
      <c r="A676" s="3"/>
      <c r="B676" s="3"/>
      <c r="C676" s="3"/>
      <c r="D676" s="3"/>
      <c r="E676" s="3"/>
      <c r="F676" s="3"/>
      <c r="G676" s="3"/>
      <c r="H676" s="3"/>
      <c r="I676" s="3"/>
      <c r="J676" s="3"/>
      <c r="K676" s="3"/>
      <c r="L676" s="3"/>
      <c r="M676" s="3"/>
      <c r="N676" s="3"/>
      <c r="O676" s="3"/>
      <c r="P676" s="132"/>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row>
    <row r="677" spans="1:44" ht="15.75" customHeight="1">
      <c r="A677" s="3"/>
      <c r="B677" s="3"/>
      <c r="C677" s="3"/>
      <c r="D677" s="3"/>
      <c r="E677" s="3"/>
      <c r="F677" s="3"/>
      <c r="G677" s="3"/>
      <c r="H677" s="3"/>
      <c r="I677" s="3"/>
      <c r="J677" s="3"/>
      <c r="K677" s="3"/>
      <c r="L677" s="3"/>
      <c r="M677" s="3"/>
      <c r="N677" s="3"/>
      <c r="O677" s="3"/>
      <c r="P677" s="132"/>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row>
    <row r="678" spans="1:44" ht="15.75" customHeight="1">
      <c r="A678" s="3"/>
      <c r="B678" s="3"/>
      <c r="C678" s="3"/>
      <c r="D678" s="3"/>
      <c r="E678" s="3"/>
      <c r="F678" s="3"/>
      <c r="G678" s="3"/>
      <c r="H678" s="3"/>
      <c r="I678" s="3"/>
      <c r="J678" s="3"/>
      <c r="K678" s="3"/>
      <c r="L678" s="3"/>
      <c r="M678" s="3"/>
      <c r="N678" s="3"/>
      <c r="O678" s="3"/>
      <c r="P678" s="132"/>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row>
    <row r="679" spans="1:44" ht="15.75" customHeight="1">
      <c r="A679" s="3"/>
      <c r="B679" s="3"/>
      <c r="C679" s="3"/>
      <c r="D679" s="3"/>
      <c r="E679" s="3"/>
      <c r="F679" s="3"/>
      <c r="G679" s="3"/>
      <c r="H679" s="3"/>
      <c r="I679" s="3"/>
      <c r="J679" s="3"/>
      <c r="K679" s="3"/>
      <c r="L679" s="3"/>
      <c r="M679" s="3"/>
      <c r="N679" s="3"/>
      <c r="O679" s="3"/>
      <c r="P679" s="132"/>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row>
    <row r="680" spans="1:44" ht="15.75" customHeight="1">
      <c r="A680" s="3"/>
      <c r="B680" s="3"/>
      <c r="C680" s="3"/>
      <c r="D680" s="3"/>
      <c r="E680" s="3"/>
      <c r="F680" s="3"/>
      <c r="G680" s="3"/>
      <c r="H680" s="3"/>
      <c r="I680" s="3"/>
      <c r="J680" s="3"/>
      <c r="K680" s="3"/>
      <c r="L680" s="3"/>
      <c r="M680" s="3"/>
      <c r="N680" s="3"/>
      <c r="O680" s="3"/>
      <c r="P680" s="132"/>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row>
    <row r="681" spans="1:44" ht="15.75" customHeight="1">
      <c r="A681" s="3"/>
      <c r="B681" s="3"/>
      <c r="C681" s="3"/>
      <c r="D681" s="3"/>
      <c r="E681" s="3"/>
      <c r="F681" s="3"/>
      <c r="G681" s="3"/>
      <c r="H681" s="3"/>
      <c r="I681" s="3"/>
      <c r="J681" s="3"/>
      <c r="K681" s="3"/>
      <c r="L681" s="3"/>
      <c r="M681" s="3"/>
      <c r="N681" s="3"/>
      <c r="O681" s="3"/>
      <c r="P681" s="132"/>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row>
    <row r="682" spans="1:44" ht="15.75" customHeight="1">
      <c r="A682" s="3"/>
      <c r="B682" s="3"/>
      <c r="C682" s="3"/>
      <c r="D682" s="3"/>
      <c r="E682" s="3"/>
      <c r="F682" s="3"/>
      <c r="G682" s="3"/>
      <c r="H682" s="3"/>
      <c r="I682" s="3"/>
      <c r="J682" s="3"/>
      <c r="K682" s="3"/>
      <c r="L682" s="3"/>
      <c r="M682" s="3"/>
      <c r="N682" s="3"/>
      <c r="O682" s="3"/>
      <c r="P682" s="132"/>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row>
    <row r="683" spans="1:44" ht="15.75" customHeight="1">
      <c r="A683" s="3"/>
      <c r="B683" s="3"/>
      <c r="C683" s="3"/>
      <c r="D683" s="3"/>
      <c r="E683" s="3"/>
      <c r="F683" s="3"/>
      <c r="G683" s="3"/>
      <c r="H683" s="3"/>
      <c r="I683" s="3"/>
      <c r="J683" s="3"/>
      <c r="K683" s="3"/>
      <c r="L683" s="3"/>
      <c r="M683" s="3"/>
      <c r="N683" s="3"/>
      <c r="O683" s="3"/>
      <c r="P683" s="132"/>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row>
    <row r="684" spans="1:44" ht="15.75" customHeight="1">
      <c r="A684" s="3"/>
      <c r="B684" s="3"/>
      <c r="C684" s="3"/>
      <c r="D684" s="3"/>
      <c r="E684" s="3"/>
      <c r="F684" s="3"/>
      <c r="G684" s="3"/>
      <c r="H684" s="3"/>
      <c r="I684" s="3"/>
      <c r="J684" s="3"/>
      <c r="K684" s="3"/>
      <c r="L684" s="3"/>
      <c r="M684" s="3"/>
      <c r="N684" s="3"/>
      <c r="O684" s="3"/>
      <c r="P684" s="132"/>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row>
    <row r="685" spans="1:44" ht="15.75" customHeight="1">
      <c r="A685" s="3"/>
      <c r="B685" s="3"/>
      <c r="C685" s="3"/>
      <c r="D685" s="3"/>
      <c r="E685" s="3"/>
      <c r="F685" s="3"/>
      <c r="G685" s="3"/>
      <c r="H685" s="3"/>
      <c r="I685" s="3"/>
      <c r="J685" s="3"/>
      <c r="K685" s="3"/>
      <c r="L685" s="3"/>
      <c r="M685" s="3"/>
      <c r="N685" s="3"/>
      <c r="O685" s="3"/>
      <c r="P685" s="132"/>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row>
    <row r="686" spans="1:44" ht="15.75" customHeight="1">
      <c r="A686" s="3"/>
      <c r="B686" s="3"/>
      <c r="C686" s="3"/>
      <c r="D686" s="3"/>
      <c r="E686" s="3"/>
      <c r="F686" s="3"/>
      <c r="G686" s="3"/>
      <c r="H686" s="3"/>
      <c r="I686" s="3"/>
      <c r="J686" s="3"/>
      <c r="K686" s="3"/>
      <c r="L686" s="3"/>
      <c r="M686" s="3"/>
      <c r="N686" s="3"/>
      <c r="O686" s="3"/>
      <c r="P686" s="132"/>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row>
    <row r="687" spans="1:44" ht="15.75" customHeight="1">
      <c r="A687" s="3"/>
      <c r="B687" s="3"/>
      <c r="C687" s="3"/>
      <c r="D687" s="3"/>
      <c r="E687" s="3"/>
      <c r="F687" s="3"/>
      <c r="G687" s="3"/>
      <c r="H687" s="3"/>
      <c r="I687" s="3"/>
      <c r="J687" s="3"/>
      <c r="K687" s="3"/>
      <c r="L687" s="3"/>
      <c r="M687" s="3"/>
      <c r="N687" s="3"/>
      <c r="O687" s="3"/>
      <c r="P687" s="132"/>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row>
    <row r="688" spans="1:44" ht="15.75" customHeight="1">
      <c r="A688" s="3"/>
      <c r="B688" s="3"/>
      <c r="C688" s="3"/>
      <c r="D688" s="3"/>
      <c r="E688" s="3"/>
      <c r="F688" s="3"/>
      <c r="G688" s="3"/>
      <c r="H688" s="3"/>
      <c r="I688" s="3"/>
      <c r="J688" s="3"/>
      <c r="K688" s="3"/>
      <c r="L688" s="3"/>
      <c r="M688" s="3"/>
      <c r="N688" s="3"/>
      <c r="O688" s="3"/>
      <c r="P688" s="132"/>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row>
    <row r="689" spans="1:44" ht="15.75" customHeight="1">
      <c r="A689" s="3"/>
      <c r="B689" s="3"/>
      <c r="C689" s="3"/>
      <c r="D689" s="3"/>
      <c r="E689" s="3"/>
      <c r="F689" s="3"/>
      <c r="G689" s="3"/>
      <c r="H689" s="3"/>
      <c r="I689" s="3"/>
      <c r="J689" s="3"/>
      <c r="K689" s="3"/>
      <c r="L689" s="3"/>
      <c r="M689" s="3"/>
      <c r="N689" s="3"/>
      <c r="O689" s="3"/>
      <c r="P689" s="132"/>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row>
    <row r="690" spans="1:44" ht="15.75" customHeight="1">
      <c r="A690" s="3"/>
      <c r="B690" s="3"/>
      <c r="C690" s="3"/>
      <c r="D690" s="3"/>
      <c r="E690" s="3"/>
      <c r="F690" s="3"/>
      <c r="G690" s="3"/>
      <c r="H690" s="3"/>
      <c r="I690" s="3"/>
      <c r="J690" s="3"/>
      <c r="K690" s="3"/>
      <c r="L690" s="3"/>
      <c r="M690" s="3"/>
      <c r="N690" s="3"/>
      <c r="O690" s="3"/>
      <c r="P690" s="132"/>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row>
    <row r="691" spans="1:44" ht="15.75" customHeight="1">
      <c r="A691" s="3"/>
      <c r="B691" s="3"/>
      <c r="C691" s="3"/>
      <c r="D691" s="3"/>
      <c r="E691" s="3"/>
      <c r="F691" s="3"/>
      <c r="G691" s="3"/>
      <c r="H691" s="3"/>
      <c r="I691" s="3"/>
      <c r="J691" s="3"/>
      <c r="K691" s="3"/>
      <c r="L691" s="3"/>
      <c r="M691" s="3"/>
      <c r="N691" s="3"/>
      <c r="O691" s="3"/>
      <c r="P691" s="132"/>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row>
    <row r="692" spans="1:44" ht="15.75" customHeight="1">
      <c r="A692" s="3"/>
      <c r="B692" s="3"/>
      <c r="C692" s="3"/>
      <c r="D692" s="3"/>
      <c r="E692" s="3"/>
      <c r="F692" s="3"/>
      <c r="G692" s="3"/>
      <c r="H692" s="3"/>
      <c r="I692" s="3"/>
      <c r="J692" s="3"/>
      <c r="K692" s="3"/>
      <c r="L692" s="3"/>
      <c r="M692" s="3"/>
      <c r="N692" s="3"/>
      <c r="O692" s="3"/>
      <c r="P692" s="132"/>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row>
    <row r="693" spans="1:44" ht="15.75" customHeight="1">
      <c r="A693" s="3"/>
      <c r="B693" s="3"/>
      <c r="C693" s="3"/>
      <c r="D693" s="3"/>
      <c r="E693" s="3"/>
      <c r="F693" s="3"/>
      <c r="G693" s="3"/>
      <c r="H693" s="3"/>
      <c r="I693" s="3"/>
      <c r="J693" s="3"/>
      <c r="K693" s="3"/>
      <c r="L693" s="3"/>
      <c r="M693" s="3"/>
      <c r="N693" s="3"/>
      <c r="O693" s="3"/>
      <c r="P693" s="132"/>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row>
    <row r="694" spans="1:44" ht="15.75" customHeight="1">
      <c r="A694" s="3"/>
      <c r="B694" s="3"/>
      <c r="C694" s="3"/>
      <c r="D694" s="3"/>
      <c r="E694" s="3"/>
      <c r="F694" s="3"/>
      <c r="G694" s="3"/>
      <c r="H694" s="3"/>
      <c r="I694" s="3"/>
      <c r="J694" s="3"/>
      <c r="K694" s="3"/>
      <c r="L694" s="3"/>
      <c r="M694" s="3"/>
      <c r="N694" s="3"/>
      <c r="O694" s="3"/>
      <c r="P694" s="132"/>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row>
    <row r="695" spans="1:44" ht="15.75" customHeight="1">
      <c r="A695" s="3"/>
      <c r="B695" s="3"/>
      <c r="C695" s="3"/>
      <c r="D695" s="3"/>
      <c r="E695" s="3"/>
      <c r="F695" s="3"/>
      <c r="G695" s="3"/>
      <c r="H695" s="3"/>
      <c r="I695" s="3"/>
      <c r="J695" s="3"/>
      <c r="K695" s="3"/>
      <c r="L695" s="3"/>
      <c r="M695" s="3"/>
      <c r="N695" s="3"/>
      <c r="O695" s="3"/>
      <c r="P695" s="132"/>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row>
    <row r="696" spans="1:44" ht="15.75" customHeight="1">
      <c r="A696" s="3"/>
      <c r="B696" s="3"/>
      <c r="C696" s="3"/>
      <c r="D696" s="3"/>
      <c r="E696" s="3"/>
      <c r="F696" s="3"/>
      <c r="G696" s="3"/>
      <c r="H696" s="3"/>
      <c r="I696" s="3"/>
      <c r="J696" s="3"/>
      <c r="K696" s="3"/>
      <c r="L696" s="3"/>
      <c r="M696" s="3"/>
      <c r="N696" s="3"/>
      <c r="O696" s="3"/>
      <c r="P696" s="132"/>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row>
    <row r="697" spans="1:44" ht="15.75" customHeight="1">
      <c r="A697" s="3"/>
      <c r="B697" s="3"/>
      <c r="C697" s="3"/>
      <c r="D697" s="3"/>
      <c r="E697" s="3"/>
      <c r="F697" s="3"/>
      <c r="G697" s="3"/>
      <c r="H697" s="3"/>
      <c r="I697" s="3"/>
      <c r="J697" s="3"/>
      <c r="K697" s="3"/>
      <c r="L697" s="3"/>
      <c r="M697" s="3"/>
      <c r="N697" s="3"/>
      <c r="O697" s="3"/>
      <c r="P697" s="132"/>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row>
    <row r="698" spans="1:44" ht="15.75" customHeight="1">
      <c r="A698" s="3"/>
      <c r="B698" s="3"/>
      <c r="C698" s="3"/>
      <c r="D698" s="3"/>
      <c r="E698" s="3"/>
      <c r="F698" s="3"/>
      <c r="G698" s="3"/>
      <c r="H698" s="3"/>
      <c r="I698" s="3"/>
      <c r="J698" s="3"/>
      <c r="K698" s="3"/>
      <c r="L698" s="3"/>
      <c r="M698" s="3"/>
      <c r="N698" s="3"/>
      <c r="O698" s="3"/>
      <c r="P698" s="132"/>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row>
    <row r="699" spans="1:44" ht="15.75" customHeight="1">
      <c r="A699" s="3"/>
      <c r="B699" s="3"/>
      <c r="C699" s="3"/>
      <c r="D699" s="3"/>
      <c r="E699" s="3"/>
      <c r="F699" s="3"/>
      <c r="G699" s="3"/>
      <c r="H699" s="3"/>
      <c r="I699" s="3"/>
      <c r="J699" s="3"/>
      <c r="K699" s="3"/>
      <c r="L699" s="3"/>
      <c r="M699" s="3"/>
      <c r="N699" s="3"/>
      <c r="O699" s="3"/>
      <c r="P699" s="132"/>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row>
    <row r="700" spans="1:44" ht="15.75" customHeight="1">
      <c r="A700" s="3"/>
      <c r="B700" s="3"/>
      <c r="C700" s="3"/>
      <c r="D700" s="3"/>
      <c r="E700" s="3"/>
      <c r="F700" s="3"/>
      <c r="G700" s="3"/>
      <c r="H700" s="3"/>
      <c r="I700" s="3"/>
      <c r="J700" s="3"/>
      <c r="K700" s="3"/>
      <c r="L700" s="3"/>
      <c r="M700" s="3"/>
      <c r="N700" s="3"/>
      <c r="O700" s="3"/>
      <c r="P700" s="132"/>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row>
    <row r="701" spans="1:44" ht="15.75" customHeight="1">
      <c r="A701" s="3"/>
      <c r="B701" s="3"/>
      <c r="C701" s="3"/>
      <c r="D701" s="3"/>
      <c r="E701" s="3"/>
      <c r="F701" s="3"/>
      <c r="G701" s="3"/>
      <c r="H701" s="3"/>
      <c r="I701" s="3"/>
      <c r="J701" s="3"/>
      <c r="K701" s="3"/>
      <c r="L701" s="3"/>
      <c r="M701" s="3"/>
      <c r="N701" s="3"/>
      <c r="O701" s="3"/>
      <c r="P701" s="132"/>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row>
    <row r="702" spans="1:44" ht="15.75" customHeight="1">
      <c r="A702" s="3"/>
      <c r="B702" s="3"/>
      <c r="C702" s="3"/>
      <c r="D702" s="3"/>
      <c r="E702" s="3"/>
      <c r="F702" s="3"/>
      <c r="G702" s="3"/>
      <c r="H702" s="3"/>
      <c r="I702" s="3"/>
      <c r="J702" s="3"/>
      <c r="K702" s="3"/>
      <c r="L702" s="3"/>
      <c r="M702" s="3"/>
      <c r="N702" s="3"/>
      <c r="O702" s="3"/>
      <c r="P702" s="132"/>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row>
    <row r="703" spans="1:44" ht="15.75" customHeight="1">
      <c r="A703" s="3"/>
      <c r="B703" s="3"/>
      <c r="C703" s="3"/>
      <c r="D703" s="3"/>
      <c r="E703" s="3"/>
      <c r="F703" s="3"/>
      <c r="G703" s="3"/>
      <c r="H703" s="3"/>
      <c r="I703" s="3"/>
      <c r="J703" s="3"/>
      <c r="K703" s="3"/>
      <c r="L703" s="3"/>
      <c r="M703" s="3"/>
      <c r="N703" s="3"/>
      <c r="O703" s="3"/>
      <c r="P703" s="132"/>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row>
    <row r="704" spans="1:44" ht="15.75" customHeight="1">
      <c r="A704" s="3"/>
      <c r="B704" s="3"/>
      <c r="C704" s="3"/>
      <c r="D704" s="3"/>
      <c r="E704" s="3"/>
      <c r="F704" s="3"/>
      <c r="G704" s="3"/>
      <c r="H704" s="3"/>
      <c r="I704" s="3"/>
      <c r="J704" s="3"/>
      <c r="K704" s="3"/>
      <c r="L704" s="3"/>
      <c r="M704" s="3"/>
      <c r="N704" s="3"/>
      <c r="O704" s="3"/>
      <c r="P704" s="132"/>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row>
    <row r="705" spans="1:44" ht="15.75" customHeight="1">
      <c r="A705" s="3"/>
      <c r="B705" s="3"/>
      <c r="C705" s="3"/>
      <c r="D705" s="3"/>
      <c r="E705" s="3"/>
      <c r="F705" s="3"/>
      <c r="G705" s="3"/>
      <c r="H705" s="3"/>
      <c r="I705" s="3"/>
      <c r="J705" s="3"/>
      <c r="K705" s="3"/>
      <c r="L705" s="3"/>
      <c r="M705" s="3"/>
      <c r="N705" s="3"/>
      <c r="O705" s="3"/>
      <c r="P705" s="132"/>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row>
    <row r="706" spans="1:44" ht="15.75" customHeight="1">
      <c r="A706" s="3"/>
      <c r="B706" s="3"/>
      <c r="C706" s="3"/>
      <c r="D706" s="3"/>
      <c r="E706" s="3"/>
      <c r="F706" s="3"/>
      <c r="G706" s="3"/>
      <c r="H706" s="3"/>
      <c r="I706" s="3"/>
      <c r="J706" s="3"/>
      <c r="K706" s="3"/>
      <c r="L706" s="3"/>
      <c r="M706" s="3"/>
      <c r="N706" s="3"/>
      <c r="O706" s="3"/>
      <c r="P706" s="132"/>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row>
    <row r="707" spans="1:44" ht="15.75" customHeight="1">
      <c r="A707" s="3"/>
      <c r="B707" s="3"/>
      <c r="C707" s="3"/>
      <c r="D707" s="3"/>
      <c r="E707" s="3"/>
      <c r="F707" s="3"/>
      <c r="G707" s="3"/>
      <c r="H707" s="3"/>
      <c r="I707" s="3"/>
      <c r="J707" s="3"/>
      <c r="K707" s="3"/>
      <c r="L707" s="3"/>
      <c r="M707" s="3"/>
      <c r="N707" s="3"/>
      <c r="O707" s="3"/>
      <c r="P707" s="132"/>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row>
    <row r="708" spans="1:44" ht="15.75" customHeight="1">
      <c r="A708" s="3"/>
      <c r="B708" s="3"/>
      <c r="C708" s="3"/>
      <c r="D708" s="3"/>
      <c r="E708" s="3"/>
      <c r="F708" s="3"/>
      <c r="G708" s="3"/>
      <c r="H708" s="3"/>
      <c r="I708" s="3"/>
      <c r="J708" s="3"/>
      <c r="K708" s="3"/>
      <c r="L708" s="3"/>
      <c r="M708" s="3"/>
      <c r="N708" s="3"/>
      <c r="O708" s="3"/>
      <c r="P708" s="132"/>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row>
    <row r="709" spans="1:44" ht="15.75" customHeight="1">
      <c r="A709" s="3"/>
      <c r="B709" s="3"/>
      <c r="C709" s="3"/>
      <c r="D709" s="3"/>
      <c r="E709" s="3"/>
      <c r="F709" s="3"/>
      <c r="G709" s="3"/>
      <c r="H709" s="3"/>
      <c r="I709" s="3"/>
      <c r="J709" s="3"/>
      <c r="K709" s="3"/>
      <c r="L709" s="3"/>
      <c r="M709" s="3"/>
      <c r="N709" s="3"/>
      <c r="O709" s="3"/>
      <c r="P709" s="132"/>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row>
    <row r="710" spans="1:44" ht="15.75" customHeight="1">
      <c r="A710" s="3"/>
      <c r="B710" s="3"/>
      <c r="C710" s="3"/>
      <c r="D710" s="3"/>
      <c r="E710" s="3"/>
      <c r="F710" s="3"/>
      <c r="G710" s="3"/>
      <c r="H710" s="3"/>
      <c r="I710" s="3"/>
      <c r="J710" s="3"/>
      <c r="K710" s="3"/>
      <c r="L710" s="3"/>
      <c r="M710" s="3"/>
      <c r="N710" s="3"/>
      <c r="O710" s="3"/>
      <c r="P710" s="132"/>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row>
    <row r="711" spans="1:44" ht="15.75" customHeight="1">
      <c r="A711" s="3"/>
      <c r="B711" s="3"/>
      <c r="C711" s="3"/>
      <c r="D711" s="3"/>
      <c r="E711" s="3"/>
      <c r="F711" s="3"/>
      <c r="G711" s="3"/>
      <c r="H711" s="3"/>
      <c r="I711" s="3"/>
      <c r="J711" s="3"/>
      <c r="K711" s="3"/>
      <c r="L711" s="3"/>
      <c r="M711" s="3"/>
      <c r="N711" s="3"/>
      <c r="O711" s="3"/>
      <c r="P711" s="132"/>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row>
    <row r="712" spans="1:44" ht="15.75" customHeight="1">
      <c r="A712" s="3"/>
      <c r="B712" s="3"/>
      <c r="C712" s="3"/>
      <c r="D712" s="3"/>
      <c r="E712" s="3"/>
      <c r="F712" s="3"/>
      <c r="G712" s="3"/>
      <c r="H712" s="3"/>
      <c r="I712" s="3"/>
      <c r="J712" s="3"/>
      <c r="K712" s="3"/>
      <c r="L712" s="3"/>
      <c r="M712" s="3"/>
      <c r="N712" s="3"/>
      <c r="O712" s="3"/>
      <c r="P712" s="132"/>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row>
    <row r="713" spans="1:44" ht="15.75" customHeight="1">
      <c r="A713" s="3"/>
      <c r="B713" s="3"/>
      <c r="C713" s="3"/>
      <c r="D713" s="3"/>
      <c r="E713" s="3"/>
      <c r="F713" s="3"/>
      <c r="G713" s="3"/>
      <c r="H713" s="3"/>
      <c r="I713" s="3"/>
      <c r="J713" s="3"/>
      <c r="K713" s="3"/>
      <c r="L713" s="3"/>
      <c r="M713" s="3"/>
      <c r="N713" s="3"/>
      <c r="O713" s="3"/>
      <c r="P713" s="132"/>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row>
    <row r="714" spans="1:44" ht="15.75" customHeight="1">
      <c r="A714" s="3"/>
      <c r="B714" s="3"/>
      <c r="C714" s="3"/>
      <c r="D714" s="3"/>
      <c r="E714" s="3"/>
      <c r="F714" s="3"/>
      <c r="G714" s="3"/>
      <c r="H714" s="3"/>
      <c r="I714" s="3"/>
      <c r="J714" s="3"/>
      <c r="K714" s="3"/>
      <c r="L714" s="3"/>
      <c r="M714" s="3"/>
      <c r="N714" s="3"/>
      <c r="O714" s="3"/>
      <c r="P714" s="132"/>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row>
    <row r="715" spans="1:44" ht="15.75" customHeight="1">
      <c r="A715" s="3"/>
      <c r="B715" s="3"/>
      <c r="C715" s="3"/>
      <c r="D715" s="3"/>
      <c r="E715" s="3"/>
      <c r="F715" s="3"/>
      <c r="G715" s="3"/>
      <c r="H715" s="3"/>
      <c r="I715" s="3"/>
      <c r="J715" s="3"/>
      <c r="K715" s="3"/>
      <c r="L715" s="3"/>
      <c r="M715" s="3"/>
      <c r="N715" s="3"/>
      <c r="O715" s="3"/>
      <c r="P715" s="132"/>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row>
    <row r="716" spans="1:44" ht="15.75" customHeight="1">
      <c r="A716" s="3"/>
      <c r="B716" s="3"/>
      <c r="C716" s="3"/>
      <c r="D716" s="3"/>
      <c r="E716" s="3"/>
      <c r="F716" s="3"/>
      <c r="G716" s="3"/>
      <c r="H716" s="3"/>
      <c r="I716" s="3"/>
      <c r="J716" s="3"/>
      <c r="K716" s="3"/>
      <c r="L716" s="3"/>
      <c r="M716" s="3"/>
      <c r="N716" s="3"/>
      <c r="O716" s="3"/>
      <c r="P716" s="132"/>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row>
    <row r="717" spans="1:44" ht="15.75" customHeight="1">
      <c r="A717" s="3"/>
      <c r="B717" s="3"/>
      <c r="C717" s="3"/>
      <c r="D717" s="3"/>
      <c r="E717" s="3"/>
      <c r="F717" s="3"/>
      <c r="G717" s="3"/>
      <c r="H717" s="3"/>
      <c r="I717" s="3"/>
      <c r="J717" s="3"/>
      <c r="K717" s="3"/>
      <c r="L717" s="3"/>
      <c r="M717" s="3"/>
      <c r="N717" s="3"/>
      <c r="O717" s="3"/>
      <c r="P717" s="132"/>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row>
    <row r="718" spans="1:44" ht="15.75" customHeight="1">
      <c r="A718" s="3"/>
      <c r="B718" s="3"/>
      <c r="C718" s="3"/>
      <c r="D718" s="3"/>
      <c r="E718" s="3"/>
      <c r="F718" s="3"/>
      <c r="G718" s="3"/>
      <c r="H718" s="3"/>
      <c r="I718" s="3"/>
      <c r="J718" s="3"/>
      <c r="K718" s="3"/>
      <c r="L718" s="3"/>
      <c r="M718" s="3"/>
      <c r="N718" s="3"/>
      <c r="O718" s="3"/>
      <c r="P718" s="132"/>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row>
    <row r="719" spans="1:44" ht="15.75" customHeight="1">
      <c r="A719" s="3"/>
      <c r="B719" s="3"/>
      <c r="C719" s="3"/>
      <c r="D719" s="3"/>
      <c r="E719" s="3"/>
      <c r="F719" s="3"/>
      <c r="G719" s="3"/>
      <c r="H719" s="3"/>
      <c r="I719" s="3"/>
      <c r="J719" s="3"/>
      <c r="K719" s="3"/>
      <c r="L719" s="3"/>
      <c r="M719" s="3"/>
      <c r="N719" s="3"/>
      <c r="O719" s="3"/>
      <c r="P719" s="132"/>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row>
    <row r="720" spans="1:44" ht="15.75" customHeight="1">
      <c r="A720" s="3"/>
      <c r="B720" s="3"/>
      <c r="C720" s="3"/>
      <c r="D720" s="3"/>
      <c r="E720" s="3"/>
      <c r="F720" s="3"/>
      <c r="G720" s="3"/>
      <c r="H720" s="3"/>
      <c r="I720" s="3"/>
      <c r="J720" s="3"/>
      <c r="K720" s="3"/>
      <c r="L720" s="3"/>
      <c r="M720" s="3"/>
      <c r="N720" s="3"/>
      <c r="O720" s="3"/>
      <c r="P720" s="132"/>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row>
    <row r="721" spans="1:44" ht="15.75" customHeight="1">
      <c r="A721" s="3"/>
      <c r="B721" s="3"/>
      <c r="C721" s="3"/>
      <c r="D721" s="3"/>
      <c r="E721" s="3"/>
      <c r="F721" s="3"/>
      <c r="G721" s="3"/>
      <c r="H721" s="3"/>
      <c r="I721" s="3"/>
      <c r="J721" s="3"/>
      <c r="K721" s="3"/>
      <c r="L721" s="3"/>
      <c r="M721" s="3"/>
      <c r="N721" s="3"/>
      <c r="O721" s="3"/>
      <c r="P721" s="132"/>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row>
    <row r="722" spans="1:44" ht="15.75" customHeight="1">
      <c r="A722" s="3"/>
      <c r="B722" s="3"/>
      <c r="C722" s="3"/>
      <c r="D722" s="3"/>
      <c r="E722" s="3"/>
      <c r="F722" s="3"/>
      <c r="G722" s="3"/>
      <c r="H722" s="3"/>
      <c r="I722" s="3"/>
      <c r="J722" s="3"/>
      <c r="K722" s="3"/>
      <c r="L722" s="3"/>
      <c r="M722" s="3"/>
      <c r="N722" s="3"/>
      <c r="O722" s="3"/>
      <c r="P722" s="132"/>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row>
    <row r="723" spans="1:44" ht="15.75" customHeight="1">
      <c r="A723" s="3"/>
      <c r="B723" s="3"/>
      <c r="C723" s="3"/>
      <c r="D723" s="3"/>
      <c r="E723" s="3"/>
      <c r="F723" s="3"/>
      <c r="G723" s="3"/>
      <c r="H723" s="3"/>
      <c r="I723" s="3"/>
      <c r="J723" s="3"/>
      <c r="K723" s="3"/>
      <c r="L723" s="3"/>
      <c r="M723" s="3"/>
      <c r="N723" s="3"/>
      <c r="O723" s="3"/>
      <c r="P723" s="132"/>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row>
    <row r="724" spans="1:44" ht="15.75" customHeight="1">
      <c r="A724" s="3"/>
      <c r="B724" s="3"/>
      <c r="C724" s="3"/>
      <c r="D724" s="3"/>
      <c r="E724" s="3"/>
      <c r="F724" s="3"/>
      <c r="G724" s="3"/>
      <c r="H724" s="3"/>
      <c r="I724" s="3"/>
      <c r="J724" s="3"/>
      <c r="K724" s="3"/>
      <c r="L724" s="3"/>
      <c r="M724" s="3"/>
      <c r="N724" s="3"/>
      <c r="O724" s="3"/>
      <c r="P724" s="132"/>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row>
    <row r="725" spans="1:44" ht="15.75" customHeight="1">
      <c r="A725" s="3"/>
      <c r="B725" s="3"/>
      <c r="C725" s="3"/>
      <c r="D725" s="3"/>
      <c r="E725" s="3"/>
      <c r="F725" s="3"/>
      <c r="G725" s="3"/>
      <c r="H725" s="3"/>
      <c r="I725" s="3"/>
      <c r="J725" s="3"/>
      <c r="K725" s="3"/>
      <c r="L725" s="3"/>
      <c r="M725" s="3"/>
      <c r="N725" s="3"/>
      <c r="O725" s="3"/>
      <c r="P725" s="132"/>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row>
    <row r="726" spans="1:44" ht="15.75" customHeight="1">
      <c r="A726" s="3"/>
      <c r="B726" s="3"/>
      <c r="C726" s="3"/>
      <c r="D726" s="3"/>
      <c r="E726" s="3"/>
      <c r="F726" s="3"/>
      <c r="G726" s="3"/>
      <c r="H726" s="3"/>
      <c r="I726" s="3"/>
      <c r="J726" s="3"/>
      <c r="K726" s="3"/>
      <c r="L726" s="3"/>
      <c r="M726" s="3"/>
      <c r="N726" s="3"/>
      <c r="O726" s="3"/>
      <c r="P726" s="132"/>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row>
    <row r="727" spans="1:44" ht="15.75" customHeight="1">
      <c r="A727" s="3"/>
      <c r="B727" s="3"/>
      <c r="C727" s="3"/>
      <c r="D727" s="3"/>
      <c r="E727" s="3"/>
      <c r="F727" s="3"/>
      <c r="G727" s="3"/>
      <c r="H727" s="3"/>
      <c r="I727" s="3"/>
      <c r="J727" s="3"/>
      <c r="K727" s="3"/>
      <c r="L727" s="3"/>
      <c r="M727" s="3"/>
      <c r="N727" s="3"/>
      <c r="O727" s="3"/>
      <c r="P727" s="132"/>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row>
    <row r="728" spans="1:44" ht="15.75" customHeight="1">
      <c r="A728" s="3"/>
      <c r="B728" s="3"/>
      <c r="C728" s="3"/>
      <c r="D728" s="3"/>
      <c r="E728" s="3"/>
      <c r="F728" s="3"/>
      <c r="G728" s="3"/>
      <c r="H728" s="3"/>
      <c r="I728" s="3"/>
      <c r="J728" s="3"/>
      <c r="K728" s="3"/>
      <c r="L728" s="3"/>
      <c r="M728" s="3"/>
      <c r="N728" s="3"/>
      <c r="O728" s="3"/>
      <c r="P728" s="132"/>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row>
    <row r="729" spans="1:44" ht="15.75" customHeight="1">
      <c r="A729" s="3"/>
      <c r="B729" s="3"/>
      <c r="C729" s="3"/>
      <c r="D729" s="3"/>
      <c r="E729" s="3"/>
      <c r="F729" s="3"/>
      <c r="G729" s="3"/>
      <c r="H729" s="3"/>
      <c r="I729" s="3"/>
      <c r="J729" s="3"/>
      <c r="K729" s="3"/>
      <c r="L729" s="3"/>
      <c r="M729" s="3"/>
      <c r="N729" s="3"/>
      <c r="O729" s="3"/>
      <c r="P729" s="132"/>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row>
    <row r="730" spans="1:44" ht="15.75" customHeight="1">
      <c r="A730" s="3"/>
      <c r="B730" s="3"/>
      <c r="C730" s="3"/>
      <c r="D730" s="3"/>
      <c r="E730" s="3"/>
      <c r="F730" s="3"/>
      <c r="G730" s="3"/>
      <c r="H730" s="3"/>
      <c r="I730" s="3"/>
      <c r="J730" s="3"/>
      <c r="K730" s="3"/>
      <c r="L730" s="3"/>
      <c r="M730" s="3"/>
      <c r="N730" s="3"/>
      <c r="O730" s="3"/>
      <c r="P730" s="132"/>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row>
    <row r="731" spans="1:44" ht="15.75" customHeight="1">
      <c r="A731" s="3"/>
      <c r="B731" s="3"/>
      <c r="C731" s="3"/>
      <c r="D731" s="3"/>
      <c r="E731" s="3"/>
      <c r="F731" s="3"/>
      <c r="G731" s="3"/>
      <c r="H731" s="3"/>
      <c r="I731" s="3"/>
      <c r="J731" s="3"/>
      <c r="K731" s="3"/>
      <c r="L731" s="3"/>
      <c r="M731" s="3"/>
      <c r="N731" s="3"/>
      <c r="O731" s="3"/>
      <c r="P731" s="132"/>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row>
    <row r="732" spans="1:44" ht="15.75" customHeight="1">
      <c r="A732" s="3"/>
      <c r="B732" s="3"/>
      <c r="C732" s="3"/>
      <c r="D732" s="3"/>
      <c r="E732" s="3"/>
      <c r="F732" s="3"/>
      <c r="G732" s="3"/>
      <c r="H732" s="3"/>
      <c r="I732" s="3"/>
      <c r="J732" s="3"/>
      <c r="K732" s="3"/>
      <c r="L732" s="3"/>
      <c r="M732" s="3"/>
      <c r="N732" s="3"/>
      <c r="O732" s="3"/>
      <c r="P732" s="132"/>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row>
    <row r="733" spans="1:44" ht="15.75" customHeight="1">
      <c r="A733" s="3"/>
      <c r="B733" s="3"/>
      <c r="C733" s="3"/>
      <c r="D733" s="3"/>
      <c r="E733" s="3"/>
      <c r="F733" s="3"/>
      <c r="G733" s="3"/>
      <c r="H733" s="3"/>
      <c r="I733" s="3"/>
      <c r="J733" s="3"/>
      <c r="K733" s="3"/>
      <c r="L733" s="3"/>
      <c r="M733" s="3"/>
      <c r="N733" s="3"/>
      <c r="O733" s="3"/>
      <c r="P733" s="132"/>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row>
    <row r="734" spans="1:44" ht="15.75" customHeight="1">
      <c r="A734" s="3"/>
      <c r="B734" s="3"/>
      <c r="C734" s="3"/>
      <c r="D734" s="3"/>
      <c r="E734" s="3"/>
      <c r="F734" s="3"/>
      <c r="G734" s="3"/>
      <c r="H734" s="3"/>
      <c r="I734" s="3"/>
      <c r="J734" s="3"/>
      <c r="K734" s="3"/>
      <c r="L734" s="3"/>
      <c r="M734" s="3"/>
      <c r="N734" s="3"/>
      <c r="O734" s="3"/>
      <c r="P734" s="132"/>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row>
    <row r="735" spans="1:44" ht="15.75" customHeight="1">
      <c r="A735" s="3"/>
      <c r="B735" s="3"/>
      <c r="C735" s="3"/>
      <c r="D735" s="3"/>
      <c r="E735" s="3"/>
      <c r="F735" s="3"/>
      <c r="G735" s="3"/>
      <c r="H735" s="3"/>
      <c r="I735" s="3"/>
      <c r="J735" s="3"/>
      <c r="K735" s="3"/>
      <c r="L735" s="3"/>
      <c r="M735" s="3"/>
      <c r="N735" s="3"/>
      <c r="O735" s="3"/>
      <c r="P735" s="132"/>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row>
    <row r="736" spans="1:44" ht="15.75" customHeight="1">
      <c r="A736" s="3"/>
      <c r="B736" s="3"/>
      <c r="C736" s="3"/>
      <c r="D736" s="3"/>
      <c r="E736" s="3"/>
      <c r="F736" s="3"/>
      <c r="G736" s="3"/>
      <c r="H736" s="3"/>
      <c r="I736" s="3"/>
      <c r="J736" s="3"/>
      <c r="K736" s="3"/>
      <c r="L736" s="3"/>
      <c r="M736" s="3"/>
      <c r="N736" s="3"/>
      <c r="O736" s="3"/>
      <c r="P736" s="132"/>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row>
    <row r="737" spans="1:44" ht="15.75" customHeight="1">
      <c r="A737" s="3"/>
      <c r="B737" s="3"/>
      <c r="C737" s="3"/>
      <c r="D737" s="3"/>
      <c r="E737" s="3"/>
      <c r="F737" s="3"/>
      <c r="G737" s="3"/>
      <c r="H737" s="3"/>
      <c r="I737" s="3"/>
      <c r="J737" s="3"/>
      <c r="K737" s="3"/>
      <c r="L737" s="3"/>
      <c r="M737" s="3"/>
      <c r="N737" s="3"/>
      <c r="O737" s="3"/>
      <c r="P737" s="132"/>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row>
    <row r="738" spans="1:44" ht="15.75" customHeight="1">
      <c r="A738" s="3"/>
      <c r="B738" s="3"/>
      <c r="C738" s="3"/>
      <c r="D738" s="3"/>
      <c r="E738" s="3"/>
      <c r="F738" s="3"/>
      <c r="G738" s="3"/>
      <c r="H738" s="3"/>
      <c r="I738" s="3"/>
      <c r="J738" s="3"/>
      <c r="K738" s="3"/>
      <c r="L738" s="3"/>
      <c r="M738" s="3"/>
      <c r="N738" s="3"/>
      <c r="O738" s="3"/>
      <c r="P738" s="132"/>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row>
    <row r="739" spans="1:44" ht="15.75" customHeight="1">
      <c r="A739" s="3"/>
      <c r="B739" s="3"/>
      <c r="C739" s="3"/>
      <c r="D739" s="3"/>
      <c r="E739" s="3"/>
      <c r="F739" s="3"/>
      <c r="G739" s="3"/>
      <c r="H739" s="3"/>
      <c r="I739" s="3"/>
      <c r="J739" s="3"/>
      <c r="K739" s="3"/>
      <c r="L739" s="3"/>
      <c r="M739" s="3"/>
      <c r="N739" s="3"/>
      <c r="O739" s="3"/>
      <c r="P739" s="132"/>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row>
    <row r="740" spans="1:44" ht="15.75" customHeight="1">
      <c r="A740" s="3"/>
      <c r="B740" s="3"/>
      <c r="C740" s="3"/>
      <c r="D740" s="3"/>
      <c r="E740" s="3"/>
      <c r="F740" s="3"/>
      <c r="G740" s="3"/>
      <c r="H740" s="3"/>
      <c r="I740" s="3"/>
      <c r="J740" s="3"/>
      <c r="K740" s="3"/>
      <c r="L740" s="3"/>
      <c r="M740" s="3"/>
      <c r="N740" s="3"/>
      <c r="O740" s="3"/>
      <c r="P740" s="132"/>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row>
    <row r="741" spans="1:44" ht="15.75" customHeight="1">
      <c r="A741" s="3"/>
      <c r="B741" s="3"/>
      <c r="C741" s="3"/>
      <c r="D741" s="3"/>
      <c r="E741" s="3"/>
      <c r="F741" s="3"/>
      <c r="G741" s="3"/>
      <c r="H741" s="3"/>
      <c r="I741" s="3"/>
      <c r="J741" s="3"/>
      <c r="K741" s="3"/>
      <c r="L741" s="3"/>
      <c r="M741" s="3"/>
      <c r="N741" s="3"/>
      <c r="O741" s="3"/>
      <c r="P741" s="132"/>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row>
    <row r="742" spans="1:44" ht="15.75" customHeight="1">
      <c r="A742" s="3"/>
      <c r="B742" s="3"/>
      <c r="C742" s="3"/>
      <c r="D742" s="3"/>
      <c r="E742" s="3"/>
      <c r="F742" s="3"/>
      <c r="G742" s="3"/>
      <c r="H742" s="3"/>
      <c r="I742" s="3"/>
      <c r="J742" s="3"/>
      <c r="K742" s="3"/>
      <c r="L742" s="3"/>
      <c r="M742" s="3"/>
      <c r="N742" s="3"/>
      <c r="O742" s="3"/>
      <c r="P742" s="132"/>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row>
    <row r="743" spans="1:44" ht="15.75" customHeight="1">
      <c r="A743" s="3"/>
      <c r="B743" s="3"/>
      <c r="C743" s="3"/>
      <c r="D743" s="3"/>
      <c r="E743" s="3"/>
      <c r="F743" s="3"/>
      <c r="G743" s="3"/>
      <c r="H743" s="3"/>
      <c r="I743" s="3"/>
      <c r="J743" s="3"/>
      <c r="K743" s="3"/>
      <c r="L743" s="3"/>
      <c r="M743" s="3"/>
      <c r="N743" s="3"/>
      <c r="O743" s="3"/>
      <c r="P743" s="132"/>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row>
    <row r="744" spans="1:44" ht="15.75" customHeight="1">
      <c r="A744" s="3"/>
      <c r="B744" s="3"/>
      <c r="C744" s="3"/>
      <c r="D744" s="3"/>
      <c r="E744" s="3"/>
      <c r="F744" s="3"/>
      <c r="G744" s="3"/>
      <c r="H744" s="3"/>
      <c r="I744" s="3"/>
      <c r="J744" s="3"/>
      <c r="K744" s="3"/>
      <c r="L744" s="3"/>
      <c r="M744" s="3"/>
      <c r="N744" s="3"/>
      <c r="O744" s="3"/>
      <c r="P744" s="132"/>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row>
    <row r="745" spans="1:44" ht="15.75" customHeight="1">
      <c r="A745" s="3"/>
      <c r="B745" s="3"/>
      <c r="C745" s="3"/>
      <c r="D745" s="3"/>
      <c r="E745" s="3"/>
      <c r="F745" s="3"/>
      <c r="G745" s="3"/>
      <c r="H745" s="3"/>
      <c r="I745" s="3"/>
      <c r="J745" s="3"/>
      <c r="K745" s="3"/>
      <c r="L745" s="3"/>
      <c r="M745" s="3"/>
      <c r="N745" s="3"/>
      <c r="O745" s="3"/>
      <c r="P745" s="132"/>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row>
    <row r="746" spans="1:44" ht="15.75" customHeight="1">
      <c r="A746" s="3"/>
      <c r="B746" s="3"/>
      <c r="C746" s="3"/>
      <c r="D746" s="3"/>
      <c r="E746" s="3"/>
      <c r="F746" s="3"/>
      <c r="G746" s="3"/>
      <c r="H746" s="3"/>
      <c r="I746" s="3"/>
      <c r="J746" s="3"/>
      <c r="K746" s="3"/>
      <c r="L746" s="3"/>
      <c r="M746" s="3"/>
      <c r="N746" s="3"/>
      <c r="O746" s="3"/>
      <c r="P746" s="132"/>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row>
    <row r="747" spans="1:44" ht="15.75" customHeight="1">
      <c r="A747" s="3"/>
      <c r="B747" s="3"/>
      <c r="C747" s="3"/>
      <c r="D747" s="3"/>
      <c r="E747" s="3"/>
      <c r="F747" s="3"/>
      <c r="G747" s="3"/>
      <c r="H747" s="3"/>
      <c r="I747" s="3"/>
      <c r="J747" s="3"/>
      <c r="K747" s="3"/>
      <c r="L747" s="3"/>
      <c r="M747" s="3"/>
      <c r="N747" s="3"/>
      <c r="O747" s="3"/>
      <c r="P747" s="132"/>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row>
    <row r="748" spans="1:44" ht="15.75" customHeight="1">
      <c r="A748" s="3"/>
      <c r="B748" s="3"/>
      <c r="C748" s="3"/>
      <c r="D748" s="3"/>
      <c r="E748" s="3"/>
      <c r="F748" s="3"/>
      <c r="G748" s="3"/>
      <c r="H748" s="3"/>
      <c r="I748" s="3"/>
      <c r="J748" s="3"/>
      <c r="K748" s="3"/>
      <c r="L748" s="3"/>
      <c r="M748" s="3"/>
      <c r="N748" s="3"/>
      <c r="O748" s="3"/>
      <c r="P748" s="132"/>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row>
    <row r="749" spans="1:44" ht="15.75" customHeight="1">
      <c r="A749" s="3"/>
      <c r="B749" s="3"/>
      <c r="C749" s="3"/>
      <c r="D749" s="3"/>
      <c r="E749" s="3"/>
      <c r="F749" s="3"/>
      <c r="G749" s="3"/>
      <c r="H749" s="3"/>
      <c r="I749" s="3"/>
      <c r="J749" s="3"/>
      <c r="K749" s="3"/>
      <c r="L749" s="3"/>
      <c r="M749" s="3"/>
      <c r="N749" s="3"/>
      <c r="O749" s="3"/>
      <c r="P749" s="132"/>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row>
    <row r="750" spans="1:44" ht="15.75" customHeight="1">
      <c r="A750" s="3"/>
      <c r="B750" s="3"/>
      <c r="C750" s="3"/>
      <c r="D750" s="3"/>
      <c r="E750" s="3"/>
      <c r="F750" s="3"/>
      <c r="G750" s="3"/>
      <c r="H750" s="3"/>
      <c r="I750" s="3"/>
      <c r="J750" s="3"/>
      <c r="K750" s="3"/>
      <c r="L750" s="3"/>
      <c r="M750" s="3"/>
      <c r="N750" s="3"/>
      <c r="O750" s="3"/>
      <c r="P750" s="132"/>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row>
    <row r="751" spans="1:44" ht="15.75" customHeight="1">
      <c r="A751" s="3"/>
      <c r="B751" s="3"/>
      <c r="C751" s="3"/>
      <c r="D751" s="3"/>
      <c r="E751" s="3"/>
      <c r="F751" s="3"/>
      <c r="G751" s="3"/>
      <c r="H751" s="3"/>
      <c r="I751" s="3"/>
      <c r="J751" s="3"/>
      <c r="K751" s="3"/>
      <c r="L751" s="3"/>
      <c r="M751" s="3"/>
      <c r="N751" s="3"/>
      <c r="O751" s="3"/>
      <c r="P751" s="132"/>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row>
    <row r="752" spans="1:44" ht="15.75" customHeight="1">
      <c r="A752" s="3"/>
      <c r="B752" s="3"/>
      <c r="C752" s="3"/>
      <c r="D752" s="3"/>
      <c r="E752" s="3"/>
      <c r="F752" s="3"/>
      <c r="G752" s="3"/>
      <c r="H752" s="3"/>
      <c r="I752" s="3"/>
      <c r="J752" s="3"/>
      <c r="K752" s="3"/>
      <c r="L752" s="3"/>
      <c r="M752" s="3"/>
      <c r="N752" s="3"/>
      <c r="O752" s="3"/>
      <c r="P752" s="132"/>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row>
    <row r="753" spans="1:44" ht="15.75" customHeight="1">
      <c r="A753" s="3"/>
      <c r="B753" s="3"/>
      <c r="C753" s="3"/>
      <c r="D753" s="3"/>
      <c r="E753" s="3"/>
      <c r="F753" s="3"/>
      <c r="G753" s="3"/>
      <c r="H753" s="3"/>
      <c r="I753" s="3"/>
      <c r="J753" s="3"/>
      <c r="K753" s="3"/>
      <c r="L753" s="3"/>
      <c r="M753" s="3"/>
      <c r="N753" s="3"/>
      <c r="O753" s="3"/>
      <c r="P753" s="132"/>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row>
    <row r="754" spans="1:44" ht="15.75" customHeight="1">
      <c r="A754" s="3"/>
      <c r="B754" s="3"/>
      <c r="C754" s="3"/>
      <c r="D754" s="3"/>
      <c r="E754" s="3"/>
      <c r="F754" s="3"/>
      <c r="G754" s="3"/>
      <c r="H754" s="3"/>
      <c r="I754" s="3"/>
      <c r="J754" s="3"/>
      <c r="K754" s="3"/>
      <c r="L754" s="3"/>
      <c r="M754" s="3"/>
      <c r="N754" s="3"/>
      <c r="O754" s="3"/>
      <c r="P754" s="132"/>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row>
    <row r="755" spans="1:44" ht="15.75" customHeight="1">
      <c r="A755" s="3"/>
      <c r="B755" s="3"/>
      <c r="C755" s="3"/>
      <c r="D755" s="3"/>
      <c r="E755" s="3"/>
      <c r="F755" s="3"/>
      <c r="G755" s="3"/>
      <c r="H755" s="3"/>
      <c r="I755" s="3"/>
      <c r="J755" s="3"/>
      <c r="K755" s="3"/>
      <c r="L755" s="3"/>
      <c r="M755" s="3"/>
      <c r="N755" s="3"/>
      <c r="O755" s="3"/>
      <c r="P755" s="132"/>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row>
    <row r="756" spans="1:44" ht="15.75" customHeight="1">
      <c r="A756" s="3"/>
      <c r="B756" s="3"/>
      <c r="C756" s="3"/>
      <c r="D756" s="3"/>
      <c r="E756" s="3"/>
      <c r="F756" s="3"/>
      <c r="G756" s="3"/>
      <c r="H756" s="3"/>
      <c r="I756" s="3"/>
      <c r="J756" s="3"/>
      <c r="K756" s="3"/>
      <c r="L756" s="3"/>
      <c r="M756" s="3"/>
      <c r="N756" s="3"/>
      <c r="O756" s="3"/>
      <c r="P756" s="132"/>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row>
    <row r="757" spans="1:44" ht="15.75" customHeight="1">
      <c r="A757" s="3"/>
      <c r="B757" s="3"/>
      <c r="C757" s="3"/>
      <c r="D757" s="3"/>
      <c r="E757" s="3"/>
      <c r="F757" s="3"/>
      <c r="G757" s="3"/>
      <c r="H757" s="3"/>
      <c r="I757" s="3"/>
      <c r="J757" s="3"/>
      <c r="K757" s="3"/>
      <c r="L757" s="3"/>
      <c r="M757" s="3"/>
      <c r="N757" s="3"/>
      <c r="O757" s="3"/>
      <c r="P757" s="132"/>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row>
    <row r="758" spans="1:44" ht="15.75" customHeight="1">
      <c r="A758" s="3"/>
      <c r="B758" s="3"/>
      <c r="C758" s="3"/>
      <c r="D758" s="3"/>
      <c r="E758" s="3"/>
      <c r="F758" s="3"/>
      <c r="G758" s="3"/>
      <c r="H758" s="3"/>
      <c r="I758" s="3"/>
      <c r="J758" s="3"/>
      <c r="K758" s="3"/>
      <c r="L758" s="3"/>
      <c r="M758" s="3"/>
      <c r="N758" s="3"/>
      <c r="O758" s="3"/>
      <c r="P758" s="132"/>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row>
    <row r="759" spans="1:44" ht="15.75" customHeight="1">
      <c r="A759" s="3"/>
      <c r="B759" s="3"/>
      <c r="C759" s="3"/>
      <c r="D759" s="3"/>
      <c r="E759" s="3"/>
      <c r="F759" s="3"/>
      <c r="G759" s="3"/>
      <c r="H759" s="3"/>
      <c r="I759" s="3"/>
      <c r="J759" s="3"/>
      <c r="K759" s="3"/>
      <c r="L759" s="3"/>
      <c r="M759" s="3"/>
      <c r="N759" s="3"/>
      <c r="O759" s="3"/>
      <c r="P759" s="132"/>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row>
    <row r="760" spans="1:44" ht="15.75" customHeight="1">
      <c r="A760" s="3"/>
      <c r="B760" s="3"/>
      <c r="C760" s="3"/>
      <c r="D760" s="3"/>
      <c r="E760" s="3"/>
      <c r="F760" s="3"/>
      <c r="G760" s="3"/>
      <c r="H760" s="3"/>
      <c r="I760" s="3"/>
      <c r="J760" s="3"/>
      <c r="K760" s="3"/>
      <c r="L760" s="3"/>
      <c r="M760" s="3"/>
      <c r="N760" s="3"/>
      <c r="O760" s="3"/>
      <c r="P760" s="132"/>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row>
    <row r="761" spans="1:44" ht="15.75" customHeight="1">
      <c r="A761" s="3"/>
      <c r="B761" s="3"/>
      <c r="C761" s="3"/>
      <c r="D761" s="3"/>
      <c r="E761" s="3"/>
      <c r="F761" s="3"/>
      <c r="G761" s="3"/>
      <c r="H761" s="3"/>
      <c r="I761" s="3"/>
      <c r="J761" s="3"/>
      <c r="K761" s="3"/>
      <c r="L761" s="3"/>
      <c r="M761" s="3"/>
      <c r="N761" s="3"/>
      <c r="O761" s="3"/>
      <c r="P761" s="132"/>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row>
    <row r="762" spans="1:44" ht="15.75" customHeight="1">
      <c r="A762" s="3"/>
      <c r="B762" s="3"/>
      <c r="C762" s="3"/>
      <c r="D762" s="3"/>
      <c r="E762" s="3"/>
      <c r="F762" s="3"/>
      <c r="G762" s="3"/>
      <c r="H762" s="3"/>
      <c r="I762" s="3"/>
      <c r="J762" s="3"/>
      <c r="K762" s="3"/>
      <c r="L762" s="3"/>
      <c r="M762" s="3"/>
      <c r="N762" s="3"/>
      <c r="O762" s="3"/>
      <c r="P762" s="132"/>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row>
    <row r="763" spans="1:44" ht="15.75" customHeight="1">
      <c r="A763" s="3"/>
      <c r="B763" s="3"/>
      <c r="C763" s="3"/>
      <c r="D763" s="3"/>
      <c r="E763" s="3"/>
      <c r="F763" s="3"/>
      <c r="G763" s="3"/>
      <c r="H763" s="3"/>
      <c r="I763" s="3"/>
      <c r="J763" s="3"/>
      <c r="K763" s="3"/>
      <c r="L763" s="3"/>
      <c r="M763" s="3"/>
      <c r="N763" s="3"/>
      <c r="O763" s="3"/>
      <c r="P763" s="132"/>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row>
    <row r="764" spans="1:44" ht="15.75" customHeight="1">
      <c r="A764" s="3"/>
      <c r="B764" s="3"/>
      <c r="C764" s="3"/>
      <c r="D764" s="3"/>
      <c r="E764" s="3"/>
      <c r="F764" s="3"/>
      <c r="G764" s="3"/>
      <c r="H764" s="3"/>
      <c r="I764" s="3"/>
      <c r="J764" s="3"/>
      <c r="K764" s="3"/>
      <c r="L764" s="3"/>
      <c r="M764" s="3"/>
      <c r="N764" s="3"/>
      <c r="O764" s="3"/>
      <c r="P764" s="132"/>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row>
    <row r="765" spans="1:44" ht="15.75" customHeight="1">
      <c r="A765" s="3"/>
      <c r="B765" s="3"/>
      <c r="C765" s="3"/>
      <c r="D765" s="3"/>
      <c r="E765" s="3"/>
      <c r="F765" s="3"/>
      <c r="G765" s="3"/>
      <c r="H765" s="3"/>
      <c r="I765" s="3"/>
      <c r="J765" s="3"/>
      <c r="K765" s="3"/>
      <c r="L765" s="3"/>
      <c r="M765" s="3"/>
      <c r="N765" s="3"/>
      <c r="O765" s="3"/>
      <c r="P765" s="132"/>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row>
    <row r="766" spans="1:44" ht="15.75" customHeight="1">
      <c r="A766" s="3"/>
      <c r="B766" s="3"/>
      <c r="C766" s="3"/>
      <c r="D766" s="3"/>
      <c r="E766" s="3"/>
      <c r="F766" s="3"/>
      <c r="G766" s="3"/>
      <c r="H766" s="3"/>
      <c r="I766" s="3"/>
      <c r="J766" s="3"/>
      <c r="K766" s="3"/>
      <c r="L766" s="3"/>
      <c r="M766" s="3"/>
      <c r="N766" s="3"/>
      <c r="O766" s="3"/>
      <c r="P766" s="132"/>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row>
    <row r="767" spans="1:44" ht="15.75" customHeight="1">
      <c r="A767" s="3"/>
      <c r="B767" s="3"/>
      <c r="C767" s="3"/>
      <c r="D767" s="3"/>
      <c r="E767" s="3"/>
      <c r="F767" s="3"/>
      <c r="G767" s="3"/>
      <c r="H767" s="3"/>
      <c r="I767" s="3"/>
      <c r="J767" s="3"/>
      <c r="K767" s="3"/>
      <c r="L767" s="3"/>
      <c r="M767" s="3"/>
      <c r="N767" s="3"/>
      <c r="O767" s="3"/>
      <c r="P767" s="132"/>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row>
    <row r="768" spans="1:44" ht="15.75" customHeight="1">
      <c r="A768" s="3"/>
      <c r="B768" s="3"/>
      <c r="C768" s="3"/>
      <c r="D768" s="3"/>
      <c r="E768" s="3"/>
      <c r="F768" s="3"/>
      <c r="G768" s="3"/>
      <c r="H768" s="3"/>
      <c r="I768" s="3"/>
      <c r="J768" s="3"/>
      <c r="K768" s="3"/>
      <c r="L768" s="3"/>
      <c r="M768" s="3"/>
      <c r="N768" s="3"/>
      <c r="O768" s="3"/>
      <c r="P768" s="132"/>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row>
    <row r="769" spans="1:44" ht="15.75" customHeight="1">
      <c r="A769" s="3"/>
      <c r="B769" s="3"/>
      <c r="C769" s="3"/>
      <c r="D769" s="3"/>
      <c r="E769" s="3"/>
      <c r="F769" s="3"/>
      <c r="G769" s="3"/>
      <c r="H769" s="3"/>
      <c r="I769" s="3"/>
      <c r="J769" s="3"/>
      <c r="K769" s="3"/>
      <c r="L769" s="3"/>
      <c r="M769" s="3"/>
      <c r="N769" s="3"/>
      <c r="O769" s="3"/>
      <c r="P769" s="132"/>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row>
    <row r="770" spans="1:44" ht="15.75" customHeight="1">
      <c r="A770" s="3"/>
      <c r="B770" s="3"/>
      <c r="C770" s="3"/>
      <c r="D770" s="3"/>
      <c r="E770" s="3"/>
      <c r="F770" s="3"/>
      <c r="G770" s="3"/>
      <c r="H770" s="3"/>
      <c r="I770" s="3"/>
      <c r="J770" s="3"/>
      <c r="K770" s="3"/>
      <c r="L770" s="3"/>
      <c r="M770" s="3"/>
      <c r="N770" s="3"/>
      <c r="O770" s="3"/>
      <c r="P770" s="132"/>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row>
    <row r="771" spans="1:44" ht="15.75" customHeight="1">
      <c r="A771" s="3"/>
      <c r="B771" s="3"/>
      <c r="C771" s="3"/>
      <c r="D771" s="3"/>
      <c r="E771" s="3"/>
      <c r="F771" s="3"/>
      <c r="G771" s="3"/>
      <c r="H771" s="3"/>
      <c r="I771" s="3"/>
      <c r="J771" s="3"/>
      <c r="K771" s="3"/>
      <c r="L771" s="3"/>
      <c r="M771" s="3"/>
      <c r="N771" s="3"/>
      <c r="O771" s="3"/>
      <c r="P771" s="132"/>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row>
    <row r="772" spans="1:44" ht="15.75" customHeight="1">
      <c r="A772" s="3"/>
      <c r="B772" s="3"/>
      <c r="C772" s="3"/>
      <c r="D772" s="3"/>
      <c r="E772" s="3"/>
      <c r="F772" s="3"/>
      <c r="G772" s="3"/>
      <c r="H772" s="3"/>
      <c r="I772" s="3"/>
      <c r="J772" s="3"/>
      <c r="K772" s="3"/>
      <c r="L772" s="3"/>
      <c r="M772" s="3"/>
      <c r="N772" s="3"/>
      <c r="O772" s="3"/>
      <c r="P772" s="132"/>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row>
    <row r="773" spans="1:44" ht="15.75" customHeight="1">
      <c r="A773" s="3"/>
      <c r="B773" s="3"/>
      <c r="C773" s="3"/>
      <c r="D773" s="3"/>
      <c r="E773" s="3"/>
      <c r="F773" s="3"/>
      <c r="G773" s="3"/>
      <c r="H773" s="3"/>
      <c r="I773" s="3"/>
      <c r="J773" s="3"/>
      <c r="K773" s="3"/>
      <c r="L773" s="3"/>
      <c r="M773" s="3"/>
      <c r="N773" s="3"/>
      <c r="O773" s="3"/>
      <c r="P773" s="132"/>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row>
    <row r="774" spans="1:44" ht="15.75" customHeight="1">
      <c r="A774" s="3"/>
      <c r="B774" s="3"/>
      <c r="C774" s="3"/>
      <c r="D774" s="3"/>
      <c r="E774" s="3"/>
      <c r="F774" s="3"/>
      <c r="G774" s="3"/>
      <c r="H774" s="3"/>
      <c r="I774" s="3"/>
      <c r="J774" s="3"/>
      <c r="K774" s="3"/>
      <c r="L774" s="3"/>
      <c r="M774" s="3"/>
      <c r="N774" s="3"/>
      <c r="O774" s="3"/>
      <c r="P774" s="132"/>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row>
    <row r="775" spans="1:44" ht="15.75" customHeight="1">
      <c r="A775" s="3"/>
      <c r="B775" s="3"/>
      <c r="C775" s="3"/>
      <c r="D775" s="3"/>
      <c r="E775" s="3"/>
      <c r="F775" s="3"/>
      <c r="G775" s="3"/>
      <c r="H775" s="3"/>
      <c r="I775" s="3"/>
      <c r="J775" s="3"/>
      <c r="K775" s="3"/>
      <c r="L775" s="3"/>
      <c r="M775" s="3"/>
      <c r="N775" s="3"/>
      <c r="O775" s="3"/>
      <c r="P775" s="132"/>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row>
    <row r="776" spans="1:44" ht="15.75" customHeight="1">
      <c r="A776" s="3"/>
      <c r="B776" s="3"/>
      <c r="C776" s="3"/>
      <c r="D776" s="3"/>
      <c r="E776" s="3"/>
      <c r="F776" s="3"/>
      <c r="G776" s="3"/>
      <c r="H776" s="3"/>
      <c r="I776" s="3"/>
      <c r="J776" s="3"/>
      <c r="K776" s="3"/>
      <c r="L776" s="3"/>
      <c r="M776" s="3"/>
      <c r="N776" s="3"/>
      <c r="O776" s="3"/>
      <c r="P776" s="132"/>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row>
    <row r="777" spans="1:44" ht="15.75" customHeight="1">
      <c r="A777" s="3"/>
      <c r="B777" s="3"/>
      <c r="C777" s="3"/>
      <c r="D777" s="3"/>
      <c r="E777" s="3"/>
      <c r="F777" s="3"/>
      <c r="G777" s="3"/>
      <c r="H777" s="3"/>
      <c r="I777" s="3"/>
      <c r="J777" s="3"/>
      <c r="K777" s="3"/>
      <c r="L777" s="3"/>
      <c r="M777" s="3"/>
      <c r="N777" s="3"/>
      <c r="O777" s="3"/>
      <c r="P777" s="132"/>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row>
    <row r="778" spans="1:44" ht="15.75" customHeight="1">
      <c r="A778" s="3"/>
      <c r="B778" s="3"/>
      <c r="C778" s="3"/>
      <c r="D778" s="3"/>
      <c r="E778" s="3"/>
      <c r="F778" s="3"/>
      <c r="G778" s="3"/>
      <c r="H778" s="3"/>
      <c r="I778" s="3"/>
      <c r="J778" s="3"/>
      <c r="K778" s="3"/>
      <c r="L778" s="3"/>
      <c r="M778" s="3"/>
      <c r="N778" s="3"/>
      <c r="O778" s="3"/>
      <c r="P778" s="132"/>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row>
    <row r="779" spans="1:44" ht="15.75" customHeight="1">
      <c r="A779" s="3"/>
      <c r="B779" s="3"/>
      <c r="C779" s="3"/>
      <c r="D779" s="3"/>
      <c r="E779" s="3"/>
      <c r="F779" s="3"/>
      <c r="G779" s="3"/>
      <c r="H779" s="3"/>
      <c r="I779" s="3"/>
      <c r="J779" s="3"/>
      <c r="K779" s="3"/>
      <c r="L779" s="3"/>
      <c r="M779" s="3"/>
      <c r="N779" s="3"/>
      <c r="O779" s="3"/>
      <c r="P779" s="132"/>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row>
    <row r="780" spans="1:44" ht="15.75" customHeight="1">
      <c r="A780" s="3"/>
      <c r="B780" s="3"/>
      <c r="C780" s="3"/>
      <c r="D780" s="3"/>
      <c r="E780" s="3"/>
      <c r="F780" s="3"/>
      <c r="G780" s="3"/>
      <c r="H780" s="3"/>
      <c r="I780" s="3"/>
      <c r="J780" s="3"/>
      <c r="K780" s="3"/>
      <c r="L780" s="3"/>
      <c r="M780" s="3"/>
      <c r="N780" s="3"/>
      <c r="O780" s="3"/>
      <c r="P780" s="132"/>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row>
    <row r="781" spans="1:44" ht="15.75" customHeight="1">
      <c r="A781" s="3"/>
      <c r="B781" s="3"/>
      <c r="C781" s="3"/>
      <c r="D781" s="3"/>
      <c r="E781" s="3"/>
      <c r="F781" s="3"/>
      <c r="G781" s="3"/>
      <c r="H781" s="3"/>
      <c r="I781" s="3"/>
      <c r="J781" s="3"/>
      <c r="K781" s="3"/>
      <c r="L781" s="3"/>
      <c r="M781" s="3"/>
      <c r="N781" s="3"/>
      <c r="O781" s="3"/>
      <c r="P781" s="132"/>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row>
    <row r="782" spans="1:44" ht="15.75" customHeight="1">
      <c r="A782" s="3"/>
      <c r="B782" s="3"/>
      <c r="C782" s="3"/>
      <c r="D782" s="3"/>
      <c r="E782" s="3"/>
      <c r="F782" s="3"/>
      <c r="G782" s="3"/>
      <c r="H782" s="3"/>
      <c r="I782" s="3"/>
      <c r="J782" s="3"/>
      <c r="K782" s="3"/>
      <c r="L782" s="3"/>
      <c r="M782" s="3"/>
      <c r="N782" s="3"/>
      <c r="O782" s="3"/>
      <c r="P782" s="132"/>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row>
    <row r="783" spans="1:44" ht="15.75" customHeight="1">
      <c r="A783" s="3"/>
      <c r="B783" s="3"/>
      <c r="C783" s="3"/>
      <c r="D783" s="3"/>
      <c r="E783" s="3"/>
      <c r="F783" s="3"/>
      <c r="G783" s="3"/>
      <c r="H783" s="3"/>
      <c r="I783" s="3"/>
      <c r="J783" s="3"/>
      <c r="K783" s="3"/>
      <c r="L783" s="3"/>
      <c r="M783" s="3"/>
      <c r="N783" s="3"/>
      <c r="O783" s="3"/>
      <c r="P783" s="132"/>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row>
    <row r="784" spans="1:44" ht="15.75" customHeight="1">
      <c r="A784" s="3"/>
      <c r="B784" s="3"/>
      <c r="C784" s="3"/>
      <c r="D784" s="3"/>
      <c r="E784" s="3"/>
      <c r="F784" s="3"/>
      <c r="G784" s="3"/>
      <c r="H784" s="3"/>
      <c r="I784" s="3"/>
      <c r="J784" s="3"/>
      <c r="K784" s="3"/>
      <c r="L784" s="3"/>
      <c r="M784" s="3"/>
      <c r="N784" s="3"/>
      <c r="O784" s="3"/>
      <c r="P784" s="132"/>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row>
    <row r="785" spans="1:44" ht="15.75" customHeight="1">
      <c r="A785" s="3"/>
      <c r="B785" s="3"/>
      <c r="C785" s="3"/>
      <c r="D785" s="3"/>
      <c r="E785" s="3"/>
      <c r="F785" s="3"/>
      <c r="G785" s="3"/>
      <c r="H785" s="3"/>
      <c r="I785" s="3"/>
      <c r="J785" s="3"/>
      <c r="K785" s="3"/>
      <c r="L785" s="3"/>
      <c r="M785" s="3"/>
      <c r="N785" s="3"/>
      <c r="O785" s="3"/>
      <c r="P785" s="132"/>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row>
    <row r="786" spans="1:44" ht="15.75" customHeight="1">
      <c r="A786" s="3"/>
      <c r="B786" s="3"/>
      <c r="C786" s="3"/>
      <c r="D786" s="3"/>
      <c r="E786" s="3"/>
      <c r="F786" s="3"/>
      <c r="G786" s="3"/>
      <c r="H786" s="3"/>
      <c r="I786" s="3"/>
      <c r="J786" s="3"/>
      <c r="K786" s="3"/>
      <c r="L786" s="3"/>
      <c r="M786" s="3"/>
      <c r="N786" s="3"/>
      <c r="O786" s="3"/>
      <c r="P786" s="132"/>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row>
    <row r="787" spans="1:44" ht="15.75" customHeight="1">
      <c r="A787" s="3"/>
      <c r="B787" s="3"/>
      <c r="C787" s="3"/>
      <c r="D787" s="3"/>
      <c r="E787" s="3"/>
      <c r="F787" s="3"/>
      <c r="G787" s="3"/>
      <c r="H787" s="3"/>
      <c r="I787" s="3"/>
      <c r="J787" s="3"/>
      <c r="K787" s="3"/>
      <c r="L787" s="3"/>
      <c r="M787" s="3"/>
      <c r="N787" s="3"/>
      <c r="O787" s="3"/>
      <c r="P787" s="132"/>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row>
    <row r="788" spans="1:44" ht="15.75" customHeight="1">
      <c r="A788" s="3"/>
      <c r="B788" s="3"/>
      <c r="C788" s="3"/>
      <c r="D788" s="3"/>
      <c r="E788" s="3"/>
      <c r="F788" s="3"/>
      <c r="G788" s="3"/>
      <c r="H788" s="3"/>
      <c r="I788" s="3"/>
      <c r="J788" s="3"/>
      <c r="K788" s="3"/>
      <c r="L788" s="3"/>
      <c r="M788" s="3"/>
      <c r="N788" s="3"/>
      <c r="O788" s="3"/>
      <c r="P788" s="132"/>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row>
    <row r="789" spans="1:44" ht="15.75" customHeight="1">
      <c r="A789" s="3"/>
      <c r="B789" s="3"/>
      <c r="C789" s="3"/>
      <c r="D789" s="3"/>
      <c r="E789" s="3"/>
      <c r="F789" s="3"/>
      <c r="G789" s="3"/>
      <c r="H789" s="3"/>
      <c r="I789" s="3"/>
      <c r="J789" s="3"/>
      <c r="K789" s="3"/>
      <c r="L789" s="3"/>
      <c r="M789" s="3"/>
      <c r="N789" s="3"/>
      <c r="O789" s="3"/>
      <c r="P789" s="132"/>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row>
    <row r="790" spans="1:44" ht="15.75" customHeight="1">
      <c r="A790" s="3"/>
      <c r="B790" s="3"/>
      <c r="C790" s="3"/>
      <c r="D790" s="3"/>
      <c r="E790" s="3"/>
      <c r="F790" s="3"/>
      <c r="G790" s="3"/>
      <c r="H790" s="3"/>
      <c r="I790" s="3"/>
      <c r="J790" s="3"/>
      <c r="K790" s="3"/>
      <c r="L790" s="3"/>
      <c r="M790" s="3"/>
      <c r="N790" s="3"/>
      <c r="O790" s="3"/>
      <c r="P790" s="132"/>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row>
    <row r="791" spans="1:44" ht="15.75" customHeight="1">
      <c r="A791" s="3"/>
      <c r="B791" s="3"/>
      <c r="C791" s="3"/>
      <c r="D791" s="3"/>
      <c r="E791" s="3"/>
      <c r="F791" s="3"/>
      <c r="G791" s="3"/>
      <c r="H791" s="3"/>
      <c r="I791" s="3"/>
      <c r="J791" s="3"/>
      <c r="K791" s="3"/>
      <c r="L791" s="3"/>
      <c r="M791" s="3"/>
      <c r="N791" s="3"/>
      <c r="O791" s="3"/>
      <c r="P791" s="132"/>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row>
    <row r="792" spans="1:44" ht="15.75" customHeight="1">
      <c r="A792" s="3"/>
      <c r="B792" s="3"/>
      <c r="C792" s="3"/>
      <c r="D792" s="3"/>
      <c r="E792" s="3"/>
      <c r="F792" s="3"/>
      <c r="G792" s="3"/>
      <c r="H792" s="3"/>
      <c r="I792" s="3"/>
      <c r="J792" s="3"/>
      <c r="K792" s="3"/>
      <c r="L792" s="3"/>
      <c r="M792" s="3"/>
      <c r="N792" s="3"/>
      <c r="O792" s="3"/>
      <c r="P792" s="132"/>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row>
    <row r="793" spans="1:44" ht="15.75" customHeight="1">
      <c r="A793" s="3"/>
      <c r="B793" s="3"/>
      <c r="C793" s="3"/>
      <c r="D793" s="3"/>
      <c r="E793" s="3"/>
      <c r="F793" s="3"/>
      <c r="G793" s="3"/>
      <c r="H793" s="3"/>
      <c r="I793" s="3"/>
      <c r="J793" s="3"/>
      <c r="K793" s="3"/>
      <c r="L793" s="3"/>
      <c r="M793" s="3"/>
      <c r="N793" s="3"/>
      <c r="O793" s="3"/>
      <c r="P793" s="132"/>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row>
    <row r="794" spans="1:44" ht="15.75" customHeight="1">
      <c r="A794" s="3"/>
      <c r="B794" s="3"/>
      <c r="C794" s="3"/>
      <c r="D794" s="3"/>
      <c r="E794" s="3"/>
      <c r="F794" s="3"/>
      <c r="G794" s="3"/>
      <c r="H794" s="3"/>
      <c r="I794" s="3"/>
      <c r="J794" s="3"/>
      <c r="K794" s="3"/>
      <c r="L794" s="3"/>
      <c r="M794" s="3"/>
      <c r="N794" s="3"/>
      <c r="O794" s="3"/>
      <c r="P794" s="132"/>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row>
    <row r="795" spans="1:44" ht="15.75" customHeight="1">
      <c r="A795" s="3"/>
      <c r="B795" s="3"/>
      <c r="C795" s="3"/>
      <c r="D795" s="3"/>
      <c r="E795" s="3"/>
      <c r="F795" s="3"/>
      <c r="G795" s="3"/>
      <c r="H795" s="3"/>
      <c r="I795" s="3"/>
      <c r="J795" s="3"/>
      <c r="K795" s="3"/>
      <c r="L795" s="3"/>
      <c r="M795" s="3"/>
      <c r="N795" s="3"/>
      <c r="O795" s="3"/>
      <c r="P795" s="132"/>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row>
    <row r="796" spans="1:44" ht="15.75" customHeight="1">
      <c r="A796" s="3"/>
      <c r="B796" s="3"/>
      <c r="C796" s="3"/>
      <c r="D796" s="3"/>
      <c r="E796" s="3"/>
      <c r="F796" s="3"/>
      <c r="G796" s="3"/>
      <c r="H796" s="3"/>
      <c r="I796" s="3"/>
      <c r="J796" s="3"/>
      <c r="K796" s="3"/>
      <c r="L796" s="3"/>
      <c r="M796" s="3"/>
      <c r="N796" s="3"/>
      <c r="O796" s="3"/>
      <c r="P796" s="132"/>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row>
    <row r="797" spans="1:44" ht="15.75" customHeight="1">
      <c r="A797" s="3"/>
      <c r="B797" s="3"/>
      <c r="C797" s="3"/>
      <c r="D797" s="3"/>
      <c r="E797" s="3"/>
      <c r="F797" s="3"/>
      <c r="G797" s="3"/>
      <c r="H797" s="3"/>
      <c r="I797" s="3"/>
      <c r="J797" s="3"/>
      <c r="K797" s="3"/>
      <c r="L797" s="3"/>
      <c r="M797" s="3"/>
      <c r="N797" s="3"/>
      <c r="O797" s="3"/>
      <c r="P797" s="132"/>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row>
    <row r="798" spans="1:44" ht="15.75" customHeight="1">
      <c r="A798" s="3"/>
      <c r="B798" s="3"/>
      <c r="C798" s="3"/>
      <c r="D798" s="3"/>
      <c r="E798" s="3"/>
      <c r="F798" s="3"/>
      <c r="G798" s="3"/>
      <c r="H798" s="3"/>
      <c r="I798" s="3"/>
      <c r="J798" s="3"/>
      <c r="K798" s="3"/>
      <c r="L798" s="3"/>
      <c r="M798" s="3"/>
      <c r="N798" s="3"/>
      <c r="O798" s="3"/>
      <c r="P798" s="132"/>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row>
    <row r="799" spans="1:44" ht="15.75" customHeight="1">
      <c r="A799" s="3"/>
      <c r="B799" s="3"/>
      <c r="C799" s="3"/>
      <c r="D799" s="3"/>
      <c r="E799" s="3"/>
      <c r="F799" s="3"/>
      <c r="G799" s="3"/>
      <c r="H799" s="3"/>
      <c r="I799" s="3"/>
      <c r="J799" s="3"/>
      <c r="K799" s="3"/>
      <c r="L799" s="3"/>
      <c r="M799" s="3"/>
      <c r="N799" s="3"/>
      <c r="O799" s="3"/>
      <c r="P799" s="132"/>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row>
    <row r="800" spans="1:44" ht="15.75" customHeight="1">
      <c r="A800" s="3"/>
      <c r="B800" s="3"/>
      <c r="C800" s="3"/>
      <c r="D800" s="3"/>
      <c r="E800" s="3"/>
      <c r="F800" s="3"/>
      <c r="G800" s="3"/>
      <c r="H800" s="3"/>
      <c r="I800" s="3"/>
      <c r="J800" s="3"/>
      <c r="K800" s="3"/>
      <c r="L800" s="3"/>
      <c r="M800" s="3"/>
      <c r="N800" s="3"/>
      <c r="O800" s="3"/>
      <c r="P800" s="132"/>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row>
    <row r="801" spans="1:44" ht="15.75" customHeight="1">
      <c r="A801" s="3"/>
      <c r="B801" s="3"/>
      <c r="C801" s="3"/>
      <c r="D801" s="3"/>
      <c r="E801" s="3"/>
      <c r="F801" s="3"/>
      <c r="G801" s="3"/>
      <c r="H801" s="3"/>
      <c r="I801" s="3"/>
      <c r="J801" s="3"/>
      <c r="K801" s="3"/>
      <c r="L801" s="3"/>
      <c r="M801" s="3"/>
      <c r="N801" s="3"/>
      <c r="O801" s="3"/>
      <c r="P801" s="132"/>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row>
    <row r="802" spans="1:44" ht="15.75" customHeight="1">
      <c r="A802" s="3"/>
      <c r="B802" s="3"/>
      <c r="C802" s="3"/>
      <c r="D802" s="3"/>
      <c r="E802" s="3"/>
      <c r="F802" s="3"/>
      <c r="G802" s="3"/>
      <c r="H802" s="3"/>
      <c r="I802" s="3"/>
      <c r="J802" s="3"/>
      <c r="K802" s="3"/>
      <c r="L802" s="3"/>
      <c r="M802" s="3"/>
      <c r="N802" s="3"/>
      <c r="O802" s="3"/>
      <c r="P802" s="132"/>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row>
    <row r="803" spans="1:44" ht="15.75" customHeight="1">
      <c r="A803" s="3"/>
      <c r="B803" s="3"/>
      <c r="C803" s="3"/>
      <c r="D803" s="3"/>
      <c r="E803" s="3"/>
      <c r="F803" s="3"/>
      <c r="G803" s="3"/>
      <c r="H803" s="3"/>
      <c r="I803" s="3"/>
      <c r="J803" s="3"/>
      <c r="K803" s="3"/>
      <c r="L803" s="3"/>
      <c r="M803" s="3"/>
      <c r="N803" s="3"/>
      <c r="O803" s="3"/>
      <c r="P803" s="132"/>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row>
    <row r="804" spans="1:44" ht="15.75" customHeight="1">
      <c r="A804" s="3"/>
      <c r="B804" s="3"/>
      <c r="C804" s="3"/>
      <c r="D804" s="3"/>
      <c r="E804" s="3"/>
      <c r="F804" s="3"/>
      <c r="G804" s="3"/>
      <c r="H804" s="3"/>
      <c r="I804" s="3"/>
      <c r="J804" s="3"/>
      <c r="K804" s="3"/>
      <c r="L804" s="3"/>
      <c r="M804" s="3"/>
      <c r="N804" s="3"/>
      <c r="O804" s="3"/>
      <c r="P804" s="132"/>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row>
    <row r="805" spans="1:44" ht="15.75" customHeight="1">
      <c r="A805" s="3"/>
      <c r="B805" s="3"/>
      <c r="C805" s="3"/>
      <c r="D805" s="3"/>
      <c r="E805" s="3"/>
      <c r="F805" s="3"/>
      <c r="G805" s="3"/>
      <c r="H805" s="3"/>
      <c r="I805" s="3"/>
      <c r="J805" s="3"/>
      <c r="K805" s="3"/>
      <c r="L805" s="3"/>
      <c r="M805" s="3"/>
      <c r="N805" s="3"/>
      <c r="O805" s="3"/>
      <c r="P805" s="132"/>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row>
    <row r="806" spans="1:44" ht="15.75" customHeight="1">
      <c r="A806" s="3"/>
      <c r="B806" s="3"/>
      <c r="C806" s="3"/>
      <c r="D806" s="3"/>
      <c r="E806" s="3"/>
      <c r="F806" s="3"/>
      <c r="G806" s="3"/>
      <c r="H806" s="3"/>
      <c r="I806" s="3"/>
      <c r="J806" s="3"/>
      <c r="K806" s="3"/>
      <c r="L806" s="3"/>
      <c r="M806" s="3"/>
      <c r="N806" s="3"/>
      <c r="O806" s="3"/>
      <c r="P806" s="132"/>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row>
    <row r="807" spans="1:44" ht="15.75" customHeight="1">
      <c r="A807" s="3"/>
      <c r="B807" s="3"/>
      <c r="C807" s="3"/>
      <c r="D807" s="3"/>
      <c r="E807" s="3"/>
      <c r="F807" s="3"/>
      <c r="G807" s="3"/>
      <c r="H807" s="3"/>
      <c r="I807" s="3"/>
      <c r="J807" s="3"/>
      <c r="K807" s="3"/>
      <c r="L807" s="3"/>
      <c r="M807" s="3"/>
      <c r="N807" s="3"/>
      <c r="O807" s="3"/>
      <c r="P807" s="132"/>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row>
    <row r="808" spans="1:44" ht="15.75" customHeight="1">
      <c r="A808" s="3"/>
      <c r="B808" s="3"/>
      <c r="C808" s="3"/>
      <c r="D808" s="3"/>
      <c r="E808" s="3"/>
      <c r="F808" s="3"/>
      <c r="G808" s="3"/>
      <c r="H808" s="3"/>
      <c r="I808" s="3"/>
      <c r="J808" s="3"/>
      <c r="K808" s="3"/>
      <c r="L808" s="3"/>
      <c r="M808" s="3"/>
      <c r="N808" s="3"/>
      <c r="O808" s="3"/>
      <c r="P808" s="132"/>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row>
    <row r="809" spans="1:44" ht="15.75" customHeight="1">
      <c r="A809" s="3"/>
      <c r="B809" s="3"/>
      <c r="C809" s="3"/>
      <c r="D809" s="3"/>
      <c r="E809" s="3"/>
      <c r="F809" s="3"/>
      <c r="G809" s="3"/>
      <c r="H809" s="3"/>
      <c r="I809" s="3"/>
      <c r="J809" s="3"/>
      <c r="K809" s="3"/>
      <c r="L809" s="3"/>
      <c r="M809" s="3"/>
      <c r="N809" s="3"/>
      <c r="O809" s="3"/>
      <c r="P809" s="132"/>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row>
    <row r="810" spans="1:44" ht="15.75" customHeight="1">
      <c r="A810" s="3"/>
      <c r="B810" s="3"/>
      <c r="C810" s="3"/>
      <c r="D810" s="3"/>
      <c r="E810" s="3"/>
      <c r="F810" s="3"/>
      <c r="G810" s="3"/>
      <c r="H810" s="3"/>
      <c r="I810" s="3"/>
      <c r="J810" s="3"/>
      <c r="K810" s="3"/>
      <c r="L810" s="3"/>
      <c r="M810" s="3"/>
      <c r="N810" s="3"/>
      <c r="O810" s="3"/>
      <c r="P810" s="132"/>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row>
    <row r="811" spans="1:44" ht="15.75" customHeight="1">
      <c r="A811" s="3"/>
      <c r="B811" s="3"/>
      <c r="C811" s="3"/>
      <c r="D811" s="3"/>
      <c r="E811" s="3"/>
      <c r="F811" s="3"/>
      <c r="G811" s="3"/>
      <c r="H811" s="3"/>
      <c r="I811" s="3"/>
      <c r="J811" s="3"/>
      <c r="K811" s="3"/>
      <c r="L811" s="3"/>
      <c r="M811" s="3"/>
      <c r="N811" s="3"/>
      <c r="O811" s="3"/>
      <c r="P811" s="132"/>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row>
    <row r="812" spans="1:44" ht="15.75" customHeight="1">
      <c r="A812" s="3"/>
      <c r="B812" s="3"/>
      <c r="C812" s="3"/>
      <c r="D812" s="3"/>
      <c r="E812" s="3"/>
      <c r="F812" s="3"/>
      <c r="G812" s="3"/>
      <c r="H812" s="3"/>
      <c r="I812" s="3"/>
      <c r="J812" s="3"/>
      <c r="K812" s="3"/>
      <c r="L812" s="3"/>
      <c r="M812" s="3"/>
      <c r="N812" s="3"/>
      <c r="O812" s="3"/>
      <c r="P812" s="132"/>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row>
    <row r="813" spans="1:44" ht="15.75" customHeight="1">
      <c r="A813" s="3"/>
      <c r="B813" s="3"/>
      <c r="C813" s="3"/>
      <c r="D813" s="3"/>
      <c r="E813" s="3"/>
      <c r="F813" s="3"/>
      <c r="G813" s="3"/>
      <c r="H813" s="3"/>
      <c r="I813" s="3"/>
      <c r="J813" s="3"/>
      <c r="K813" s="3"/>
      <c r="L813" s="3"/>
      <c r="M813" s="3"/>
      <c r="N813" s="3"/>
      <c r="O813" s="3"/>
      <c r="P813" s="132"/>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row>
    <row r="814" spans="1:44" ht="15.75" customHeight="1">
      <c r="A814" s="3"/>
      <c r="B814" s="3"/>
      <c r="C814" s="3"/>
      <c r="D814" s="3"/>
      <c r="E814" s="3"/>
      <c r="F814" s="3"/>
      <c r="G814" s="3"/>
      <c r="H814" s="3"/>
      <c r="I814" s="3"/>
      <c r="J814" s="3"/>
      <c r="K814" s="3"/>
      <c r="L814" s="3"/>
      <c r="M814" s="3"/>
      <c r="N814" s="3"/>
      <c r="O814" s="3"/>
      <c r="P814" s="132"/>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row>
    <row r="815" spans="1:44" ht="15.75" customHeight="1">
      <c r="A815" s="3"/>
      <c r="B815" s="3"/>
      <c r="C815" s="3"/>
      <c r="D815" s="3"/>
      <c r="E815" s="3"/>
      <c r="F815" s="3"/>
      <c r="G815" s="3"/>
      <c r="H815" s="3"/>
      <c r="I815" s="3"/>
      <c r="J815" s="3"/>
      <c r="K815" s="3"/>
      <c r="L815" s="3"/>
      <c r="M815" s="3"/>
      <c r="N815" s="3"/>
      <c r="O815" s="3"/>
      <c r="P815" s="132"/>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row>
    <row r="816" spans="1:44" ht="15.75" customHeight="1">
      <c r="A816" s="3"/>
      <c r="B816" s="3"/>
      <c r="C816" s="3"/>
      <c r="D816" s="3"/>
      <c r="E816" s="3"/>
      <c r="F816" s="3"/>
      <c r="G816" s="3"/>
      <c r="H816" s="3"/>
      <c r="I816" s="3"/>
      <c r="J816" s="3"/>
      <c r="K816" s="3"/>
      <c r="L816" s="3"/>
      <c r="M816" s="3"/>
      <c r="N816" s="3"/>
      <c r="O816" s="3"/>
      <c r="P816" s="132"/>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row>
    <row r="817" spans="1:44" ht="15.75" customHeight="1">
      <c r="A817" s="3"/>
      <c r="B817" s="3"/>
      <c r="C817" s="3"/>
      <c r="D817" s="3"/>
      <c r="E817" s="3"/>
      <c r="F817" s="3"/>
      <c r="G817" s="3"/>
      <c r="H817" s="3"/>
      <c r="I817" s="3"/>
      <c r="J817" s="3"/>
      <c r="K817" s="3"/>
      <c r="L817" s="3"/>
      <c r="M817" s="3"/>
      <c r="N817" s="3"/>
      <c r="O817" s="3"/>
      <c r="P817" s="132"/>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row>
    <row r="818" spans="1:44" ht="15.75" customHeight="1">
      <c r="A818" s="3"/>
      <c r="B818" s="3"/>
      <c r="C818" s="3"/>
      <c r="D818" s="3"/>
      <c r="E818" s="3"/>
      <c r="F818" s="3"/>
      <c r="G818" s="3"/>
      <c r="H818" s="3"/>
      <c r="I818" s="3"/>
      <c r="J818" s="3"/>
      <c r="K818" s="3"/>
      <c r="L818" s="3"/>
      <c r="M818" s="3"/>
      <c r="N818" s="3"/>
      <c r="O818" s="3"/>
      <c r="P818" s="132"/>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row>
    <row r="819" spans="1:44" ht="15.75" customHeight="1">
      <c r="A819" s="3"/>
      <c r="B819" s="3"/>
      <c r="C819" s="3"/>
      <c r="D819" s="3"/>
      <c r="E819" s="3"/>
      <c r="F819" s="3"/>
      <c r="G819" s="3"/>
      <c r="H819" s="3"/>
      <c r="I819" s="3"/>
      <c r="J819" s="3"/>
      <c r="K819" s="3"/>
      <c r="L819" s="3"/>
      <c r="M819" s="3"/>
      <c r="N819" s="3"/>
      <c r="O819" s="3"/>
      <c r="P819" s="132"/>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row>
    <row r="820" spans="1:44" ht="15.75" customHeight="1">
      <c r="A820" s="3"/>
      <c r="B820" s="3"/>
      <c r="C820" s="3"/>
      <c r="D820" s="3"/>
      <c r="E820" s="3"/>
      <c r="F820" s="3"/>
      <c r="G820" s="3"/>
      <c r="H820" s="3"/>
      <c r="I820" s="3"/>
      <c r="J820" s="3"/>
      <c r="K820" s="3"/>
      <c r="L820" s="3"/>
      <c r="M820" s="3"/>
      <c r="N820" s="3"/>
      <c r="O820" s="3"/>
      <c r="P820" s="132"/>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row>
    <row r="821" spans="1:44" ht="15.75" customHeight="1">
      <c r="A821" s="3"/>
      <c r="B821" s="3"/>
      <c r="C821" s="3"/>
      <c r="D821" s="3"/>
      <c r="E821" s="3"/>
      <c r="F821" s="3"/>
      <c r="G821" s="3"/>
      <c r="H821" s="3"/>
      <c r="I821" s="3"/>
      <c r="J821" s="3"/>
      <c r="K821" s="3"/>
      <c r="L821" s="3"/>
      <c r="M821" s="3"/>
      <c r="N821" s="3"/>
      <c r="O821" s="3"/>
      <c r="P821" s="132"/>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row>
    <row r="822" spans="1:44" ht="15.75" customHeight="1">
      <c r="A822" s="3"/>
      <c r="B822" s="3"/>
      <c r="C822" s="3"/>
      <c r="D822" s="3"/>
      <c r="E822" s="3"/>
      <c r="F822" s="3"/>
      <c r="G822" s="3"/>
      <c r="H822" s="3"/>
      <c r="I822" s="3"/>
      <c r="J822" s="3"/>
      <c r="K822" s="3"/>
      <c r="L822" s="3"/>
      <c r="M822" s="3"/>
      <c r="N822" s="3"/>
      <c r="O822" s="3"/>
      <c r="P822" s="132"/>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row>
    <row r="823" spans="1:44" ht="15.75" customHeight="1">
      <c r="A823" s="3"/>
      <c r="B823" s="3"/>
      <c r="C823" s="3"/>
      <c r="D823" s="3"/>
      <c r="E823" s="3"/>
      <c r="F823" s="3"/>
      <c r="G823" s="3"/>
      <c r="H823" s="3"/>
      <c r="I823" s="3"/>
      <c r="J823" s="3"/>
      <c r="K823" s="3"/>
      <c r="L823" s="3"/>
      <c r="M823" s="3"/>
      <c r="N823" s="3"/>
      <c r="O823" s="3"/>
      <c r="P823" s="132"/>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row>
    <row r="824" spans="1:44" ht="15.75" customHeight="1">
      <c r="A824" s="3"/>
      <c r="B824" s="3"/>
      <c r="C824" s="3"/>
      <c r="D824" s="3"/>
      <c r="E824" s="3"/>
      <c r="F824" s="3"/>
      <c r="G824" s="3"/>
      <c r="H824" s="3"/>
      <c r="I824" s="3"/>
      <c r="J824" s="3"/>
      <c r="K824" s="3"/>
      <c r="L824" s="3"/>
      <c r="M824" s="3"/>
      <c r="N824" s="3"/>
      <c r="O824" s="3"/>
      <c r="P824" s="132"/>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row>
    <row r="825" spans="1:44" ht="15.75" customHeight="1">
      <c r="A825" s="3"/>
      <c r="B825" s="3"/>
      <c r="C825" s="3"/>
      <c r="D825" s="3"/>
      <c r="E825" s="3"/>
      <c r="F825" s="3"/>
      <c r="G825" s="3"/>
      <c r="H825" s="3"/>
      <c r="I825" s="3"/>
      <c r="J825" s="3"/>
      <c r="K825" s="3"/>
      <c r="L825" s="3"/>
      <c r="M825" s="3"/>
      <c r="N825" s="3"/>
      <c r="O825" s="3"/>
      <c r="P825" s="132"/>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row>
    <row r="826" spans="1:44" ht="15.75" customHeight="1">
      <c r="A826" s="3"/>
      <c r="B826" s="3"/>
      <c r="C826" s="3"/>
      <c r="D826" s="3"/>
      <c r="E826" s="3"/>
      <c r="F826" s="3"/>
      <c r="G826" s="3"/>
      <c r="H826" s="3"/>
      <c r="I826" s="3"/>
      <c r="J826" s="3"/>
      <c r="K826" s="3"/>
      <c r="L826" s="3"/>
      <c r="M826" s="3"/>
      <c r="N826" s="3"/>
      <c r="O826" s="3"/>
      <c r="P826" s="132"/>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row>
    <row r="827" spans="1:44" ht="15.75" customHeight="1">
      <c r="A827" s="3"/>
      <c r="B827" s="3"/>
      <c r="C827" s="3"/>
      <c r="D827" s="3"/>
      <c r="E827" s="3"/>
      <c r="F827" s="3"/>
      <c r="G827" s="3"/>
      <c r="H827" s="3"/>
      <c r="I827" s="3"/>
      <c r="J827" s="3"/>
      <c r="K827" s="3"/>
      <c r="L827" s="3"/>
      <c r="M827" s="3"/>
      <c r="N827" s="3"/>
      <c r="O827" s="3"/>
      <c r="P827" s="132"/>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row>
    <row r="828" spans="1:44" ht="15.75" customHeight="1">
      <c r="A828" s="3"/>
      <c r="B828" s="3"/>
      <c r="C828" s="3"/>
      <c r="D828" s="3"/>
      <c r="E828" s="3"/>
      <c r="F828" s="3"/>
      <c r="G828" s="3"/>
      <c r="H828" s="3"/>
      <c r="I828" s="3"/>
      <c r="J828" s="3"/>
      <c r="K828" s="3"/>
      <c r="L828" s="3"/>
      <c r="M828" s="3"/>
      <c r="N828" s="3"/>
      <c r="O828" s="3"/>
      <c r="P828" s="132"/>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row>
    <row r="829" spans="1:44" ht="15.75" customHeight="1">
      <c r="A829" s="3"/>
      <c r="B829" s="3"/>
      <c r="C829" s="3"/>
      <c r="D829" s="3"/>
      <c r="E829" s="3"/>
      <c r="F829" s="3"/>
      <c r="G829" s="3"/>
      <c r="H829" s="3"/>
      <c r="I829" s="3"/>
      <c r="J829" s="3"/>
      <c r="K829" s="3"/>
      <c r="L829" s="3"/>
      <c r="M829" s="3"/>
      <c r="N829" s="3"/>
      <c r="O829" s="3"/>
      <c r="P829" s="132"/>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row>
    <row r="830" spans="1:44" ht="15.75" customHeight="1">
      <c r="A830" s="3"/>
      <c r="B830" s="3"/>
      <c r="C830" s="3"/>
      <c r="D830" s="3"/>
      <c r="E830" s="3"/>
      <c r="F830" s="3"/>
      <c r="G830" s="3"/>
      <c r="H830" s="3"/>
      <c r="I830" s="3"/>
      <c r="J830" s="3"/>
      <c r="K830" s="3"/>
      <c r="L830" s="3"/>
      <c r="M830" s="3"/>
      <c r="N830" s="3"/>
      <c r="O830" s="3"/>
      <c r="P830" s="132"/>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row>
    <row r="831" spans="1:44" ht="15.75" customHeight="1">
      <c r="A831" s="3"/>
      <c r="B831" s="3"/>
      <c r="C831" s="3"/>
      <c r="D831" s="3"/>
      <c r="E831" s="3"/>
      <c r="F831" s="3"/>
      <c r="G831" s="3"/>
      <c r="H831" s="3"/>
      <c r="I831" s="3"/>
      <c r="J831" s="3"/>
      <c r="K831" s="3"/>
      <c r="L831" s="3"/>
      <c r="M831" s="3"/>
      <c r="N831" s="3"/>
      <c r="O831" s="3"/>
      <c r="P831" s="132"/>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row>
    <row r="832" spans="1:44" ht="15.75" customHeight="1">
      <c r="A832" s="3"/>
      <c r="B832" s="3"/>
      <c r="C832" s="3"/>
      <c r="D832" s="3"/>
      <c r="E832" s="3"/>
      <c r="F832" s="3"/>
      <c r="G832" s="3"/>
      <c r="H832" s="3"/>
      <c r="I832" s="3"/>
      <c r="J832" s="3"/>
      <c r="K832" s="3"/>
      <c r="L832" s="3"/>
      <c r="M832" s="3"/>
      <c r="N832" s="3"/>
      <c r="O832" s="3"/>
      <c r="P832" s="132"/>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row>
    <row r="833" spans="1:44" ht="15.75" customHeight="1">
      <c r="A833" s="3"/>
      <c r="B833" s="3"/>
      <c r="C833" s="3"/>
      <c r="D833" s="3"/>
      <c r="E833" s="3"/>
      <c r="F833" s="3"/>
      <c r="G833" s="3"/>
      <c r="H833" s="3"/>
      <c r="I833" s="3"/>
      <c r="J833" s="3"/>
      <c r="K833" s="3"/>
      <c r="L833" s="3"/>
      <c r="M833" s="3"/>
      <c r="N833" s="3"/>
      <c r="O833" s="3"/>
      <c r="P833" s="132"/>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row>
    <row r="834" spans="1:44" ht="15.75" customHeight="1">
      <c r="A834" s="3"/>
      <c r="B834" s="3"/>
      <c r="C834" s="3"/>
      <c r="D834" s="3"/>
      <c r="E834" s="3"/>
      <c r="F834" s="3"/>
      <c r="G834" s="3"/>
      <c r="H834" s="3"/>
      <c r="I834" s="3"/>
      <c r="J834" s="3"/>
      <c r="K834" s="3"/>
      <c r="L834" s="3"/>
      <c r="M834" s="3"/>
      <c r="N834" s="3"/>
      <c r="O834" s="3"/>
      <c r="P834" s="132"/>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row>
    <row r="835" spans="1:44" ht="15.75" customHeight="1">
      <c r="A835" s="3"/>
      <c r="B835" s="3"/>
      <c r="C835" s="3"/>
      <c r="D835" s="3"/>
      <c r="E835" s="3"/>
      <c r="F835" s="3"/>
      <c r="G835" s="3"/>
      <c r="H835" s="3"/>
      <c r="I835" s="3"/>
      <c r="J835" s="3"/>
      <c r="K835" s="3"/>
      <c r="L835" s="3"/>
      <c r="M835" s="3"/>
      <c r="N835" s="3"/>
      <c r="O835" s="3"/>
      <c r="P835" s="132"/>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row>
    <row r="836" spans="1:44" ht="15.75" customHeight="1">
      <c r="A836" s="3"/>
      <c r="B836" s="3"/>
      <c r="C836" s="3"/>
      <c r="D836" s="3"/>
      <c r="E836" s="3"/>
      <c r="F836" s="3"/>
      <c r="G836" s="3"/>
      <c r="H836" s="3"/>
      <c r="I836" s="3"/>
      <c r="J836" s="3"/>
      <c r="K836" s="3"/>
      <c r="L836" s="3"/>
      <c r="M836" s="3"/>
      <c r="N836" s="3"/>
      <c r="O836" s="3"/>
      <c r="P836" s="132"/>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row>
    <row r="837" spans="1:44" ht="15.75" customHeight="1">
      <c r="A837" s="3"/>
      <c r="B837" s="3"/>
      <c r="C837" s="3"/>
      <c r="D837" s="3"/>
      <c r="E837" s="3"/>
      <c r="F837" s="3"/>
      <c r="G837" s="3"/>
      <c r="H837" s="3"/>
      <c r="I837" s="3"/>
      <c r="J837" s="3"/>
      <c r="K837" s="3"/>
      <c r="L837" s="3"/>
      <c r="M837" s="3"/>
      <c r="N837" s="3"/>
      <c r="O837" s="3"/>
      <c r="P837" s="132"/>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row>
    <row r="838" spans="1:44" ht="15.75" customHeight="1">
      <c r="A838" s="3"/>
      <c r="B838" s="3"/>
      <c r="C838" s="3"/>
      <c r="D838" s="3"/>
      <c r="E838" s="3"/>
      <c r="F838" s="3"/>
      <c r="G838" s="3"/>
      <c r="H838" s="3"/>
      <c r="I838" s="3"/>
      <c r="J838" s="3"/>
      <c r="K838" s="3"/>
      <c r="L838" s="3"/>
      <c r="M838" s="3"/>
      <c r="N838" s="3"/>
      <c r="O838" s="3"/>
      <c r="P838" s="132"/>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row>
    <row r="839" spans="1:44" ht="15.75" customHeight="1">
      <c r="A839" s="3"/>
      <c r="B839" s="3"/>
      <c r="C839" s="3"/>
      <c r="D839" s="3"/>
      <c r="E839" s="3"/>
      <c r="F839" s="3"/>
      <c r="G839" s="3"/>
      <c r="H839" s="3"/>
      <c r="I839" s="3"/>
      <c r="J839" s="3"/>
      <c r="K839" s="3"/>
      <c r="L839" s="3"/>
      <c r="M839" s="3"/>
      <c r="N839" s="3"/>
      <c r="O839" s="3"/>
      <c r="P839" s="132"/>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row>
    <row r="840" spans="1:44" ht="15.75" customHeight="1">
      <c r="A840" s="3"/>
      <c r="B840" s="3"/>
      <c r="C840" s="3"/>
      <c r="D840" s="3"/>
      <c r="E840" s="3"/>
      <c r="F840" s="3"/>
      <c r="G840" s="3"/>
      <c r="H840" s="3"/>
      <c r="I840" s="3"/>
      <c r="J840" s="3"/>
      <c r="K840" s="3"/>
      <c r="L840" s="3"/>
      <c r="M840" s="3"/>
      <c r="N840" s="3"/>
      <c r="O840" s="3"/>
      <c r="P840" s="132"/>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row>
    <row r="841" spans="1:44" ht="15.75" customHeight="1">
      <c r="A841" s="3"/>
      <c r="B841" s="3"/>
      <c r="C841" s="3"/>
      <c r="D841" s="3"/>
      <c r="E841" s="3"/>
      <c r="F841" s="3"/>
      <c r="G841" s="3"/>
      <c r="H841" s="3"/>
      <c r="I841" s="3"/>
      <c r="J841" s="3"/>
      <c r="K841" s="3"/>
      <c r="L841" s="3"/>
      <c r="M841" s="3"/>
      <c r="N841" s="3"/>
      <c r="O841" s="3"/>
      <c r="P841" s="132"/>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row>
    <row r="842" spans="1:44" ht="15.75" customHeight="1">
      <c r="A842" s="3"/>
      <c r="B842" s="3"/>
      <c r="C842" s="3"/>
      <c r="D842" s="3"/>
      <c r="E842" s="3"/>
      <c r="F842" s="3"/>
      <c r="G842" s="3"/>
      <c r="H842" s="3"/>
      <c r="I842" s="3"/>
      <c r="J842" s="3"/>
      <c r="K842" s="3"/>
      <c r="L842" s="3"/>
      <c r="M842" s="3"/>
      <c r="N842" s="3"/>
      <c r="O842" s="3"/>
      <c r="P842" s="132"/>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row>
    <row r="843" spans="1:44" ht="15.75" customHeight="1">
      <c r="A843" s="3"/>
      <c r="B843" s="3"/>
      <c r="C843" s="3"/>
      <c r="D843" s="3"/>
      <c r="E843" s="3"/>
      <c r="F843" s="3"/>
      <c r="G843" s="3"/>
      <c r="H843" s="3"/>
      <c r="I843" s="3"/>
      <c r="J843" s="3"/>
      <c r="K843" s="3"/>
      <c r="L843" s="3"/>
      <c r="M843" s="3"/>
      <c r="N843" s="3"/>
      <c r="O843" s="3"/>
      <c r="P843" s="132"/>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row>
    <row r="844" spans="1:44" ht="15.75" customHeight="1">
      <c r="A844" s="3"/>
      <c r="B844" s="3"/>
      <c r="C844" s="3"/>
      <c r="D844" s="3"/>
      <c r="E844" s="3"/>
      <c r="F844" s="3"/>
      <c r="G844" s="3"/>
      <c r="H844" s="3"/>
      <c r="I844" s="3"/>
      <c r="J844" s="3"/>
      <c r="K844" s="3"/>
      <c r="L844" s="3"/>
      <c r="M844" s="3"/>
      <c r="N844" s="3"/>
      <c r="O844" s="3"/>
      <c r="P844" s="132"/>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row>
    <row r="845" spans="1:44" ht="15.75" customHeight="1">
      <c r="A845" s="3"/>
      <c r="B845" s="3"/>
      <c r="C845" s="3"/>
      <c r="D845" s="3"/>
      <c r="E845" s="3"/>
      <c r="F845" s="3"/>
      <c r="G845" s="3"/>
      <c r="H845" s="3"/>
      <c r="I845" s="3"/>
      <c r="J845" s="3"/>
      <c r="K845" s="3"/>
      <c r="L845" s="3"/>
      <c r="M845" s="3"/>
      <c r="N845" s="3"/>
      <c r="O845" s="3"/>
      <c r="P845" s="132"/>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row>
    <row r="846" spans="1:44" ht="15.75" customHeight="1">
      <c r="A846" s="3"/>
      <c r="B846" s="3"/>
      <c r="C846" s="3"/>
      <c r="D846" s="3"/>
      <c r="E846" s="3"/>
      <c r="F846" s="3"/>
      <c r="G846" s="3"/>
      <c r="H846" s="3"/>
      <c r="I846" s="3"/>
      <c r="J846" s="3"/>
      <c r="K846" s="3"/>
      <c r="L846" s="3"/>
      <c r="M846" s="3"/>
      <c r="N846" s="3"/>
      <c r="O846" s="3"/>
      <c r="P846" s="132"/>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row>
    <row r="847" spans="1:44" ht="15.75" customHeight="1">
      <c r="A847" s="3"/>
      <c r="B847" s="3"/>
      <c r="C847" s="3"/>
      <c r="D847" s="3"/>
      <c r="E847" s="3"/>
      <c r="F847" s="3"/>
      <c r="G847" s="3"/>
      <c r="H847" s="3"/>
      <c r="I847" s="3"/>
      <c r="J847" s="3"/>
      <c r="K847" s="3"/>
      <c r="L847" s="3"/>
      <c r="M847" s="3"/>
      <c r="N847" s="3"/>
      <c r="O847" s="3"/>
      <c r="P847" s="132"/>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row>
    <row r="848" spans="1:44" ht="15.75" customHeight="1">
      <c r="A848" s="3"/>
      <c r="B848" s="3"/>
      <c r="C848" s="3"/>
      <c r="D848" s="3"/>
      <c r="E848" s="3"/>
      <c r="F848" s="3"/>
      <c r="G848" s="3"/>
      <c r="H848" s="3"/>
      <c r="I848" s="3"/>
      <c r="J848" s="3"/>
      <c r="K848" s="3"/>
      <c r="L848" s="3"/>
      <c r="M848" s="3"/>
      <c r="N848" s="3"/>
      <c r="O848" s="3"/>
      <c r="P848" s="132"/>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row>
    <row r="849" spans="1:44" ht="15.75" customHeight="1">
      <c r="A849" s="3"/>
      <c r="B849" s="3"/>
      <c r="C849" s="3"/>
      <c r="D849" s="3"/>
      <c r="E849" s="3"/>
      <c r="F849" s="3"/>
      <c r="G849" s="3"/>
      <c r="H849" s="3"/>
      <c r="I849" s="3"/>
      <c r="J849" s="3"/>
      <c r="K849" s="3"/>
      <c r="L849" s="3"/>
      <c r="M849" s="3"/>
      <c r="N849" s="3"/>
      <c r="O849" s="3"/>
      <c r="P849" s="132"/>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row>
    <row r="850" spans="1:44" ht="15.75" customHeight="1">
      <c r="A850" s="3"/>
      <c r="B850" s="3"/>
      <c r="C850" s="3"/>
      <c r="D850" s="3"/>
      <c r="E850" s="3"/>
      <c r="F850" s="3"/>
      <c r="G850" s="3"/>
      <c r="H850" s="3"/>
      <c r="I850" s="3"/>
      <c r="J850" s="3"/>
      <c r="K850" s="3"/>
      <c r="L850" s="3"/>
      <c r="M850" s="3"/>
      <c r="N850" s="3"/>
      <c r="O850" s="3"/>
      <c r="P850" s="132"/>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row>
    <row r="851" spans="1:44" ht="15.75" customHeight="1">
      <c r="A851" s="3"/>
      <c r="B851" s="3"/>
      <c r="C851" s="3"/>
      <c r="D851" s="3"/>
      <c r="E851" s="3"/>
      <c r="F851" s="3"/>
      <c r="G851" s="3"/>
      <c r="H851" s="3"/>
      <c r="I851" s="3"/>
      <c r="J851" s="3"/>
      <c r="K851" s="3"/>
      <c r="L851" s="3"/>
      <c r="M851" s="3"/>
      <c r="N851" s="3"/>
      <c r="O851" s="3"/>
      <c r="P851" s="132"/>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row>
    <row r="852" spans="1:44" ht="15.75" customHeight="1">
      <c r="A852" s="3"/>
      <c r="B852" s="3"/>
      <c r="C852" s="3"/>
      <c r="D852" s="3"/>
      <c r="E852" s="3"/>
      <c r="F852" s="3"/>
      <c r="G852" s="3"/>
      <c r="H852" s="3"/>
      <c r="I852" s="3"/>
      <c r="J852" s="3"/>
      <c r="K852" s="3"/>
      <c r="L852" s="3"/>
      <c r="M852" s="3"/>
      <c r="N852" s="3"/>
      <c r="O852" s="3"/>
      <c r="P852" s="132"/>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row>
    <row r="853" spans="1:44" ht="15.75" customHeight="1">
      <c r="A853" s="3"/>
      <c r="B853" s="3"/>
      <c r="C853" s="3"/>
      <c r="D853" s="3"/>
      <c r="E853" s="3"/>
      <c r="F853" s="3"/>
      <c r="G853" s="3"/>
      <c r="H853" s="3"/>
      <c r="I853" s="3"/>
      <c r="J853" s="3"/>
      <c r="K853" s="3"/>
      <c r="L853" s="3"/>
      <c r="M853" s="3"/>
      <c r="N853" s="3"/>
      <c r="O853" s="3"/>
      <c r="P853" s="132"/>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row>
    <row r="854" spans="1:44" ht="15.75" customHeight="1">
      <c r="A854" s="3"/>
      <c r="B854" s="3"/>
      <c r="C854" s="3"/>
      <c r="D854" s="3"/>
      <c r="E854" s="3"/>
      <c r="F854" s="3"/>
      <c r="G854" s="3"/>
      <c r="H854" s="3"/>
      <c r="I854" s="3"/>
      <c r="J854" s="3"/>
      <c r="K854" s="3"/>
      <c r="L854" s="3"/>
      <c r="M854" s="3"/>
      <c r="N854" s="3"/>
      <c r="O854" s="3"/>
      <c r="P854" s="132"/>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row>
    <row r="855" spans="1:44" ht="15.75" customHeight="1">
      <c r="A855" s="3"/>
      <c r="B855" s="3"/>
      <c r="C855" s="3"/>
      <c r="D855" s="3"/>
      <c r="E855" s="3"/>
      <c r="F855" s="3"/>
      <c r="G855" s="3"/>
      <c r="H855" s="3"/>
      <c r="I855" s="3"/>
      <c r="J855" s="3"/>
      <c r="K855" s="3"/>
      <c r="L855" s="3"/>
      <c r="M855" s="3"/>
      <c r="N855" s="3"/>
      <c r="O855" s="3"/>
      <c r="P855" s="132"/>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row>
    <row r="856" spans="1:44" ht="15.75" customHeight="1">
      <c r="A856" s="3"/>
      <c r="B856" s="3"/>
      <c r="C856" s="3"/>
      <c r="D856" s="3"/>
      <c r="E856" s="3"/>
      <c r="F856" s="3"/>
      <c r="G856" s="3"/>
      <c r="H856" s="3"/>
      <c r="I856" s="3"/>
      <c r="J856" s="3"/>
      <c r="K856" s="3"/>
      <c r="L856" s="3"/>
      <c r="M856" s="3"/>
      <c r="N856" s="3"/>
      <c r="O856" s="3"/>
      <c r="P856" s="132"/>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row>
    <row r="857" spans="1:44" ht="15.75" customHeight="1">
      <c r="A857" s="3"/>
      <c r="B857" s="3"/>
      <c r="C857" s="3"/>
      <c r="D857" s="3"/>
      <c r="E857" s="3"/>
      <c r="F857" s="3"/>
      <c r="G857" s="3"/>
      <c r="H857" s="3"/>
      <c r="I857" s="3"/>
      <c r="J857" s="3"/>
      <c r="K857" s="3"/>
      <c r="L857" s="3"/>
      <c r="M857" s="3"/>
      <c r="N857" s="3"/>
      <c r="O857" s="3"/>
      <c r="P857" s="132"/>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row>
    <row r="858" spans="1:44" ht="15.75" customHeight="1">
      <c r="A858" s="3"/>
      <c r="B858" s="3"/>
      <c r="C858" s="3"/>
      <c r="D858" s="3"/>
      <c r="E858" s="3"/>
      <c r="F858" s="3"/>
      <c r="G858" s="3"/>
      <c r="H858" s="3"/>
      <c r="I858" s="3"/>
      <c r="J858" s="3"/>
      <c r="K858" s="3"/>
      <c r="L858" s="3"/>
      <c r="M858" s="3"/>
      <c r="N858" s="3"/>
      <c r="O858" s="3"/>
      <c r="P858" s="132"/>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row>
    <row r="859" spans="1:44" ht="15.75" customHeight="1">
      <c r="A859" s="3"/>
      <c r="B859" s="3"/>
      <c r="C859" s="3"/>
      <c r="D859" s="3"/>
      <c r="E859" s="3"/>
      <c r="F859" s="3"/>
      <c r="G859" s="3"/>
      <c r="H859" s="3"/>
      <c r="I859" s="3"/>
      <c r="J859" s="3"/>
      <c r="K859" s="3"/>
      <c r="L859" s="3"/>
      <c r="M859" s="3"/>
      <c r="N859" s="3"/>
      <c r="O859" s="3"/>
      <c r="P859" s="132"/>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row>
    <row r="860" spans="1:44" ht="15.75" customHeight="1">
      <c r="A860" s="3"/>
      <c r="B860" s="3"/>
      <c r="C860" s="3"/>
      <c r="D860" s="3"/>
      <c r="E860" s="3"/>
      <c r="F860" s="3"/>
      <c r="G860" s="3"/>
      <c r="H860" s="3"/>
      <c r="I860" s="3"/>
      <c r="J860" s="3"/>
      <c r="K860" s="3"/>
      <c r="L860" s="3"/>
      <c r="M860" s="3"/>
      <c r="N860" s="3"/>
      <c r="O860" s="3"/>
      <c r="P860" s="132"/>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row>
    <row r="861" spans="1:44" ht="15.75" customHeight="1">
      <c r="A861" s="3"/>
      <c r="B861" s="3"/>
      <c r="C861" s="3"/>
      <c r="D861" s="3"/>
      <c r="E861" s="3"/>
      <c r="F861" s="3"/>
      <c r="G861" s="3"/>
      <c r="H861" s="3"/>
      <c r="I861" s="3"/>
      <c r="J861" s="3"/>
      <c r="K861" s="3"/>
      <c r="L861" s="3"/>
      <c r="M861" s="3"/>
      <c r="N861" s="3"/>
      <c r="O861" s="3"/>
      <c r="P861" s="132"/>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row>
    <row r="862" spans="1:44" ht="15.75" customHeight="1">
      <c r="A862" s="3"/>
      <c r="B862" s="3"/>
      <c r="C862" s="3"/>
      <c r="D862" s="3"/>
      <c r="E862" s="3"/>
      <c r="F862" s="3"/>
      <c r="G862" s="3"/>
      <c r="H862" s="3"/>
      <c r="I862" s="3"/>
      <c r="J862" s="3"/>
      <c r="K862" s="3"/>
      <c r="L862" s="3"/>
      <c r="M862" s="3"/>
      <c r="N862" s="3"/>
      <c r="O862" s="3"/>
      <c r="P862" s="132"/>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row>
    <row r="863" spans="1:44" ht="15.75" customHeight="1">
      <c r="A863" s="3"/>
      <c r="B863" s="3"/>
      <c r="C863" s="3"/>
      <c r="D863" s="3"/>
      <c r="E863" s="3"/>
      <c r="F863" s="3"/>
      <c r="G863" s="3"/>
      <c r="H863" s="3"/>
      <c r="I863" s="3"/>
      <c r="J863" s="3"/>
      <c r="K863" s="3"/>
      <c r="L863" s="3"/>
      <c r="M863" s="3"/>
      <c r="N863" s="3"/>
      <c r="O863" s="3"/>
      <c r="P863" s="132"/>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row>
    <row r="864" spans="1:44" ht="15.75" customHeight="1">
      <c r="A864" s="3"/>
      <c r="B864" s="3"/>
      <c r="C864" s="3"/>
      <c r="D864" s="3"/>
      <c r="E864" s="3"/>
      <c r="F864" s="3"/>
      <c r="G864" s="3"/>
      <c r="H864" s="3"/>
      <c r="I864" s="3"/>
      <c r="J864" s="3"/>
      <c r="K864" s="3"/>
      <c r="L864" s="3"/>
      <c r="M864" s="3"/>
      <c r="N864" s="3"/>
      <c r="O864" s="3"/>
      <c r="P864" s="132"/>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row>
    <row r="865" spans="1:44" ht="15.75" customHeight="1">
      <c r="A865" s="3"/>
      <c r="B865" s="3"/>
      <c r="C865" s="3"/>
      <c r="D865" s="3"/>
      <c r="E865" s="3"/>
      <c r="F865" s="3"/>
      <c r="G865" s="3"/>
      <c r="H865" s="3"/>
      <c r="I865" s="3"/>
      <c r="J865" s="3"/>
      <c r="K865" s="3"/>
      <c r="L865" s="3"/>
      <c r="M865" s="3"/>
      <c r="N865" s="3"/>
      <c r="O865" s="3"/>
      <c r="P865" s="132"/>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row>
    <row r="866" spans="1:44" ht="15.75" customHeight="1">
      <c r="A866" s="3"/>
      <c r="B866" s="3"/>
      <c r="C866" s="3"/>
      <c r="D866" s="3"/>
      <c r="E866" s="3"/>
      <c r="F866" s="3"/>
      <c r="G866" s="3"/>
      <c r="H866" s="3"/>
      <c r="I866" s="3"/>
      <c r="J866" s="3"/>
      <c r="K866" s="3"/>
      <c r="L866" s="3"/>
      <c r="M866" s="3"/>
      <c r="N866" s="3"/>
      <c r="O866" s="3"/>
      <c r="P866" s="132"/>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row>
    <row r="867" spans="1:44" ht="15.75" customHeight="1">
      <c r="A867" s="3"/>
      <c r="B867" s="3"/>
      <c r="C867" s="3"/>
      <c r="D867" s="3"/>
      <c r="E867" s="3"/>
      <c r="F867" s="3"/>
      <c r="G867" s="3"/>
      <c r="H867" s="3"/>
      <c r="I867" s="3"/>
      <c r="J867" s="3"/>
      <c r="K867" s="3"/>
      <c r="L867" s="3"/>
      <c r="M867" s="3"/>
      <c r="N867" s="3"/>
      <c r="O867" s="3"/>
      <c r="P867" s="132"/>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row>
    <row r="868" spans="1:44" ht="15.75" customHeight="1">
      <c r="A868" s="3"/>
      <c r="B868" s="3"/>
      <c r="C868" s="3"/>
      <c r="D868" s="3"/>
      <c r="E868" s="3"/>
      <c r="F868" s="3"/>
      <c r="G868" s="3"/>
      <c r="H868" s="3"/>
      <c r="I868" s="3"/>
      <c r="J868" s="3"/>
      <c r="K868" s="3"/>
      <c r="L868" s="3"/>
      <c r="M868" s="3"/>
      <c r="N868" s="3"/>
      <c r="O868" s="3"/>
      <c r="P868" s="132"/>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row>
    <row r="869" spans="1:44" ht="15.75" customHeight="1">
      <c r="A869" s="3"/>
      <c r="B869" s="3"/>
      <c r="C869" s="3"/>
      <c r="D869" s="3"/>
      <c r="E869" s="3"/>
      <c r="F869" s="3"/>
      <c r="G869" s="3"/>
      <c r="H869" s="3"/>
      <c r="I869" s="3"/>
      <c r="J869" s="3"/>
      <c r="K869" s="3"/>
      <c r="L869" s="3"/>
      <c r="M869" s="3"/>
      <c r="N869" s="3"/>
      <c r="O869" s="3"/>
      <c r="P869" s="132"/>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row>
    <row r="870" spans="1:44" ht="15.75" customHeight="1">
      <c r="A870" s="3"/>
      <c r="B870" s="3"/>
      <c r="C870" s="3"/>
      <c r="D870" s="3"/>
      <c r="E870" s="3"/>
      <c r="F870" s="3"/>
      <c r="G870" s="3"/>
      <c r="H870" s="3"/>
      <c r="I870" s="3"/>
      <c r="J870" s="3"/>
      <c r="K870" s="3"/>
      <c r="L870" s="3"/>
      <c r="M870" s="3"/>
      <c r="N870" s="3"/>
      <c r="O870" s="3"/>
      <c r="P870" s="132"/>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row>
    <row r="871" spans="1:44" ht="15.75" customHeight="1">
      <c r="A871" s="3"/>
      <c r="B871" s="3"/>
      <c r="C871" s="3"/>
      <c r="D871" s="3"/>
      <c r="E871" s="3"/>
      <c r="F871" s="3"/>
      <c r="G871" s="3"/>
      <c r="H871" s="3"/>
      <c r="I871" s="3"/>
      <c r="J871" s="3"/>
      <c r="K871" s="3"/>
      <c r="L871" s="3"/>
      <c r="M871" s="3"/>
      <c r="N871" s="3"/>
      <c r="O871" s="3"/>
      <c r="P871" s="132"/>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row>
    <row r="872" spans="1:44" ht="15.75" customHeight="1">
      <c r="A872" s="3"/>
      <c r="B872" s="3"/>
      <c r="C872" s="3"/>
      <c r="D872" s="3"/>
      <c r="E872" s="3"/>
      <c r="F872" s="3"/>
      <c r="G872" s="3"/>
      <c r="H872" s="3"/>
      <c r="I872" s="3"/>
      <c r="J872" s="3"/>
      <c r="K872" s="3"/>
      <c r="L872" s="3"/>
      <c r="M872" s="3"/>
      <c r="N872" s="3"/>
      <c r="O872" s="3"/>
      <c r="P872" s="132"/>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row>
    <row r="873" spans="1:44" ht="15.75" customHeight="1">
      <c r="A873" s="3"/>
      <c r="B873" s="3"/>
      <c r="C873" s="3"/>
      <c r="D873" s="3"/>
      <c r="E873" s="3"/>
      <c r="F873" s="3"/>
      <c r="G873" s="3"/>
      <c r="H873" s="3"/>
      <c r="I873" s="3"/>
      <c r="J873" s="3"/>
      <c r="K873" s="3"/>
      <c r="L873" s="3"/>
      <c r="M873" s="3"/>
      <c r="N873" s="3"/>
      <c r="O873" s="3"/>
      <c r="P873" s="132"/>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row>
    <row r="874" spans="1:44" ht="15.75" customHeight="1">
      <c r="A874" s="3"/>
      <c r="B874" s="3"/>
      <c r="C874" s="3"/>
      <c r="D874" s="3"/>
      <c r="E874" s="3"/>
      <c r="F874" s="3"/>
      <c r="G874" s="3"/>
      <c r="H874" s="3"/>
      <c r="I874" s="3"/>
      <c r="J874" s="3"/>
      <c r="K874" s="3"/>
      <c r="L874" s="3"/>
      <c r="M874" s="3"/>
      <c r="N874" s="3"/>
      <c r="O874" s="3"/>
      <c r="P874" s="132"/>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row>
    <row r="875" spans="1:44" ht="15.75" customHeight="1">
      <c r="A875" s="3"/>
      <c r="B875" s="3"/>
      <c r="C875" s="3"/>
      <c r="D875" s="3"/>
      <c r="E875" s="3"/>
      <c r="F875" s="3"/>
      <c r="G875" s="3"/>
      <c r="H875" s="3"/>
      <c r="I875" s="3"/>
      <c r="J875" s="3"/>
      <c r="K875" s="3"/>
      <c r="L875" s="3"/>
      <c r="M875" s="3"/>
      <c r="N875" s="3"/>
      <c r="O875" s="3"/>
      <c r="P875" s="132"/>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row>
    <row r="876" spans="1:44" ht="15.75" customHeight="1">
      <c r="A876" s="3"/>
      <c r="B876" s="3"/>
      <c r="C876" s="3"/>
      <c r="D876" s="3"/>
      <c r="E876" s="3"/>
      <c r="F876" s="3"/>
      <c r="G876" s="3"/>
      <c r="H876" s="3"/>
      <c r="I876" s="3"/>
      <c r="J876" s="3"/>
      <c r="K876" s="3"/>
      <c r="L876" s="3"/>
      <c r="M876" s="3"/>
      <c r="N876" s="3"/>
      <c r="O876" s="3"/>
      <c r="P876" s="132"/>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row>
    <row r="877" spans="1:44" ht="15.75" customHeight="1">
      <c r="A877" s="3"/>
      <c r="B877" s="3"/>
      <c r="C877" s="3"/>
      <c r="D877" s="3"/>
      <c r="E877" s="3"/>
      <c r="F877" s="3"/>
      <c r="G877" s="3"/>
      <c r="H877" s="3"/>
      <c r="I877" s="3"/>
      <c r="J877" s="3"/>
      <c r="K877" s="3"/>
      <c r="L877" s="3"/>
      <c r="M877" s="3"/>
      <c r="N877" s="3"/>
      <c r="O877" s="3"/>
      <c r="P877" s="132"/>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row>
    <row r="878" spans="1:44" ht="15.75" customHeight="1">
      <c r="A878" s="3"/>
      <c r="B878" s="3"/>
      <c r="C878" s="3"/>
      <c r="D878" s="3"/>
      <c r="E878" s="3"/>
      <c r="F878" s="3"/>
      <c r="G878" s="3"/>
      <c r="H878" s="3"/>
      <c r="I878" s="3"/>
      <c r="J878" s="3"/>
      <c r="K878" s="3"/>
      <c r="L878" s="3"/>
      <c r="M878" s="3"/>
      <c r="N878" s="3"/>
      <c r="O878" s="3"/>
      <c r="P878" s="132"/>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row>
    <row r="879" spans="1:44" ht="15.75" customHeight="1">
      <c r="A879" s="3"/>
      <c r="B879" s="3"/>
      <c r="C879" s="3"/>
      <c r="D879" s="3"/>
      <c r="E879" s="3"/>
      <c r="F879" s="3"/>
      <c r="G879" s="3"/>
      <c r="H879" s="3"/>
      <c r="I879" s="3"/>
      <c r="J879" s="3"/>
      <c r="K879" s="3"/>
      <c r="L879" s="3"/>
      <c r="M879" s="3"/>
      <c r="N879" s="3"/>
      <c r="O879" s="3"/>
      <c r="P879" s="132"/>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row>
    <row r="880" spans="1:44" ht="15.75" customHeight="1">
      <c r="A880" s="3"/>
      <c r="B880" s="3"/>
      <c r="C880" s="3"/>
      <c r="D880" s="3"/>
      <c r="E880" s="3"/>
      <c r="F880" s="3"/>
      <c r="G880" s="3"/>
      <c r="H880" s="3"/>
      <c r="I880" s="3"/>
      <c r="J880" s="3"/>
      <c r="K880" s="3"/>
      <c r="L880" s="3"/>
      <c r="M880" s="3"/>
      <c r="N880" s="3"/>
      <c r="O880" s="3"/>
      <c r="P880" s="132"/>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row>
    <row r="881" spans="1:44" ht="15.75" customHeight="1">
      <c r="A881" s="3"/>
      <c r="B881" s="3"/>
      <c r="C881" s="3"/>
      <c r="D881" s="3"/>
      <c r="E881" s="3"/>
      <c r="F881" s="3"/>
      <c r="G881" s="3"/>
      <c r="H881" s="3"/>
      <c r="I881" s="3"/>
      <c r="J881" s="3"/>
      <c r="K881" s="3"/>
      <c r="L881" s="3"/>
      <c r="M881" s="3"/>
      <c r="N881" s="3"/>
      <c r="O881" s="3"/>
      <c r="P881" s="132"/>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row>
    <row r="882" spans="1:44" ht="15.75" customHeight="1">
      <c r="A882" s="3"/>
      <c r="B882" s="3"/>
      <c r="C882" s="3"/>
      <c r="D882" s="3"/>
      <c r="E882" s="3"/>
      <c r="F882" s="3"/>
      <c r="G882" s="3"/>
      <c r="H882" s="3"/>
      <c r="I882" s="3"/>
      <c r="J882" s="3"/>
      <c r="K882" s="3"/>
      <c r="L882" s="3"/>
      <c r="M882" s="3"/>
      <c r="N882" s="3"/>
      <c r="O882" s="3"/>
      <c r="P882" s="132"/>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row>
    <row r="883" spans="1:44" ht="15.75" customHeight="1">
      <c r="A883" s="3"/>
      <c r="B883" s="3"/>
      <c r="C883" s="3"/>
      <c r="D883" s="3"/>
      <c r="E883" s="3"/>
      <c r="F883" s="3"/>
      <c r="G883" s="3"/>
      <c r="H883" s="3"/>
      <c r="I883" s="3"/>
      <c r="J883" s="3"/>
      <c r="K883" s="3"/>
      <c r="L883" s="3"/>
      <c r="M883" s="3"/>
      <c r="N883" s="3"/>
      <c r="O883" s="3"/>
      <c r="P883" s="132"/>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row>
    <row r="884" spans="1:44" ht="15.75" customHeight="1">
      <c r="A884" s="3"/>
      <c r="B884" s="3"/>
      <c r="C884" s="3"/>
      <c r="D884" s="3"/>
      <c r="E884" s="3"/>
      <c r="F884" s="3"/>
      <c r="G884" s="3"/>
      <c r="H884" s="3"/>
      <c r="I884" s="3"/>
      <c r="J884" s="3"/>
      <c r="K884" s="3"/>
      <c r="L884" s="3"/>
      <c r="M884" s="3"/>
      <c r="N884" s="3"/>
      <c r="O884" s="3"/>
      <c r="P884" s="132"/>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row>
    <row r="885" spans="1:44" ht="15.75" customHeight="1">
      <c r="A885" s="3"/>
      <c r="B885" s="3"/>
      <c r="C885" s="3"/>
      <c r="D885" s="3"/>
      <c r="E885" s="3"/>
      <c r="F885" s="3"/>
      <c r="G885" s="3"/>
      <c r="H885" s="3"/>
      <c r="I885" s="3"/>
      <c r="J885" s="3"/>
      <c r="K885" s="3"/>
      <c r="L885" s="3"/>
      <c r="M885" s="3"/>
      <c r="N885" s="3"/>
      <c r="O885" s="3"/>
      <c r="P885" s="132"/>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row>
    <row r="886" spans="1:44" ht="15.75" customHeight="1">
      <c r="A886" s="3"/>
      <c r="B886" s="3"/>
      <c r="C886" s="3"/>
      <c r="D886" s="3"/>
      <c r="E886" s="3"/>
      <c r="F886" s="3"/>
      <c r="G886" s="3"/>
      <c r="H886" s="3"/>
      <c r="I886" s="3"/>
      <c r="J886" s="3"/>
      <c r="K886" s="3"/>
      <c r="L886" s="3"/>
      <c r="M886" s="3"/>
      <c r="N886" s="3"/>
      <c r="O886" s="3"/>
      <c r="P886" s="132"/>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row>
    <row r="887" spans="1:44" ht="15.75" customHeight="1">
      <c r="A887" s="3"/>
      <c r="B887" s="3"/>
      <c r="C887" s="3"/>
      <c r="D887" s="3"/>
      <c r="E887" s="3"/>
      <c r="F887" s="3"/>
      <c r="G887" s="3"/>
      <c r="H887" s="3"/>
      <c r="I887" s="3"/>
      <c r="J887" s="3"/>
      <c r="K887" s="3"/>
      <c r="L887" s="3"/>
      <c r="M887" s="3"/>
      <c r="N887" s="3"/>
      <c r="O887" s="3"/>
      <c r="P887" s="132"/>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row>
    <row r="888" spans="1:44" ht="15.75" customHeight="1">
      <c r="A888" s="3"/>
      <c r="B888" s="3"/>
      <c r="C888" s="3"/>
      <c r="D888" s="3"/>
      <c r="E888" s="3"/>
      <c r="F888" s="3"/>
      <c r="G888" s="3"/>
      <c r="H888" s="3"/>
      <c r="I888" s="3"/>
      <c r="J888" s="3"/>
      <c r="K888" s="3"/>
      <c r="L888" s="3"/>
      <c r="M888" s="3"/>
      <c r="N888" s="3"/>
      <c r="O888" s="3"/>
      <c r="P888" s="132"/>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row>
    <row r="889" spans="1:44" ht="15.75" customHeight="1">
      <c r="A889" s="3"/>
      <c r="B889" s="3"/>
      <c r="C889" s="3"/>
      <c r="D889" s="3"/>
      <c r="E889" s="3"/>
      <c r="F889" s="3"/>
      <c r="G889" s="3"/>
      <c r="H889" s="3"/>
      <c r="I889" s="3"/>
      <c r="J889" s="3"/>
      <c r="K889" s="3"/>
      <c r="L889" s="3"/>
      <c r="M889" s="3"/>
      <c r="N889" s="3"/>
      <c r="O889" s="3"/>
      <c r="P889" s="132"/>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row>
    <row r="890" spans="1:44" ht="15.75" customHeight="1">
      <c r="A890" s="3"/>
      <c r="B890" s="3"/>
      <c r="C890" s="3"/>
      <c r="D890" s="3"/>
      <c r="E890" s="3"/>
      <c r="F890" s="3"/>
      <c r="G890" s="3"/>
      <c r="H890" s="3"/>
      <c r="I890" s="3"/>
      <c r="J890" s="3"/>
      <c r="K890" s="3"/>
      <c r="L890" s="3"/>
      <c r="M890" s="3"/>
      <c r="N890" s="3"/>
      <c r="O890" s="3"/>
      <c r="P890" s="132"/>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row>
    <row r="891" spans="1:44" ht="15.75" customHeight="1">
      <c r="A891" s="3"/>
      <c r="B891" s="3"/>
      <c r="C891" s="3"/>
      <c r="D891" s="3"/>
      <c r="E891" s="3"/>
      <c r="F891" s="3"/>
      <c r="G891" s="3"/>
      <c r="H891" s="3"/>
      <c r="I891" s="3"/>
      <c r="J891" s="3"/>
      <c r="K891" s="3"/>
      <c r="L891" s="3"/>
      <c r="M891" s="3"/>
      <c r="N891" s="3"/>
      <c r="O891" s="3"/>
      <c r="P891" s="132"/>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row>
    <row r="892" spans="1:44" ht="15.75" customHeight="1">
      <c r="A892" s="3"/>
      <c r="B892" s="3"/>
      <c r="C892" s="3"/>
      <c r="D892" s="3"/>
      <c r="E892" s="3"/>
      <c r="F892" s="3"/>
      <c r="G892" s="3"/>
      <c r="H892" s="3"/>
      <c r="I892" s="3"/>
      <c r="J892" s="3"/>
      <c r="K892" s="3"/>
      <c r="L892" s="3"/>
      <c r="M892" s="3"/>
      <c r="N892" s="3"/>
      <c r="O892" s="3"/>
      <c r="P892" s="132"/>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row>
    <row r="893" spans="1:44" ht="15.75" customHeight="1">
      <c r="A893" s="3"/>
      <c r="B893" s="3"/>
      <c r="C893" s="3"/>
      <c r="D893" s="3"/>
      <c r="E893" s="3"/>
      <c r="F893" s="3"/>
      <c r="G893" s="3"/>
      <c r="H893" s="3"/>
      <c r="I893" s="3"/>
      <c r="J893" s="3"/>
      <c r="K893" s="3"/>
      <c r="L893" s="3"/>
      <c r="M893" s="3"/>
      <c r="N893" s="3"/>
      <c r="O893" s="3"/>
      <c r="P893" s="132"/>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row>
    <row r="894" spans="1:44" ht="15.75" customHeight="1">
      <c r="A894" s="3"/>
      <c r="B894" s="3"/>
      <c r="C894" s="3"/>
      <c r="D894" s="3"/>
      <c r="E894" s="3"/>
      <c r="F894" s="3"/>
      <c r="G894" s="3"/>
      <c r="H894" s="3"/>
      <c r="I894" s="3"/>
      <c r="J894" s="3"/>
      <c r="K894" s="3"/>
      <c r="L894" s="3"/>
      <c r="M894" s="3"/>
      <c r="N894" s="3"/>
      <c r="O894" s="3"/>
      <c r="P894" s="132"/>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row>
    <row r="895" spans="1:44" ht="15.75" customHeight="1">
      <c r="A895" s="3"/>
      <c r="B895" s="3"/>
      <c r="C895" s="3"/>
      <c r="D895" s="3"/>
      <c r="E895" s="3"/>
      <c r="F895" s="3"/>
      <c r="G895" s="3"/>
      <c r="H895" s="3"/>
      <c r="I895" s="3"/>
      <c r="J895" s="3"/>
      <c r="K895" s="3"/>
      <c r="L895" s="3"/>
      <c r="M895" s="3"/>
      <c r="N895" s="3"/>
      <c r="O895" s="3"/>
      <c r="P895" s="132"/>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row>
    <row r="896" spans="1:44" ht="15.75" customHeight="1">
      <c r="A896" s="3"/>
      <c r="B896" s="3"/>
      <c r="C896" s="3"/>
      <c r="D896" s="3"/>
      <c r="E896" s="3"/>
      <c r="F896" s="3"/>
      <c r="G896" s="3"/>
      <c r="H896" s="3"/>
      <c r="I896" s="3"/>
      <c r="J896" s="3"/>
      <c r="K896" s="3"/>
      <c r="L896" s="3"/>
      <c r="M896" s="3"/>
      <c r="N896" s="3"/>
      <c r="O896" s="3"/>
      <c r="P896" s="132"/>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row>
    <row r="897" spans="1:44" ht="15.75" customHeight="1">
      <c r="A897" s="3"/>
      <c r="B897" s="3"/>
      <c r="C897" s="3"/>
      <c r="D897" s="3"/>
      <c r="E897" s="3"/>
      <c r="F897" s="3"/>
      <c r="G897" s="3"/>
      <c r="H897" s="3"/>
      <c r="I897" s="3"/>
      <c r="J897" s="3"/>
      <c r="K897" s="3"/>
      <c r="L897" s="3"/>
      <c r="M897" s="3"/>
      <c r="N897" s="3"/>
      <c r="O897" s="3"/>
      <c r="P897" s="132"/>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row>
    <row r="898" spans="1:44" ht="15.75" customHeight="1">
      <c r="A898" s="3"/>
      <c r="B898" s="3"/>
      <c r="C898" s="3"/>
      <c r="D898" s="3"/>
      <c r="E898" s="3"/>
      <c r="F898" s="3"/>
      <c r="G898" s="3"/>
      <c r="H898" s="3"/>
      <c r="I898" s="3"/>
      <c r="J898" s="3"/>
      <c r="K898" s="3"/>
      <c r="L898" s="3"/>
      <c r="M898" s="3"/>
      <c r="N898" s="3"/>
      <c r="O898" s="3"/>
      <c r="P898" s="132"/>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row>
    <row r="899" spans="1:44" ht="15.75" customHeight="1">
      <c r="A899" s="3"/>
      <c r="B899" s="3"/>
      <c r="C899" s="3"/>
      <c r="D899" s="3"/>
      <c r="E899" s="3"/>
      <c r="F899" s="3"/>
      <c r="G899" s="3"/>
      <c r="H899" s="3"/>
      <c r="I899" s="3"/>
      <c r="J899" s="3"/>
      <c r="K899" s="3"/>
      <c r="L899" s="3"/>
      <c r="M899" s="3"/>
      <c r="N899" s="3"/>
      <c r="O899" s="3"/>
      <c r="P899" s="132"/>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row>
    <row r="900" spans="1:44" ht="15.75" customHeight="1">
      <c r="A900" s="3"/>
      <c r="B900" s="3"/>
      <c r="C900" s="3"/>
      <c r="D900" s="3"/>
      <c r="E900" s="3"/>
      <c r="F900" s="3"/>
      <c r="G900" s="3"/>
      <c r="H900" s="3"/>
      <c r="I900" s="3"/>
      <c r="J900" s="3"/>
      <c r="K900" s="3"/>
      <c r="L900" s="3"/>
      <c r="M900" s="3"/>
      <c r="N900" s="3"/>
      <c r="O900" s="3"/>
      <c r="P900" s="132"/>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row r="901" spans="1:44" ht="15.75" customHeight="1">
      <c r="A901" s="3"/>
      <c r="B901" s="3"/>
      <c r="C901" s="3"/>
      <c r="D901" s="3"/>
      <c r="E901" s="3"/>
      <c r="F901" s="3"/>
      <c r="G901" s="3"/>
      <c r="H901" s="3"/>
      <c r="I901" s="3"/>
      <c r="J901" s="3"/>
      <c r="K901" s="3"/>
      <c r="L901" s="3"/>
      <c r="M901" s="3"/>
      <c r="N901" s="3"/>
      <c r="O901" s="3"/>
      <c r="P901" s="132"/>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row>
    <row r="902" spans="1:44" ht="15.75" customHeight="1">
      <c r="A902" s="3"/>
      <c r="B902" s="3"/>
      <c r="C902" s="3"/>
      <c r="D902" s="3"/>
      <c r="E902" s="3"/>
      <c r="F902" s="3"/>
      <c r="G902" s="3"/>
      <c r="H902" s="3"/>
      <c r="I902" s="3"/>
      <c r="J902" s="3"/>
      <c r="K902" s="3"/>
      <c r="L902" s="3"/>
      <c r="M902" s="3"/>
      <c r="N902" s="3"/>
      <c r="O902" s="3"/>
      <c r="P902" s="132"/>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row>
    <row r="903" spans="1:44" ht="15.75" customHeight="1">
      <c r="A903" s="3"/>
      <c r="B903" s="3"/>
      <c r="C903" s="3"/>
      <c r="D903" s="3"/>
      <c r="E903" s="3"/>
      <c r="F903" s="3"/>
      <c r="G903" s="3"/>
      <c r="H903" s="3"/>
      <c r="I903" s="3"/>
      <c r="J903" s="3"/>
      <c r="K903" s="3"/>
      <c r="L903" s="3"/>
      <c r="M903" s="3"/>
      <c r="N903" s="3"/>
      <c r="O903" s="3"/>
      <c r="P903" s="132"/>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row>
    <row r="904" spans="1:44" ht="15.75" customHeight="1">
      <c r="A904" s="3"/>
      <c r="B904" s="3"/>
      <c r="C904" s="3"/>
      <c r="D904" s="3"/>
      <c r="E904" s="3"/>
      <c r="F904" s="3"/>
      <c r="G904" s="3"/>
      <c r="H904" s="3"/>
      <c r="I904" s="3"/>
      <c r="J904" s="3"/>
      <c r="K904" s="3"/>
      <c r="L904" s="3"/>
      <c r="M904" s="3"/>
      <c r="N904" s="3"/>
      <c r="O904" s="3"/>
      <c r="P904" s="132"/>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row>
    <row r="905" spans="1:44" ht="15.75" customHeight="1">
      <c r="A905" s="3"/>
      <c r="B905" s="3"/>
      <c r="C905" s="3"/>
      <c r="D905" s="3"/>
      <c r="E905" s="3"/>
      <c r="F905" s="3"/>
      <c r="G905" s="3"/>
      <c r="H905" s="3"/>
      <c r="I905" s="3"/>
      <c r="J905" s="3"/>
      <c r="K905" s="3"/>
      <c r="L905" s="3"/>
      <c r="M905" s="3"/>
      <c r="N905" s="3"/>
      <c r="O905" s="3"/>
      <c r="P905" s="132"/>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row>
    <row r="906" spans="1:44" ht="15.75" customHeight="1">
      <c r="A906" s="3"/>
      <c r="B906" s="3"/>
      <c r="C906" s="3"/>
      <c r="D906" s="3"/>
      <c r="E906" s="3"/>
      <c r="F906" s="3"/>
      <c r="G906" s="3"/>
      <c r="H906" s="3"/>
      <c r="I906" s="3"/>
      <c r="J906" s="3"/>
      <c r="K906" s="3"/>
      <c r="L906" s="3"/>
      <c r="M906" s="3"/>
      <c r="N906" s="3"/>
      <c r="O906" s="3"/>
      <c r="P906" s="132"/>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row>
    <row r="907" spans="1:44" ht="15.75" customHeight="1">
      <c r="A907" s="3"/>
      <c r="B907" s="3"/>
      <c r="C907" s="3"/>
      <c r="D907" s="3"/>
      <c r="E907" s="3"/>
      <c r="F907" s="3"/>
      <c r="G907" s="3"/>
      <c r="H907" s="3"/>
      <c r="I907" s="3"/>
      <c r="J907" s="3"/>
      <c r="K907" s="3"/>
      <c r="L907" s="3"/>
      <c r="M907" s="3"/>
      <c r="N907" s="3"/>
      <c r="O907" s="3"/>
      <c r="P907" s="132"/>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row>
    <row r="908" spans="1:44" ht="15.75" customHeight="1">
      <c r="A908" s="3"/>
      <c r="B908" s="3"/>
      <c r="C908" s="3"/>
      <c r="D908" s="3"/>
      <c r="E908" s="3"/>
      <c r="F908" s="3"/>
      <c r="G908" s="3"/>
      <c r="H908" s="3"/>
      <c r="I908" s="3"/>
      <c r="J908" s="3"/>
      <c r="K908" s="3"/>
      <c r="L908" s="3"/>
      <c r="M908" s="3"/>
      <c r="N908" s="3"/>
      <c r="O908" s="3"/>
      <c r="P908" s="132"/>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row>
    <row r="909" spans="1:44" ht="15.75" customHeight="1">
      <c r="A909" s="3"/>
      <c r="B909" s="3"/>
      <c r="C909" s="3"/>
      <c r="D909" s="3"/>
      <c r="E909" s="3"/>
      <c r="F909" s="3"/>
      <c r="G909" s="3"/>
      <c r="H909" s="3"/>
      <c r="I909" s="3"/>
      <c r="J909" s="3"/>
      <c r="K909" s="3"/>
      <c r="L909" s="3"/>
      <c r="M909" s="3"/>
      <c r="N909" s="3"/>
      <c r="O909" s="3"/>
      <c r="P909" s="132"/>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row>
    <row r="910" spans="1:44" ht="15.75" customHeight="1">
      <c r="A910" s="3"/>
      <c r="B910" s="3"/>
      <c r="C910" s="3"/>
      <c r="D910" s="3"/>
      <c r="E910" s="3"/>
      <c r="F910" s="3"/>
      <c r="G910" s="3"/>
      <c r="H910" s="3"/>
      <c r="I910" s="3"/>
      <c r="J910" s="3"/>
      <c r="K910" s="3"/>
      <c r="L910" s="3"/>
      <c r="M910" s="3"/>
      <c r="N910" s="3"/>
      <c r="O910" s="3"/>
      <c r="P910" s="132"/>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row>
    <row r="911" spans="1:44" ht="15.75" customHeight="1">
      <c r="A911" s="3"/>
      <c r="B911" s="3"/>
      <c r="C911" s="3"/>
      <c r="D911" s="3"/>
      <c r="E911" s="3"/>
      <c r="F911" s="3"/>
      <c r="G911" s="3"/>
      <c r="H911" s="3"/>
      <c r="I911" s="3"/>
      <c r="J911" s="3"/>
      <c r="K911" s="3"/>
      <c r="L911" s="3"/>
      <c r="M911" s="3"/>
      <c r="N911" s="3"/>
      <c r="O911" s="3"/>
      <c r="P911" s="132"/>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row>
    <row r="912" spans="1:44" ht="15.75" customHeight="1">
      <c r="A912" s="3"/>
      <c r="B912" s="3"/>
      <c r="C912" s="3"/>
      <c r="D912" s="3"/>
      <c r="E912" s="3"/>
      <c r="F912" s="3"/>
      <c r="G912" s="3"/>
      <c r="H912" s="3"/>
      <c r="I912" s="3"/>
      <c r="J912" s="3"/>
      <c r="K912" s="3"/>
      <c r="L912" s="3"/>
      <c r="M912" s="3"/>
      <c r="N912" s="3"/>
      <c r="O912" s="3"/>
      <c r="P912" s="132"/>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row>
    <row r="913" spans="1:44" ht="15.75" customHeight="1">
      <c r="A913" s="3"/>
      <c r="B913" s="3"/>
      <c r="C913" s="3"/>
      <c r="D913" s="3"/>
      <c r="E913" s="3"/>
      <c r="F913" s="3"/>
      <c r="G913" s="3"/>
      <c r="H913" s="3"/>
      <c r="I913" s="3"/>
      <c r="J913" s="3"/>
      <c r="K913" s="3"/>
      <c r="L913" s="3"/>
      <c r="M913" s="3"/>
      <c r="N913" s="3"/>
      <c r="O913" s="3"/>
      <c r="P913" s="132"/>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row>
    <row r="914" spans="1:44" ht="15.75" customHeight="1">
      <c r="A914" s="3"/>
      <c r="B914" s="3"/>
      <c r="C914" s="3"/>
      <c r="D914" s="3"/>
      <c r="E914" s="3"/>
      <c r="F914" s="3"/>
      <c r="G914" s="3"/>
      <c r="H914" s="3"/>
      <c r="I914" s="3"/>
      <c r="J914" s="3"/>
      <c r="K914" s="3"/>
      <c r="L914" s="3"/>
      <c r="M914" s="3"/>
      <c r="N914" s="3"/>
      <c r="O914" s="3"/>
      <c r="P914" s="132"/>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row>
    <row r="915" spans="1:44" ht="15.75" customHeight="1">
      <c r="A915" s="3"/>
      <c r="B915" s="3"/>
      <c r="C915" s="3"/>
      <c r="D915" s="3"/>
      <c r="E915" s="3"/>
      <c r="F915" s="3"/>
      <c r="G915" s="3"/>
      <c r="H915" s="3"/>
      <c r="I915" s="3"/>
      <c r="J915" s="3"/>
      <c r="K915" s="3"/>
      <c r="L915" s="3"/>
      <c r="M915" s="3"/>
      <c r="N915" s="3"/>
      <c r="O915" s="3"/>
      <c r="P915" s="132"/>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row>
    <row r="916" spans="1:44" ht="15.75" customHeight="1">
      <c r="A916" s="3"/>
      <c r="B916" s="3"/>
      <c r="C916" s="3"/>
      <c r="D916" s="3"/>
      <c r="E916" s="3"/>
      <c r="F916" s="3"/>
      <c r="G916" s="3"/>
      <c r="H916" s="3"/>
      <c r="I916" s="3"/>
      <c r="J916" s="3"/>
      <c r="K916" s="3"/>
      <c r="L916" s="3"/>
      <c r="M916" s="3"/>
      <c r="N916" s="3"/>
      <c r="O916" s="3"/>
      <c r="P916" s="132"/>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row>
    <row r="917" spans="1:44" ht="15.75" customHeight="1">
      <c r="A917" s="3"/>
      <c r="B917" s="3"/>
      <c r="C917" s="3"/>
      <c r="D917" s="3"/>
      <c r="E917" s="3"/>
      <c r="F917" s="3"/>
      <c r="G917" s="3"/>
      <c r="H917" s="3"/>
      <c r="I917" s="3"/>
      <c r="J917" s="3"/>
      <c r="K917" s="3"/>
      <c r="L917" s="3"/>
      <c r="M917" s="3"/>
      <c r="N917" s="3"/>
      <c r="O917" s="3"/>
      <c r="P917" s="132"/>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row>
    <row r="918" spans="1:44" ht="15.75" customHeight="1">
      <c r="A918" s="3"/>
      <c r="B918" s="3"/>
      <c r="C918" s="3"/>
      <c r="D918" s="3"/>
      <c r="E918" s="3"/>
      <c r="F918" s="3"/>
      <c r="G918" s="3"/>
      <c r="H918" s="3"/>
      <c r="I918" s="3"/>
      <c r="J918" s="3"/>
      <c r="K918" s="3"/>
      <c r="L918" s="3"/>
      <c r="M918" s="3"/>
      <c r="N918" s="3"/>
      <c r="O918" s="3"/>
      <c r="P918" s="132"/>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row>
    <row r="919" spans="1:44" ht="15.75" customHeight="1">
      <c r="A919" s="3"/>
      <c r="B919" s="3"/>
      <c r="C919" s="3"/>
      <c r="D919" s="3"/>
      <c r="E919" s="3"/>
      <c r="F919" s="3"/>
      <c r="G919" s="3"/>
      <c r="H919" s="3"/>
      <c r="I919" s="3"/>
      <c r="J919" s="3"/>
      <c r="K919" s="3"/>
      <c r="L919" s="3"/>
      <c r="M919" s="3"/>
      <c r="N919" s="3"/>
      <c r="O919" s="3"/>
      <c r="P919" s="132"/>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row>
    <row r="920" spans="1:44" ht="15.75" customHeight="1">
      <c r="A920" s="3"/>
      <c r="B920" s="3"/>
      <c r="C920" s="3"/>
      <c r="D920" s="3"/>
      <c r="E920" s="3"/>
      <c r="F920" s="3"/>
      <c r="G920" s="3"/>
      <c r="H920" s="3"/>
      <c r="I920" s="3"/>
      <c r="J920" s="3"/>
      <c r="K920" s="3"/>
      <c r="L920" s="3"/>
      <c r="M920" s="3"/>
      <c r="N920" s="3"/>
      <c r="O920" s="3"/>
      <c r="P920" s="132"/>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row>
    <row r="921" spans="1:44" ht="15.75" customHeight="1">
      <c r="A921" s="3"/>
      <c r="B921" s="3"/>
      <c r="C921" s="3"/>
      <c r="D921" s="3"/>
      <c r="E921" s="3"/>
      <c r="F921" s="3"/>
      <c r="G921" s="3"/>
      <c r="H921" s="3"/>
      <c r="I921" s="3"/>
      <c r="J921" s="3"/>
      <c r="K921" s="3"/>
      <c r="L921" s="3"/>
      <c r="M921" s="3"/>
      <c r="N921" s="3"/>
      <c r="O921" s="3"/>
      <c r="P921" s="132"/>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row>
    <row r="922" spans="1:44" ht="15.75" customHeight="1">
      <c r="A922" s="3"/>
      <c r="B922" s="3"/>
      <c r="C922" s="3"/>
      <c r="D922" s="3"/>
      <c r="E922" s="3"/>
      <c r="F922" s="3"/>
      <c r="G922" s="3"/>
      <c r="H922" s="3"/>
      <c r="I922" s="3"/>
      <c r="J922" s="3"/>
      <c r="K922" s="3"/>
      <c r="L922" s="3"/>
      <c r="M922" s="3"/>
      <c r="N922" s="3"/>
      <c r="O922" s="3"/>
      <c r="P922" s="132"/>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row>
    <row r="923" spans="1:44" ht="15.75" customHeight="1">
      <c r="A923" s="3"/>
      <c r="B923" s="3"/>
      <c r="C923" s="3"/>
      <c r="D923" s="3"/>
      <c r="E923" s="3"/>
      <c r="F923" s="3"/>
      <c r="G923" s="3"/>
      <c r="H923" s="3"/>
      <c r="I923" s="3"/>
      <c r="J923" s="3"/>
      <c r="K923" s="3"/>
      <c r="L923" s="3"/>
      <c r="M923" s="3"/>
      <c r="N923" s="3"/>
      <c r="O923" s="3"/>
      <c r="P923" s="132"/>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row>
    <row r="924" spans="1:44" ht="15.75" customHeight="1">
      <c r="A924" s="3"/>
      <c r="B924" s="3"/>
      <c r="C924" s="3"/>
      <c r="D924" s="3"/>
      <c r="E924" s="3"/>
      <c r="F924" s="3"/>
      <c r="G924" s="3"/>
      <c r="H924" s="3"/>
      <c r="I924" s="3"/>
      <c r="J924" s="3"/>
      <c r="K924" s="3"/>
      <c r="L924" s="3"/>
      <c r="M924" s="3"/>
      <c r="N924" s="3"/>
      <c r="O924" s="3"/>
      <c r="P924" s="132"/>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row>
    <row r="925" spans="1:44" ht="15.75" customHeight="1">
      <c r="A925" s="3"/>
      <c r="B925" s="3"/>
      <c r="C925" s="3"/>
      <c r="D925" s="3"/>
      <c r="E925" s="3"/>
      <c r="F925" s="3"/>
      <c r="G925" s="3"/>
      <c r="H925" s="3"/>
      <c r="I925" s="3"/>
      <c r="J925" s="3"/>
      <c r="K925" s="3"/>
      <c r="L925" s="3"/>
      <c r="M925" s="3"/>
      <c r="N925" s="3"/>
      <c r="O925" s="3"/>
      <c r="P925" s="132"/>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row>
    <row r="926" spans="1:44" ht="15.75" customHeight="1">
      <c r="A926" s="3"/>
      <c r="B926" s="3"/>
      <c r="C926" s="3"/>
      <c r="D926" s="3"/>
      <c r="E926" s="3"/>
      <c r="F926" s="3"/>
      <c r="G926" s="3"/>
      <c r="H926" s="3"/>
      <c r="I926" s="3"/>
      <c r="J926" s="3"/>
      <c r="K926" s="3"/>
      <c r="L926" s="3"/>
      <c r="M926" s="3"/>
      <c r="N926" s="3"/>
      <c r="O926" s="3"/>
      <c r="P926" s="132"/>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row>
    <row r="927" spans="1:44" ht="15.75" customHeight="1">
      <c r="A927" s="3"/>
      <c r="B927" s="3"/>
      <c r="C927" s="3"/>
      <c r="D927" s="3"/>
      <c r="E927" s="3"/>
      <c r="F927" s="3"/>
      <c r="G927" s="3"/>
      <c r="H927" s="3"/>
      <c r="I927" s="3"/>
      <c r="J927" s="3"/>
      <c r="K927" s="3"/>
      <c r="L927" s="3"/>
      <c r="M927" s="3"/>
      <c r="N927" s="3"/>
      <c r="O927" s="3"/>
      <c r="P927" s="132"/>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row>
    <row r="928" spans="1:44" ht="15.75" customHeight="1">
      <c r="A928" s="3"/>
      <c r="B928" s="3"/>
      <c r="C928" s="3"/>
      <c r="D928" s="3"/>
      <c r="E928" s="3"/>
      <c r="F928" s="3"/>
      <c r="G928" s="3"/>
      <c r="H928" s="3"/>
      <c r="I928" s="3"/>
      <c r="J928" s="3"/>
      <c r="K928" s="3"/>
      <c r="L928" s="3"/>
      <c r="M928" s="3"/>
      <c r="N928" s="3"/>
      <c r="O928" s="3"/>
      <c r="P928" s="132"/>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row>
    <row r="929" spans="1:44" ht="15.75" customHeight="1">
      <c r="A929" s="3"/>
      <c r="B929" s="3"/>
      <c r="C929" s="3"/>
      <c r="D929" s="3"/>
      <c r="E929" s="3"/>
      <c r="F929" s="3"/>
      <c r="G929" s="3"/>
      <c r="H929" s="3"/>
      <c r="I929" s="3"/>
      <c r="J929" s="3"/>
      <c r="K929" s="3"/>
      <c r="L929" s="3"/>
      <c r="M929" s="3"/>
      <c r="N929" s="3"/>
      <c r="O929" s="3"/>
      <c r="P929" s="132"/>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row>
    <row r="930" spans="1:44" ht="15.75" customHeight="1">
      <c r="A930" s="3"/>
      <c r="B930" s="3"/>
      <c r="C930" s="3"/>
      <c r="D930" s="3"/>
      <c r="E930" s="3"/>
      <c r="F930" s="3"/>
      <c r="G930" s="3"/>
      <c r="H930" s="3"/>
      <c r="I930" s="3"/>
      <c r="J930" s="3"/>
      <c r="K930" s="3"/>
      <c r="L930" s="3"/>
      <c r="M930" s="3"/>
      <c r="N930" s="3"/>
      <c r="O930" s="3"/>
      <c r="P930" s="132"/>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row>
    <row r="931" spans="1:44" ht="15.75" customHeight="1">
      <c r="A931" s="3"/>
      <c r="B931" s="3"/>
      <c r="C931" s="3"/>
      <c r="D931" s="3"/>
      <c r="E931" s="3"/>
      <c r="F931" s="3"/>
      <c r="G931" s="3"/>
      <c r="H931" s="3"/>
      <c r="I931" s="3"/>
      <c r="J931" s="3"/>
      <c r="K931" s="3"/>
      <c r="L931" s="3"/>
      <c r="M931" s="3"/>
      <c r="N931" s="3"/>
      <c r="O931" s="3"/>
      <c r="P931" s="132"/>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row>
    <row r="932" spans="1:44" ht="15.75" customHeight="1">
      <c r="A932" s="3"/>
      <c r="B932" s="3"/>
      <c r="C932" s="3"/>
      <c r="D932" s="3"/>
      <c r="E932" s="3"/>
      <c r="F932" s="3"/>
      <c r="G932" s="3"/>
      <c r="H932" s="3"/>
      <c r="I932" s="3"/>
      <c r="J932" s="3"/>
      <c r="K932" s="3"/>
      <c r="L932" s="3"/>
      <c r="M932" s="3"/>
      <c r="N932" s="3"/>
      <c r="O932" s="3"/>
      <c r="P932" s="132"/>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row>
    <row r="933" spans="1:44" ht="15.75" customHeight="1">
      <c r="A933" s="3"/>
      <c r="B933" s="3"/>
      <c r="C933" s="3"/>
      <c r="D933" s="3"/>
      <c r="E933" s="3"/>
      <c r="F933" s="3"/>
      <c r="G933" s="3"/>
      <c r="H933" s="3"/>
      <c r="I933" s="3"/>
      <c r="J933" s="3"/>
      <c r="K933" s="3"/>
      <c r="L933" s="3"/>
      <c r="M933" s="3"/>
      <c r="N933" s="3"/>
      <c r="O933" s="3"/>
      <c r="P933" s="132"/>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row>
    <row r="934" spans="1:44" ht="15.75" customHeight="1">
      <c r="A934" s="3"/>
      <c r="B934" s="3"/>
      <c r="C934" s="3"/>
      <c r="D934" s="3"/>
      <c r="E934" s="3"/>
      <c r="F934" s="3"/>
      <c r="G934" s="3"/>
      <c r="H934" s="3"/>
      <c r="I934" s="3"/>
      <c r="J934" s="3"/>
      <c r="K934" s="3"/>
      <c r="L934" s="3"/>
      <c r="M934" s="3"/>
      <c r="N934" s="3"/>
      <c r="O934" s="3"/>
      <c r="P934" s="132"/>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row>
    <row r="935" spans="1:44" ht="15.75" customHeight="1">
      <c r="A935" s="3"/>
      <c r="B935" s="3"/>
      <c r="C935" s="3"/>
      <c r="D935" s="3"/>
      <c r="E935" s="3"/>
      <c r="F935" s="3"/>
      <c r="G935" s="3"/>
      <c r="H935" s="3"/>
      <c r="I935" s="3"/>
      <c r="J935" s="3"/>
      <c r="K935" s="3"/>
      <c r="L935" s="3"/>
      <c r="M935" s="3"/>
      <c r="N935" s="3"/>
      <c r="O935" s="3"/>
      <c r="P935" s="132"/>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row>
    <row r="936" spans="1:44" ht="15.75" customHeight="1">
      <c r="A936" s="3"/>
      <c r="B936" s="3"/>
      <c r="C936" s="3"/>
      <c r="D936" s="3"/>
      <c r="E936" s="3"/>
      <c r="F936" s="3"/>
      <c r="G936" s="3"/>
      <c r="H936" s="3"/>
      <c r="I936" s="3"/>
      <c r="J936" s="3"/>
      <c r="K936" s="3"/>
      <c r="L936" s="3"/>
      <c r="M936" s="3"/>
      <c r="N936" s="3"/>
      <c r="O936" s="3"/>
      <c r="P936" s="132"/>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row>
    <row r="937" spans="1:44" ht="15.75" customHeight="1">
      <c r="A937" s="3"/>
      <c r="B937" s="3"/>
      <c r="C937" s="3"/>
      <c r="D937" s="3"/>
      <c r="E937" s="3"/>
      <c r="F937" s="3"/>
      <c r="G937" s="3"/>
      <c r="H937" s="3"/>
      <c r="I937" s="3"/>
      <c r="J937" s="3"/>
      <c r="K937" s="3"/>
      <c r="L937" s="3"/>
      <c r="M937" s="3"/>
      <c r="N937" s="3"/>
      <c r="O937" s="3"/>
      <c r="P937" s="132"/>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row>
    <row r="938" spans="1:44" ht="15.75" customHeight="1">
      <c r="A938" s="3"/>
      <c r="B938" s="3"/>
      <c r="C938" s="3"/>
      <c r="D938" s="3"/>
      <c r="E938" s="3"/>
      <c r="F938" s="3"/>
      <c r="G938" s="3"/>
      <c r="H938" s="3"/>
      <c r="I938" s="3"/>
      <c r="J938" s="3"/>
      <c r="K938" s="3"/>
      <c r="L938" s="3"/>
      <c r="M938" s="3"/>
      <c r="N938" s="3"/>
      <c r="O938" s="3"/>
      <c r="P938" s="132"/>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row>
    <row r="939" spans="1:44" ht="15.75" customHeight="1">
      <c r="A939" s="3"/>
      <c r="B939" s="3"/>
      <c r="C939" s="3"/>
      <c r="D939" s="3"/>
      <c r="E939" s="3"/>
      <c r="F939" s="3"/>
      <c r="G939" s="3"/>
      <c r="H939" s="3"/>
      <c r="I939" s="3"/>
      <c r="J939" s="3"/>
      <c r="K939" s="3"/>
      <c r="L939" s="3"/>
      <c r="M939" s="3"/>
      <c r="N939" s="3"/>
      <c r="O939" s="3"/>
      <c r="P939" s="132"/>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row>
    <row r="940" spans="1:44" ht="15.75" customHeight="1">
      <c r="A940" s="3"/>
      <c r="B940" s="3"/>
      <c r="C940" s="3"/>
      <c r="D940" s="3"/>
      <c r="E940" s="3"/>
      <c r="F940" s="3"/>
      <c r="G940" s="3"/>
      <c r="H940" s="3"/>
      <c r="I940" s="3"/>
      <c r="J940" s="3"/>
      <c r="K940" s="3"/>
      <c r="L940" s="3"/>
      <c r="M940" s="3"/>
      <c r="N940" s="3"/>
      <c r="O940" s="3"/>
      <c r="P940" s="132"/>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row>
    <row r="941" spans="1:44" ht="15.75" customHeight="1">
      <c r="A941" s="3"/>
      <c r="B941" s="3"/>
      <c r="C941" s="3"/>
      <c r="D941" s="3"/>
      <c r="E941" s="3"/>
      <c r="F941" s="3"/>
      <c r="G941" s="3"/>
      <c r="H941" s="3"/>
      <c r="I941" s="3"/>
      <c r="J941" s="3"/>
      <c r="K941" s="3"/>
      <c r="L941" s="3"/>
      <c r="M941" s="3"/>
      <c r="N941" s="3"/>
      <c r="O941" s="3"/>
      <c r="P941" s="132"/>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row>
    <row r="942" spans="1:44" ht="15.75" customHeight="1">
      <c r="A942" s="3"/>
      <c r="B942" s="3"/>
      <c r="C942" s="3"/>
      <c r="D942" s="3"/>
      <c r="E942" s="3"/>
      <c r="F942" s="3"/>
      <c r="G942" s="3"/>
      <c r="H942" s="3"/>
      <c r="I942" s="3"/>
      <c r="J942" s="3"/>
      <c r="K942" s="3"/>
      <c r="L942" s="3"/>
      <c r="M942" s="3"/>
      <c r="N942" s="3"/>
      <c r="O942" s="3"/>
      <c r="P942" s="132"/>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row>
    <row r="943" spans="1:44" ht="15.75" customHeight="1">
      <c r="A943" s="3"/>
      <c r="B943" s="3"/>
      <c r="C943" s="3"/>
      <c r="D943" s="3"/>
      <c r="E943" s="3"/>
      <c r="F943" s="3"/>
      <c r="G943" s="3"/>
      <c r="H943" s="3"/>
      <c r="I943" s="3"/>
      <c r="J943" s="3"/>
      <c r="K943" s="3"/>
      <c r="L943" s="3"/>
      <c r="M943" s="3"/>
      <c r="N943" s="3"/>
      <c r="O943" s="3"/>
      <c r="P943" s="132"/>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row>
    <row r="944" spans="1:44" ht="15.75" customHeight="1">
      <c r="A944" s="3"/>
      <c r="B944" s="3"/>
      <c r="C944" s="3"/>
      <c r="D944" s="3"/>
      <c r="E944" s="3"/>
      <c r="F944" s="3"/>
      <c r="G944" s="3"/>
      <c r="H944" s="3"/>
      <c r="I944" s="3"/>
      <c r="J944" s="3"/>
      <c r="K944" s="3"/>
      <c r="L944" s="3"/>
      <c r="M944" s="3"/>
      <c r="N944" s="3"/>
      <c r="O944" s="3"/>
      <c r="P944" s="132"/>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row>
    <row r="945" spans="1:44" ht="15.75" customHeight="1">
      <c r="A945" s="3"/>
      <c r="B945" s="3"/>
      <c r="C945" s="3"/>
      <c r="D945" s="3"/>
      <c r="E945" s="3"/>
      <c r="F945" s="3"/>
      <c r="G945" s="3"/>
      <c r="H945" s="3"/>
      <c r="I945" s="3"/>
      <c r="J945" s="3"/>
      <c r="K945" s="3"/>
      <c r="L945" s="3"/>
      <c r="M945" s="3"/>
      <c r="N945" s="3"/>
      <c r="O945" s="3"/>
      <c r="P945" s="132"/>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row>
    <row r="946" spans="1:44" ht="15.75" customHeight="1">
      <c r="A946" s="3"/>
      <c r="B946" s="3"/>
      <c r="C946" s="3"/>
      <c r="D946" s="3"/>
      <c r="E946" s="3"/>
      <c r="F946" s="3"/>
      <c r="G946" s="3"/>
      <c r="H946" s="3"/>
      <c r="I946" s="3"/>
      <c r="J946" s="3"/>
      <c r="K946" s="3"/>
      <c r="L946" s="3"/>
      <c r="M946" s="3"/>
      <c r="N946" s="3"/>
      <c r="O946" s="3"/>
      <c r="P946" s="132"/>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row>
    <row r="947" spans="1:44" ht="15.75" customHeight="1">
      <c r="A947" s="3"/>
      <c r="B947" s="3"/>
      <c r="C947" s="3"/>
      <c r="D947" s="3"/>
      <c r="E947" s="3"/>
      <c r="F947" s="3"/>
      <c r="G947" s="3"/>
      <c r="H947" s="3"/>
      <c r="I947" s="3"/>
      <c r="J947" s="3"/>
      <c r="K947" s="3"/>
      <c r="L947" s="3"/>
      <c r="M947" s="3"/>
      <c r="N947" s="3"/>
      <c r="O947" s="3"/>
      <c r="P947" s="132"/>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row>
    <row r="948" spans="1:44" ht="15.75" customHeight="1">
      <c r="A948" s="3"/>
      <c r="B948" s="3"/>
      <c r="C948" s="3"/>
      <c r="D948" s="3"/>
      <c r="E948" s="3"/>
      <c r="F948" s="3"/>
      <c r="G948" s="3"/>
      <c r="H948" s="3"/>
      <c r="I948" s="3"/>
      <c r="J948" s="3"/>
      <c r="K948" s="3"/>
      <c r="L948" s="3"/>
      <c r="M948" s="3"/>
      <c r="N948" s="3"/>
      <c r="O948" s="3"/>
      <c r="P948" s="132"/>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row>
    <row r="949" spans="1:44" ht="15.75" customHeight="1">
      <c r="A949" s="3"/>
      <c r="B949" s="3"/>
      <c r="C949" s="3"/>
      <c r="D949" s="3"/>
      <c r="E949" s="3"/>
      <c r="F949" s="3"/>
      <c r="G949" s="3"/>
      <c r="H949" s="3"/>
      <c r="I949" s="3"/>
      <c r="J949" s="3"/>
      <c r="K949" s="3"/>
      <c r="L949" s="3"/>
      <c r="M949" s="3"/>
      <c r="N949" s="3"/>
      <c r="O949" s="3"/>
      <c r="P949" s="132"/>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row>
    <row r="950" spans="1:44" ht="15.75" customHeight="1">
      <c r="A950" s="3"/>
      <c r="B950" s="3"/>
      <c r="C950" s="3"/>
      <c r="D950" s="3"/>
      <c r="E950" s="3"/>
      <c r="F950" s="3"/>
      <c r="G950" s="3"/>
      <c r="H950" s="3"/>
      <c r="I950" s="3"/>
      <c r="J950" s="3"/>
      <c r="K950" s="3"/>
      <c r="L950" s="3"/>
      <c r="M950" s="3"/>
      <c r="N950" s="3"/>
      <c r="O950" s="3"/>
      <c r="P950" s="132"/>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row>
    <row r="951" spans="1:44" ht="15.75" customHeight="1">
      <c r="A951" s="3"/>
      <c r="B951" s="3"/>
      <c r="C951" s="3"/>
      <c r="D951" s="3"/>
      <c r="E951" s="3"/>
      <c r="F951" s="3"/>
      <c r="G951" s="3"/>
      <c r="H951" s="3"/>
      <c r="I951" s="3"/>
      <c r="J951" s="3"/>
      <c r="K951" s="3"/>
      <c r="L951" s="3"/>
      <c r="M951" s="3"/>
      <c r="N951" s="3"/>
      <c r="O951" s="3"/>
      <c r="P951" s="132"/>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row>
    <row r="952" spans="1:44" ht="15.75" customHeight="1">
      <c r="A952" s="3"/>
      <c r="B952" s="3"/>
      <c r="C952" s="3"/>
      <c r="D952" s="3"/>
      <c r="E952" s="3"/>
      <c r="F952" s="3"/>
      <c r="G952" s="3"/>
      <c r="H952" s="3"/>
      <c r="I952" s="3"/>
      <c r="J952" s="3"/>
      <c r="K952" s="3"/>
      <c r="L952" s="3"/>
      <c r="M952" s="3"/>
      <c r="N952" s="3"/>
      <c r="O952" s="3"/>
      <c r="P952" s="132"/>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row>
    <row r="953" spans="1:44" ht="15.75" customHeight="1">
      <c r="A953" s="3"/>
      <c r="B953" s="3"/>
      <c r="C953" s="3"/>
      <c r="D953" s="3"/>
      <c r="E953" s="3"/>
      <c r="F953" s="3"/>
      <c r="G953" s="3"/>
      <c r="H953" s="3"/>
      <c r="I953" s="3"/>
      <c r="J953" s="3"/>
      <c r="K953" s="3"/>
      <c r="L953" s="3"/>
      <c r="M953" s="3"/>
      <c r="N953" s="3"/>
      <c r="O953" s="3"/>
      <c r="P953" s="132"/>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row>
    <row r="954" spans="1:44" ht="15.75" customHeight="1">
      <c r="A954" s="3"/>
      <c r="B954" s="3"/>
      <c r="C954" s="3"/>
      <c r="D954" s="3"/>
      <c r="E954" s="3"/>
      <c r="F954" s="3"/>
      <c r="G954" s="3"/>
      <c r="H954" s="3"/>
      <c r="I954" s="3"/>
      <c r="J954" s="3"/>
      <c r="K954" s="3"/>
      <c r="L954" s="3"/>
      <c r="M954" s="3"/>
      <c r="N954" s="3"/>
      <c r="O954" s="3"/>
      <c r="P954" s="132"/>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row>
    <row r="955" spans="1:44" ht="15.75" customHeight="1">
      <c r="A955" s="3"/>
      <c r="B955" s="3"/>
      <c r="C955" s="3"/>
      <c r="D955" s="3"/>
      <c r="E955" s="3"/>
      <c r="F955" s="3"/>
      <c r="G955" s="3"/>
      <c r="H955" s="3"/>
      <c r="I955" s="3"/>
      <c r="J955" s="3"/>
      <c r="K955" s="3"/>
      <c r="L955" s="3"/>
      <c r="M955" s="3"/>
      <c r="N955" s="3"/>
      <c r="O955" s="3"/>
      <c r="P955" s="132"/>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row>
    <row r="956" spans="1:44" ht="15.75" customHeight="1">
      <c r="A956" s="3"/>
      <c r="B956" s="3"/>
      <c r="C956" s="3"/>
      <c r="D956" s="3"/>
      <c r="E956" s="3"/>
      <c r="F956" s="3"/>
      <c r="G956" s="3"/>
      <c r="H956" s="3"/>
      <c r="I956" s="3"/>
      <c r="J956" s="3"/>
      <c r="K956" s="3"/>
      <c r="L956" s="3"/>
      <c r="M956" s="3"/>
      <c r="N956" s="3"/>
      <c r="O956" s="3"/>
      <c r="P956" s="132"/>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row>
    <row r="957" spans="1:44" ht="15.75" customHeight="1">
      <c r="A957" s="3"/>
      <c r="B957" s="3"/>
      <c r="C957" s="3"/>
      <c r="D957" s="3"/>
      <c r="E957" s="3"/>
      <c r="F957" s="3"/>
      <c r="G957" s="3"/>
      <c r="H957" s="3"/>
      <c r="I957" s="3"/>
      <c r="J957" s="3"/>
      <c r="K957" s="3"/>
      <c r="L957" s="3"/>
      <c r="M957" s="3"/>
      <c r="N957" s="3"/>
      <c r="O957" s="3"/>
      <c r="P957" s="132"/>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row>
    <row r="958" spans="1:44" ht="15.75" customHeight="1">
      <c r="A958" s="3"/>
      <c r="B958" s="3"/>
      <c r="C958" s="3"/>
      <c r="D958" s="3"/>
      <c r="E958" s="3"/>
      <c r="F958" s="3"/>
      <c r="G958" s="3"/>
      <c r="H958" s="3"/>
      <c r="I958" s="3"/>
      <c r="J958" s="3"/>
      <c r="K958" s="3"/>
      <c r="L958" s="3"/>
      <c r="M958" s="3"/>
      <c r="N958" s="3"/>
      <c r="O958" s="3"/>
      <c r="P958" s="132"/>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row>
    <row r="959" spans="1:44" ht="15.75" customHeight="1">
      <c r="A959" s="3"/>
      <c r="B959" s="3"/>
      <c r="C959" s="3"/>
      <c r="D959" s="3"/>
      <c r="E959" s="3"/>
      <c r="F959" s="3"/>
      <c r="G959" s="3"/>
      <c r="H959" s="3"/>
      <c r="I959" s="3"/>
      <c r="J959" s="3"/>
      <c r="K959" s="3"/>
      <c r="L959" s="3"/>
      <c r="M959" s="3"/>
      <c r="N959" s="3"/>
      <c r="O959" s="3"/>
      <c r="P959" s="132"/>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row>
    <row r="960" spans="1:44" ht="15.75" customHeight="1">
      <c r="A960" s="3"/>
      <c r="B960" s="3"/>
      <c r="C960" s="3"/>
      <c r="D960" s="3"/>
      <c r="E960" s="3"/>
      <c r="F960" s="3"/>
      <c r="G960" s="3"/>
      <c r="H960" s="3"/>
      <c r="I960" s="3"/>
      <c r="J960" s="3"/>
      <c r="K960" s="3"/>
      <c r="L960" s="3"/>
      <c r="M960" s="3"/>
      <c r="N960" s="3"/>
      <c r="O960" s="3"/>
      <c r="P960" s="132"/>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row>
    <row r="961" spans="1:44" ht="15.75" customHeight="1">
      <c r="A961" s="3"/>
      <c r="B961" s="3"/>
      <c r="C961" s="3"/>
      <c r="D961" s="3"/>
      <c r="E961" s="3"/>
      <c r="F961" s="3"/>
      <c r="G961" s="3"/>
      <c r="H961" s="3"/>
      <c r="I961" s="3"/>
      <c r="J961" s="3"/>
      <c r="K961" s="3"/>
      <c r="L961" s="3"/>
      <c r="M961" s="3"/>
      <c r="N961" s="3"/>
      <c r="O961" s="3"/>
      <c r="P961" s="132"/>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row>
    <row r="962" spans="1:44" ht="15.75" customHeight="1">
      <c r="A962" s="3"/>
      <c r="B962" s="3"/>
      <c r="C962" s="3"/>
      <c r="D962" s="3"/>
      <c r="E962" s="3"/>
      <c r="F962" s="3"/>
      <c r="G962" s="3"/>
      <c r="H962" s="3"/>
      <c r="I962" s="3"/>
      <c r="J962" s="3"/>
      <c r="K962" s="3"/>
      <c r="L962" s="3"/>
      <c r="M962" s="3"/>
      <c r="N962" s="3"/>
      <c r="O962" s="3"/>
      <c r="P962" s="132"/>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row>
    <row r="963" spans="1:44" ht="15.75" customHeight="1">
      <c r="A963" s="3"/>
      <c r="B963" s="3"/>
      <c r="C963" s="3"/>
      <c r="D963" s="3"/>
      <c r="E963" s="3"/>
      <c r="F963" s="3"/>
      <c r="G963" s="3"/>
      <c r="H963" s="3"/>
      <c r="I963" s="3"/>
      <c r="J963" s="3"/>
      <c r="K963" s="3"/>
      <c r="L963" s="3"/>
      <c r="M963" s="3"/>
      <c r="N963" s="3"/>
      <c r="O963" s="3"/>
      <c r="P963" s="132"/>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row>
    <row r="964" spans="1:44" ht="15.75" customHeight="1">
      <c r="A964" s="3"/>
      <c r="B964" s="3"/>
      <c r="C964" s="3"/>
      <c r="D964" s="3"/>
      <c r="E964" s="3"/>
      <c r="F964" s="3"/>
      <c r="G964" s="3"/>
      <c r="H964" s="3"/>
      <c r="I964" s="3"/>
      <c r="J964" s="3"/>
      <c r="K964" s="3"/>
      <c r="L964" s="3"/>
      <c r="M964" s="3"/>
      <c r="N964" s="3"/>
      <c r="O964" s="3"/>
      <c r="P964" s="132"/>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row>
    <row r="965" spans="1:44" ht="15.75" customHeight="1">
      <c r="A965" s="3"/>
      <c r="B965" s="3"/>
      <c r="C965" s="3"/>
      <c r="D965" s="3"/>
      <c r="E965" s="3"/>
      <c r="F965" s="3"/>
      <c r="G965" s="3"/>
      <c r="H965" s="3"/>
      <c r="I965" s="3"/>
      <c r="J965" s="3"/>
      <c r="K965" s="3"/>
      <c r="L965" s="3"/>
      <c r="M965" s="3"/>
      <c r="N965" s="3"/>
      <c r="O965" s="3"/>
      <c r="P965" s="132"/>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row>
    <row r="966" spans="1:44" ht="15.75" customHeight="1">
      <c r="A966" s="3"/>
      <c r="B966" s="3"/>
      <c r="C966" s="3"/>
      <c r="D966" s="3"/>
      <c r="E966" s="3"/>
      <c r="F966" s="3"/>
      <c r="G966" s="3"/>
      <c r="H966" s="3"/>
      <c r="I966" s="3"/>
      <c r="J966" s="3"/>
      <c r="K966" s="3"/>
      <c r="L966" s="3"/>
      <c r="M966" s="3"/>
      <c r="N966" s="3"/>
      <c r="O966" s="3"/>
      <c r="P966" s="132"/>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row>
    <row r="967" spans="1:44" ht="15.75" customHeight="1">
      <c r="A967" s="3"/>
      <c r="B967" s="3"/>
      <c r="C967" s="3"/>
      <c r="D967" s="3"/>
      <c r="E967" s="3"/>
      <c r="F967" s="3"/>
      <c r="G967" s="3"/>
      <c r="H967" s="3"/>
      <c r="I967" s="3"/>
      <c r="J967" s="3"/>
      <c r="K967" s="3"/>
      <c r="L967" s="3"/>
      <c r="M967" s="3"/>
      <c r="N967" s="3"/>
      <c r="O967" s="3"/>
      <c r="P967" s="132"/>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row>
    <row r="968" spans="1:44" ht="15.75" customHeight="1">
      <c r="A968" s="3"/>
      <c r="B968" s="3"/>
      <c r="C968" s="3"/>
      <c r="D968" s="3"/>
      <c r="E968" s="3"/>
      <c r="F968" s="3"/>
      <c r="G968" s="3"/>
      <c r="H968" s="3"/>
      <c r="I968" s="3"/>
      <c r="J968" s="3"/>
      <c r="K968" s="3"/>
      <c r="L968" s="3"/>
      <c r="M968" s="3"/>
      <c r="N968" s="3"/>
      <c r="O968" s="3"/>
      <c r="P968" s="132"/>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row>
    <row r="969" spans="1:44" ht="15.75" customHeight="1">
      <c r="A969" s="3"/>
      <c r="B969" s="3"/>
      <c r="C969" s="3"/>
      <c r="D969" s="3"/>
      <c r="E969" s="3"/>
      <c r="F969" s="3"/>
      <c r="G969" s="3"/>
      <c r="H969" s="3"/>
      <c r="I969" s="3"/>
      <c r="J969" s="3"/>
      <c r="K969" s="3"/>
      <c r="L969" s="3"/>
      <c r="M969" s="3"/>
      <c r="N969" s="3"/>
      <c r="O969" s="3"/>
      <c r="P969" s="132"/>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row>
    <row r="970" spans="1:44" ht="15.75" customHeight="1">
      <c r="A970" s="3"/>
      <c r="B970" s="3"/>
      <c r="C970" s="3"/>
      <c r="D970" s="3"/>
      <c r="E970" s="3"/>
      <c r="F970" s="3"/>
      <c r="G970" s="3"/>
      <c r="H970" s="3"/>
      <c r="I970" s="3"/>
      <c r="J970" s="3"/>
      <c r="K970" s="3"/>
      <c r="L970" s="3"/>
      <c r="M970" s="3"/>
      <c r="N970" s="3"/>
      <c r="O970" s="3"/>
      <c r="P970" s="132"/>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row>
    <row r="971" spans="1:44" ht="15.75" customHeight="1">
      <c r="A971" s="3"/>
      <c r="B971" s="3"/>
      <c r="C971" s="3"/>
      <c r="D971" s="3"/>
      <c r="E971" s="3"/>
      <c r="F971" s="3"/>
      <c r="G971" s="3"/>
      <c r="H971" s="3"/>
      <c r="I971" s="3"/>
      <c r="J971" s="3"/>
      <c r="K971" s="3"/>
      <c r="L971" s="3"/>
      <c r="M971" s="3"/>
      <c r="N971" s="3"/>
      <c r="O971" s="3"/>
      <c r="P971" s="132"/>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row>
    <row r="972" spans="1:44" ht="15.75" customHeight="1">
      <c r="A972" s="3"/>
      <c r="B972" s="3"/>
      <c r="C972" s="3"/>
      <c r="D972" s="3"/>
      <c r="E972" s="3"/>
      <c r="F972" s="3"/>
      <c r="G972" s="3"/>
      <c r="H972" s="3"/>
      <c r="I972" s="3"/>
      <c r="J972" s="3"/>
      <c r="K972" s="3"/>
      <c r="L972" s="3"/>
      <c r="M972" s="3"/>
      <c r="N972" s="3"/>
      <c r="O972" s="3"/>
      <c r="P972" s="132"/>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row>
    <row r="973" spans="1:44" ht="15.75" customHeight="1">
      <c r="A973" s="3"/>
      <c r="B973" s="3"/>
      <c r="C973" s="3"/>
      <c r="D973" s="3"/>
      <c r="E973" s="3"/>
      <c r="F973" s="3"/>
      <c r="G973" s="3"/>
      <c r="H973" s="3"/>
      <c r="I973" s="3"/>
      <c r="J973" s="3"/>
      <c r="K973" s="3"/>
      <c r="L973" s="3"/>
      <c r="M973" s="3"/>
      <c r="N973" s="3"/>
      <c r="O973" s="3"/>
      <c r="P973" s="132"/>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row>
    <row r="974" spans="1:44" ht="15.75" customHeight="1">
      <c r="A974" s="3"/>
      <c r="B974" s="3"/>
      <c r="C974" s="3"/>
      <c r="D974" s="3"/>
      <c r="E974" s="3"/>
      <c r="F974" s="3"/>
      <c r="G974" s="3"/>
      <c r="H974" s="3"/>
      <c r="I974" s="3"/>
      <c r="J974" s="3"/>
      <c r="K974" s="3"/>
      <c r="L974" s="3"/>
      <c r="M974" s="3"/>
      <c r="N974" s="3"/>
      <c r="O974" s="3"/>
      <c r="P974" s="132"/>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row>
    <row r="975" spans="1:44" ht="15.75" customHeight="1">
      <c r="A975" s="3"/>
      <c r="B975" s="3"/>
      <c r="C975" s="3"/>
      <c r="D975" s="3"/>
      <c r="E975" s="3"/>
      <c r="F975" s="3"/>
      <c r="G975" s="3"/>
      <c r="H975" s="3"/>
      <c r="I975" s="3"/>
      <c r="J975" s="3"/>
      <c r="K975" s="3"/>
      <c r="L975" s="3"/>
      <c r="M975" s="3"/>
      <c r="N975" s="3"/>
      <c r="O975" s="3"/>
      <c r="P975" s="132"/>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row>
    <row r="976" spans="1:44" ht="15.75" customHeight="1">
      <c r="A976" s="3"/>
      <c r="B976" s="3"/>
      <c r="C976" s="3"/>
      <c r="D976" s="3"/>
      <c r="E976" s="3"/>
      <c r="F976" s="3"/>
      <c r="G976" s="3"/>
      <c r="H976" s="3"/>
      <c r="I976" s="3"/>
      <c r="J976" s="3"/>
      <c r="K976" s="3"/>
      <c r="L976" s="3"/>
      <c r="M976" s="3"/>
      <c r="N976" s="3"/>
      <c r="O976" s="3"/>
      <c r="P976" s="132"/>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row>
    <row r="977" spans="1:44" ht="15.75" customHeight="1">
      <c r="A977" s="3"/>
      <c r="B977" s="3"/>
      <c r="C977" s="3"/>
      <c r="D977" s="3"/>
      <c r="E977" s="3"/>
      <c r="F977" s="3"/>
      <c r="G977" s="3"/>
      <c r="H977" s="3"/>
      <c r="I977" s="3"/>
      <c r="J977" s="3"/>
      <c r="K977" s="3"/>
      <c r="L977" s="3"/>
      <c r="M977" s="3"/>
      <c r="N977" s="3"/>
      <c r="O977" s="3"/>
      <c r="P977" s="132"/>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row>
    <row r="978" spans="1:44" ht="15.75" customHeight="1">
      <c r="A978" s="3"/>
      <c r="B978" s="3"/>
      <c r="C978" s="3"/>
      <c r="D978" s="3"/>
      <c r="E978" s="3"/>
      <c r="F978" s="3"/>
      <c r="G978" s="3"/>
      <c r="H978" s="3"/>
      <c r="I978" s="3"/>
      <c r="J978" s="3"/>
      <c r="K978" s="3"/>
      <c r="L978" s="3"/>
      <c r="M978" s="3"/>
      <c r="N978" s="3"/>
      <c r="O978" s="3"/>
      <c r="P978" s="132"/>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row>
    <row r="979" spans="1:44" ht="15.75" customHeight="1">
      <c r="A979" s="3"/>
      <c r="B979" s="3"/>
      <c r="C979" s="3"/>
      <c r="D979" s="3"/>
      <c r="E979" s="3"/>
      <c r="F979" s="3"/>
      <c r="G979" s="3"/>
      <c r="H979" s="3"/>
      <c r="I979" s="3"/>
      <c r="J979" s="3"/>
      <c r="K979" s="3"/>
      <c r="L979" s="3"/>
      <c r="M979" s="3"/>
      <c r="N979" s="3"/>
      <c r="O979" s="3"/>
      <c r="P979" s="132"/>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row>
    <row r="980" spans="1:44" ht="15.75" customHeight="1">
      <c r="A980" s="3"/>
      <c r="B980" s="3"/>
      <c r="C980" s="3"/>
      <c r="D980" s="3"/>
      <c r="E980" s="3"/>
      <c r="F980" s="3"/>
      <c r="G980" s="3"/>
      <c r="H980" s="3"/>
      <c r="I980" s="3"/>
      <c r="J980" s="3"/>
      <c r="K980" s="3"/>
      <c r="L980" s="3"/>
      <c r="M980" s="3"/>
      <c r="N980" s="3"/>
      <c r="O980" s="3"/>
      <c r="P980" s="132"/>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row>
    <row r="981" spans="1:44" ht="15.75" customHeight="1">
      <c r="A981" s="3"/>
      <c r="B981" s="3"/>
      <c r="C981" s="3"/>
      <c r="D981" s="3"/>
      <c r="E981" s="3"/>
      <c r="F981" s="3"/>
      <c r="G981" s="3"/>
      <c r="H981" s="3"/>
      <c r="I981" s="3"/>
      <c r="J981" s="3"/>
      <c r="K981" s="3"/>
      <c r="L981" s="3"/>
      <c r="M981" s="3"/>
      <c r="N981" s="3"/>
      <c r="O981" s="3"/>
      <c r="P981" s="132"/>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row>
    <row r="982" spans="1:44" ht="15.75" customHeight="1">
      <c r="A982" s="3"/>
      <c r="B982" s="3"/>
      <c r="C982" s="3"/>
      <c r="D982" s="3"/>
      <c r="E982" s="3"/>
      <c r="F982" s="3"/>
      <c r="G982" s="3"/>
      <c r="H982" s="3"/>
      <c r="I982" s="3"/>
      <c r="J982" s="3"/>
      <c r="K982" s="3"/>
      <c r="L982" s="3"/>
      <c r="M982" s="3"/>
      <c r="N982" s="3"/>
      <c r="O982" s="3"/>
      <c r="P982" s="132"/>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row>
    <row r="983" spans="1:44" ht="15.75" customHeight="1">
      <c r="A983" s="3"/>
      <c r="B983" s="3"/>
      <c r="C983" s="3"/>
      <c r="D983" s="3"/>
      <c r="E983" s="3"/>
      <c r="F983" s="3"/>
      <c r="G983" s="3"/>
      <c r="H983" s="3"/>
      <c r="I983" s="3"/>
      <c r="J983" s="3"/>
      <c r="K983" s="3"/>
      <c r="L983" s="3"/>
      <c r="M983" s="3"/>
      <c r="N983" s="3"/>
      <c r="O983" s="3"/>
      <c r="P983" s="132"/>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row>
    <row r="984" spans="1:44" ht="15.75" customHeight="1">
      <c r="A984" s="3"/>
      <c r="B984" s="3"/>
      <c r="C984" s="3"/>
      <c r="D984" s="3"/>
      <c r="E984" s="3"/>
      <c r="F984" s="3"/>
      <c r="G984" s="3"/>
      <c r="H984" s="3"/>
      <c r="I984" s="3"/>
      <c r="J984" s="3"/>
      <c r="K984" s="3"/>
      <c r="L984" s="3"/>
      <c r="M984" s="3"/>
      <c r="N984" s="3"/>
      <c r="O984" s="3"/>
      <c r="P984" s="132"/>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row>
    <row r="985" spans="1:44" ht="15.75" customHeight="1">
      <c r="A985" s="3"/>
      <c r="B985" s="3"/>
      <c r="C985" s="3"/>
      <c r="D985" s="3"/>
      <c r="E985" s="3"/>
      <c r="F985" s="3"/>
      <c r="G985" s="3"/>
      <c r="H985" s="3"/>
      <c r="I985" s="3"/>
      <c r="J985" s="3"/>
      <c r="K985" s="3"/>
      <c r="L985" s="3"/>
      <c r="M985" s="3"/>
      <c r="N985" s="3"/>
      <c r="O985" s="3"/>
      <c r="P985" s="132"/>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row>
    <row r="986" spans="1:44" ht="15.75" customHeight="1">
      <c r="A986" s="3"/>
      <c r="B986" s="3"/>
      <c r="C986" s="3"/>
      <c r="D986" s="3"/>
      <c r="E986" s="3"/>
      <c r="F986" s="3"/>
      <c r="G986" s="3"/>
      <c r="H986" s="3"/>
      <c r="I986" s="3"/>
      <c r="J986" s="3"/>
      <c r="K986" s="3"/>
      <c r="L986" s="3"/>
      <c r="M986" s="3"/>
      <c r="N986" s="3"/>
      <c r="O986" s="3"/>
      <c r="P986" s="132"/>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row>
    <row r="987" spans="1:44" ht="15.75" customHeight="1">
      <c r="A987" s="3"/>
      <c r="B987" s="3"/>
      <c r="C987" s="3"/>
      <c r="D987" s="3"/>
      <c r="E987" s="3"/>
      <c r="F987" s="3"/>
      <c r="G987" s="3"/>
      <c r="H987" s="3"/>
      <c r="I987" s="3"/>
      <c r="J987" s="3"/>
      <c r="K987" s="3"/>
      <c r="L987" s="3"/>
      <c r="M987" s="3"/>
      <c r="N987" s="3"/>
      <c r="O987" s="3"/>
      <c r="P987" s="132"/>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row>
    <row r="988" spans="1:44" ht="15.75" customHeight="1">
      <c r="A988" s="3"/>
      <c r="B988" s="3"/>
      <c r="C988" s="3"/>
      <c r="D988" s="3"/>
      <c r="E988" s="3"/>
      <c r="F988" s="3"/>
      <c r="G988" s="3"/>
      <c r="H988" s="3"/>
      <c r="I988" s="3"/>
      <c r="J988" s="3"/>
      <c r="K988" s="3"/>
      <c r="L988" s="3"/>
      <c r="M988" s="3"/>
      <c r="N988" s="3"/>
      <c r="O988" s="3"/>
      <c r="P988" s="132"/>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row>
    <row r="989" spans="1:44" ht="15.75" customHeight="1">
      <c r="A989" s="3"/>
      <c r="B989" s="3"/>
      <c r="C989" s="3"/>
      <c r="D989" s="3"/>
      <c r="E989" s="3"/>
      <c r="F989" s="3"/>
      <c r="G989" s="3"/>
      <c r="H989" s="3"/>
      <c r="I989" s="3"/>
      <c r="J989" s="3"/>
      <c r="K989" s="3"/>
      <c r="L989" s="3"/>
      <c r="M989" s="3"/>
      <c r="N989" s="3"/>
      <c r="O989" s="3"/>
      <c r="P989" s="132"/>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row>
    <row r="990" spans="1:44" ht="15.75" customHeight="1">
      <c r="A990" s="3"/>
      <c r="B990" s="3"/>
      <c r="C990" s="3"/>
      <c r="D990" s="3"/>
      <c r="E990" s="3"/>
      <c r="F990" s="3"/>
      <c r="G990" s="3"/>
      <c r="H990" s="3"/>
      <c r="I990" s="3"/>
      <c r="J990" s="3"/>
      <c r="K990" s="3"/>
      <c r="L990" s="3"/>
      <c r="M990" s="3"/>
      <c r="N990" s="3"/>
      <c r="O990" s="3"/>
      <c r="P990" s="132"/>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row>
    <row r="991" spans="1:44" ht="15.75" customHeight="1">
      <c r="A991" s="3"/>
      <c r="B991" s="3"/>
      <c r="C991" s="3"/>
      <c r="D991" s="3"/>
      <c r="E991" s="3"/>
      <c r="F991" s="3"/>
      <c r="G991" s="3"/>
      <c r="H991" s="3"/>
      <c r="I991" s="3"/>
      <c r="J991" s="3"/>
      <c r="K991" s="3"/>
      <c r="L991" s="3"/>
      <c r="M991" s="3"/>
      <c r="N991" s="3"/>
      <c r="O991" s="3"/>
      <c r="P991" s="132"/>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row>
    <row r="992" spans="1:44" ht="15.75" customHeight="1">
      <c r="A992" s="3"/>
      <c r="B992" s="3"/>
      <c r="C992" s="3"/>
      <c r="D992" s="3"/>
      <c r="E992" s="3"/>
      <c r="F992" s="3"/>
      <c r="G992" s="3"/>
      <c r="H992" s="3"/>
      <c r="I992" s="3"/>
      <c r="J992" s="3"/>
      <c r="K992" s="3"/>
      <c r="L992" s="3"/>
      <c r="M992" s="3"/>
      <c r="N992" s="3"/>
      <c r="O992" s="3"/>
      <c r="P992" s="132"/>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row>
    <row r="993" spans="1:44" ht="15.75" customHeight="1">
      <c r="A993" s="3"/>
      <c r="B993" s="3"/>
      <c r="C993" s="3"/>
      <c r="D993" s="3"/>
      <c r="E993" s="3"/>
      <c r="F993" s="3"/>
      <c r="G993" s="3"/>
      <c r="H993" s="3"/>
      <c r="I993" s="3"/>
      <c r="J993" s="3"/>
      <c r="K993" s="3"/>
      <c r="L993" s="3"/>
      <c r="M993" s="3"/>
      <c r="N993" s="3"/>
      <c r="O993" s="3"/>
      <c r="P993" s="132"/>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row>
    <row r="994" spans="1:44" ht="15.75" customHeight="1">
      <c r="A994" s="3"/>
      <c r="B994" s="3"/>
      <c r="C994" s="3"/>
      <c r="D994" s="3"/>
      <c r="E994" s="3"/>
      <c r="F994" s="3"/>
      <c r="G994" s="3"/>
      <c r="H994" s="3"/>
      <c r="I994" s="3"/>
      <c r="J994" s="3"/>
      <c r="K994" s="3"/>
      <c r="L994" s="3"/>
      <c r="M994" s="3"/>
      <c r="N994" s="3"/>
      <c r="O994" s="3"/>
      <c r="P994" s="132"/>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row>
    <row r="995" spans="1:44" ht="15.75" customHeight="1">
      <c r="A995" s="3"/>
      <c r="B995" s="3"/>
      <c r="C995" s="3"/>
      <c r="D995" s="3"/>
      <c r="E995" s="3"/>
      <c r="F995" s="3"/>
      <c r="G995" s="3"/>
      <c r="H995" s="3"/>
      <c r="I995" s="3"/>
      <c r="J995" s="3"/>
      <c r="K995" s="3"/>
      <c r="L995" s="3"/>
      <c r="M995" s="3"/>
      <c r="N995" s="3"/>
      <c r="O995" s="3"/>
      <c r="P995" s="132"/>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row>
    <row r="996" spans="1:44" ht="15.75" customHeight="1">
      <c r="A996" s="3"/>
      <c r="B996" s="3"/>
      <c r="C996" s="3"/>
      <c r="D996" s="3"/>
      <c r="E996" s="3"/>
      <c r="F996" s="3"/>
      <c r="G996" s="3"/>
      <c r="H996" s="3"/>
      <c r="I996" s="3"/>
      <c r="J996" s="3"/>
      <c r="K996" s="3"/>
      <c r="L996" s="3"/>
      <c r="M996" s="3"/>
      <c r="N996" s="3"/>
      <c r="O996" s="3"/>
      <c r="P996" s="132"/>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row>
    <row r="997" spans="1:44" ht="15.75" customHeight="1">
      <c r="A997" s="3"/>
      <c r="B997" s="3"/>
      <c r="C997" s="3"/>
      <c r="D997" s="3"/>
      <c r="E997" s="3"/>
      <c r="F997" s="3"/>
      <c r="G997" s="3"/>
      <c r="H997" s="3"/>
      <c r="I997" s="3"/>
      <c r="J997" s="3"/>
      <c r="K997" s="3"/>
      <c r="L997" s="3"/>
      <c r="M997" s="3"/>
      <c r="N997" s="3"/>
      <c r="O997" s="3"/>
      <c r="P997" s="132"/>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row>
  </sheetData>
  <autoFilter ref="A9:AR16" xr:uid="{00000000-0009-0000-0000-000001000000}"/>
  <mergeCells count="12">
    <mergeCell ref="A17:G17"/>
    <mergeCell ref="A18:G18"/>
    <mergeCell ref="A19:G19"/>
    <mergeCell ref="A20:G20"/>
    <mergeCell ref="A21:G21"/>
    <mergeCell ref="M8:O8"/>
    <mergeCell ref="P8:Q8"/>
    <mergeCell ref="A1:B1"/>
    <mergeCell ref="A2:X2"/>
    <mergeCell ref="A5:X5"/>
    <mergeCell ref="A7:Q7"/>
    <mergeCell ref="R7:AA7"/>
  </mergeCells>
  <dataValidations count="5">
    <dataValidation type="custom" allowBlank="1" showInputMessage="1" showErrorMessage="1" prompt="Escriba el Objetivo general de la política pública." sqref="A5:A7" xr:uid="{00000000-0002-0000-0100-000000000000}">
      <formula1>ISTEXT(A5)</formula1>
    </dataValidation>
    <dataValidation type="list" allowBlank="1" showInputMessage="1" showErrorMessage="1" prompt="Seleccione de la lista. Identifique los sectores corresponsables, utilice una columna para cada sector con su respectiva entidad." sqref="L4:W4" xr:uid="{00000000-0002-0000-0100-000001000000}">
      <formula1>#REF!</formula1>
    </dataValidation>
    <dataValidation type="list" allowBlank="1" showErrorMessage="1" sqref="B3:B4" xr:uid="{00000000-0002-0000-0100-000002000000}">
      <formula1>#REF!</formula1>
    </dataValidation>
    <dataValidation type="custom" allowBlank="1" showInputMessage="1" showErrorMessage="1" prompt="La celda es de solo texto" sqref="A10:A16" xr:uid="{00000000-0002-0000-0100-000003000000}">
      <formula1>ISTEXT(A10)</formula1>
    </dataValidation>
    <dataValidation type="list" allowBlank="1" showErrorMessage="1" sqref="G10:G16" xr:uid="{00000000-0002-0000-0100-000004000000}">
      <formula1>ANUALIZACIÓN</formula1>
    </dataValidation>
  </dataValidations>
  <pageMargins left="0.7" right="0.7" top="0.75" bottom="0.75" header="0" footer="0"/>
  <pageSetup paperSize="9" orientation="portrait"/>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R1000"/>
  <sheetViews>
    <sheetView topLeftCell="Q1" workbookViewId="0">
      <selection activeCell="A7" sqref="A7:AB16"/>
    </sheetView>
  </sheetViews>
  <sheetFormatPr baseColWidth="10" defaultColWidth="14.42578125" defaultRowHeight="15" customHeight="1"/>
  <cols>
    <col min="16" max="16" width="39.7109375" customWidth="1"/>
    <col min="26" max="26" width="20.28515625" customWidth="1"/>
    <col min="27" max="27" width="58.7109375" customWidth="1"/>
    <col min="28" max="28" width="17.5703125" customWidth="1"/>
  </cols>
  <sheetData>
    <row r="1" spans="1:44">
      <c r="A1" s="205" t="s">
        <v>0</v>
      </c>
      <c r="B1" s="186"/>
      <c r="C1" s="133"/>
      <c r="D1" s="133"/>
      <c r="E1" s="133"/>
      <c r="F1" s="133"/>
      <c r="G1" s="133"/>
      <c r="H1" s="133"/>
      <c r="I1" s="133"/>
      <c r="J1" s="133"/>
      <c r="K1" s="133"/>
      <c r="L1" s="133"/>
      <c r="M1" s="133"/>
      <c r="N1" s="133"/>
      <c r="O1" s="133"/>
      <c r="P1" s="133"/>
      <c r="Q1" s="133"/>
      <c r="R1" s="133"/>
      <c r="S1" s="133"/>
      <c r="T1" s="133"/>
      <c r="U1" s="133"/>
      <c r="V1" s="133"/>
      <c r="W1" s="133"/>
      <c r="X1" s="133"/>
      <c r="Y1" s="3"/>
      <c r="Z1" s="3"/>
      <c r="AA1" s="3"/>
      <c r="AB1" s="3"/>
      <c r="AC1" s="3"/>
      <c r="AD1" s="3"/>
      <c r="AE1" s="3"/>
      <c r="AF1" s="3"/>
      <c r="AG1" s="3"/>
      <c r="AH1" s="3"/>
      <c r="AI1" s="3"/>
      <c r="AJ1" s="3"/>
      <c r="AK1" s="3"/>
      <c r="AL1" s="3"/>
      <c r="AM1" s="3"/>
      <c r="AN1" s="3"/>
      <c r="AO1" s="3"/>
      <c r="AP1" s="3"/>
      <c r="AQ1" s="3"/>
      <c r="AR1" s="3"/>
    </row>
    <row r="2" spans="1:44">
      <c r="A2" s="206" t="s">
        <v>1</v>
      </c>
      <c r="B2" s="207"/>
      <c r="C2" s="207"/>
      <c r="D2" s="207"/>
      <c r="E2" s="207"/>
      <c r="F2" s="207"/>
      <c r="G2" s="207"/>
      <c r="H2" s="207"/>
      <c r="I2" s="207"/>
      <c r="J2" s="207"/>
      <c r="K2" s="207"/>
      <c r="L2" s="207"/>
      <c r="M2" s="207"/>
      <c r="N2" s="207"/>
      <c r="O2" s="207"/>
      <c r="P2" s="207"/>
      <c r="Q2" s="207"/>
      <c r="R2" s="207"/>
      <c r="S2" s="207"/>
      <c r="T2" s="207"/>
      <c r="U2" s="207"/>
      <c r="V2" s="207"/>
      <c r="W2" s="207"/>
      <c r="X2" s="207"/>
      <c r="Y2" s="3"/>
      <c r="Z2" s="3"/>
      <c r="AA2" s="3"/>
      <c r="AB2" s="3"/>
      <c r="AC2" s="3"/>
      <c r="AD2" s="3"/>
      <c r="AE2" s="3"/>
      <c r="AF2" s="3"/>
      <c r="AG2" s="3"/>
      <c r="AH2" s="3"/>
      <c r="AI2" s="3"/>
      <c r="AJ2" s="3"/>
      <c r="AK2" s="3"/>
      <c r="AL2" s="3"/>
      <c r="AM2" s="3"/>
      <c r="AN2" s="3"/>
      <c r="AO2" s="3"/>
      <c r="AP2" s="3"/>
      <c r="AQ2" s="3"/>
      <c r="AR2" s="3"/>
    </row>
    <row r="3" spans="1:44">
      <c r="A3" s="134" t="s">
        <v>2</v>
      </c>
      <c r="B3" s="135"/>
      <c r="C3" s="136" t="s">
        <v>3</v>
      </c>
      <c r="D3" s="135"/>
      <c r="E3" s="135"/>
      <c r="F3" s="135"/>
      <c r="G3" s="135"/>
      <c r="H3" s="135"/>
      <c r="I3" s="135"/>
      <c r="J3" s="137"/>
      <c r="K3" s="137"/>
      <c r="L3" s="135"/>
      <c r="M3" s="135"/>
      <c r="N3" s="135"/>
      <c r="O3" s="135"/>
      <c r="P3" s="135"/>
      <c r="Q3" s="135"/>
      <c r="R3" s="135"/>
      <c r="S3" s="135"/>
      <c r="T3" s="135"/>
      <c r="U3" s="135"/>
      <c r="V3" s="135"/>
      <c r="W3" s="135"/>
      <c r="X3" s="135"/>
      <c r="Y3" s="3"/>
      <c r="Z3" s="3"/>
      <c r="AA3" s="3"/>
      <c r="AB3" s="3"/>
      <c r="AC3" s="3"/>
      <c r="AD3" s="3"/>
      <c r="AE3" s="3"/>
      <c r="AF3" s="3"/>
      <c r="AG3" s="3"/>
      <c r="AH3" s="3"/>
      <c r="AI3" s="3"/>
      <c r="AJ3" s="3"/>
      <c r="AK3" s="3"/>
      <c r="AL3" s="3"/>
      <c r="AM3" s="3"/>
      <c r="AN3" s="3"/>
      <c r="AO3" s="3"/>
      <c r="AP3" s="3"/>
      <c r="AQ3" s="3"/>
      <c r="AR3" s="3"/>
    </row>
    <row r="4" spans="1:44">
      <c r="A4" s="134" t="s">
        <v>606</v>
      </c>
      <c r="B4" s="135"/>
      <c r="C4" s="135"/>
      <c r="D4" s="138"/>
      <c r="E4" s="139"/>
      <c r="F4" s="135"/>
      <c r="G4" s="135"/>
      <c r="H4" s="138"/>
      <c r="I4" s="139"/>
      <c r="J4" s="133"/>
      <c r="K4" s="133"/>
      <c r="L4" s="135"/>
      <c r="M4" s="135"/>
      <c r="N4" s="135"/>
      <c r="O4" s="135"/>
      <c r="P4" s="135"/>
      <c r="Q4" s="135"/>
      <c r="R4" s="135"/>
      <c r="S4" s="135"/>
      <c r="T4" s="135"/>
      <c r="U4" s="135"/>
      <c r="V4" s="135"/>
      <c r="W4" s="135"/>
      <c r="X4" s="133"/>
      <c r="Y4" s="3"/>
      <c r="Z4" s="3"/>
      <c r="AA4" s="3"/>
      <c r="AB4" s="3"/>
      <c r="AC4" s="3"/>
      <c r="AD4" s="3"/>
      <c r="AE4" s="3"/>
      <c r="AF4" s="3"/>
      <c r="AG4" s="3"/>
      <c r="AH4" s="3"/>
      <c r="AI4" s="3"/>
      <c r="AJ4" s="3"/>
      <c r="AK4" s="3"/>
      <c r="AL4" s="3"/>
      <c r="AM4" s="3"/>
      <c r="AN4" s="3"/>
      <c r="AO4" s="3"/>
      <c r="AP4" s="3"/>
      <c r="AQ4" s="3"/>
      <c r="AR4" s="3"/>
    </row>
    <row r="5" spans="1:44">
      <c r="A5" s="208" t="s">
        <v>4</v>
      </c>
      <c r="B5" s="198"/>
      <c r="C5" s="198"/>
      <c r="D5" s="198"/>
      <c r="E5" s="198"/>
      <c r="F5" s="198"/>
      <c r="G5" s="198"/>
      <c r="H5" s="198"/>
      <c r="I5" s="198"/>
      <c r="J5" s="198"/>
      <c r="K5" s="198"/>
      <c r="L5" s="198"/>
      <c r="M5" s="198"/>
      <c r="N5" s="198"/>
      <c r="O5" s="198"/>
      <c r="P5" s="198"/>
      <c r="Q5" s="198"/>
      <c r="R5" s="198"/>
      <c r="S5" s="198"/>
      <c r="T5" s="198"/>
      <c r="U5" s="198"/>
      <c r="V5" s="198"/>
      <c r="W5" s="198"/>
      <c r="X5" s="198"/>
      <c r="Y5" s="3"/>
      <c r="Z5" s="3"/>
      <c r="AA5" s="3"/>
      <c r="AB5" s="3"/>
      <c r="AC5" s="3"/>
      <c r="AD5" s="3"/>
      <c r="AE5" s="3"/>
      <c r="AF5" s="3"/>
      <c r="AG5" s="3"/>
      <c r="AH5" s="3"/>
      <c r="AI5" s="3"/>
      <c r="AJ5" s="3"/>
      <c r="AK5" s="3"/>
      <c r="AL5" s="3"/>
      <c r="AM5" s="3"/>
      <c r="AN5" s="3"/>
      <c r="AO5" s="3"/>
      <c r="AP5" s="3"/>
      <c r="AQ5" s="3"/>
      <c r="AR5" s="3"/>
    </row>
    <row r="6" spans="1:44">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row>
    <row r="7" spans="1:44" ht="15" customHeight="1">
      <c r="A7" s="209" t="s">
        <v>5</v>
      </c>
      <c r="B7" s="207"/>
      <c r="C7" s="207"/>
      <c r="D7" s="207"/>
      <c r="E7" s="207"/>
      <c r="F7" s="207"/>
      <c r="G7" s="207"/>
      <c r="H7" s="207"/>
      <c r="I7" s="207"/>
      <c r="J7" s="207"/>
      <c r="K7" s="207"/>
      <c r="L7" s="207"/>
      <c r="M7" s="207"/>
      <c r="N7" s="207"/>
      <c r="O7" s="207"/>
      <c r="P7" s="207"/>
      <c r="Q7" s="200"/>
      <c r="R7" s="210" t="s">
        <v>607</v>
      </c>
      <c r="S7" s="207"/>
      <c r="T7" s="207"/>
      <c r="U7" s="207"/>
      <c r="V7" s="207"/>
      <c r="W7" s="207"/>
      <c r="X7" s="207"/>
      <c r="Y7" s="207"/>
      <c r="Z7" s="207"/>
      <c r="AA7" s="207"/>
      <c r="AB7" s="140"/>
      <c r="AC7" s="3"/>
      <c r="AD7" s="3"/>
      <c r="AE7" s="3"/>
      <c r="AF7" s="3"/>
      <c r="AG7" s="3"/>
      <c r="AH7" s="3"/>
      <c r="AI7" s="3"/>
      <c r="AJ7" s="3"/>
      <c r="AK7" s="3"/>
      <c r="AL7" s="3"/>
      <c r="AM7" s="3"/>
      <c r="AN7" s="3"/>
      <c r="AO7" s="3"/>
      <c r="AP7" s="3"/>
      <c r="AQ7" s="3"/>
      <c r="AR7" s="3"/>
    </row>
    <row r="8" spans="1:44">
      <c r="A8" s="211" t="s">
        <v>7</v>
      </c>
      <c r="B8" s="199" t="s">
        <v>8</v>
      </c>
      <c r="C8" s="201" t="s">
        <v>9</v>
      </c>
      <c r="D8" s="199" t="s">
        <v>11</v>
      </c>
      <c r="E8" s="199" t="s">
        <v>12</v>
      </c>
      <c r="F8" s="199" t="s">
        <v>13</v>
      </c>
      <c r="G8" s="199" t="s">
        <v>14</v>
      </c>
      <c r="H8" s="199" t="s">
        <v>15</v>
      </c>
      <c r="I8" s="199" t="s">
        <v>16</v>
      </c>
      <c r="J8" s="199" t="s">
        <v>17</v>
      </c>
      <c r="K8" s="201" t="s">
        <v>18</v>
      </c>
      <c r="L8" s="199" t="s">
        <v>19</v>
      </c>
      <c r="M8" s="213" t="s">
        <v>20</v>
      </c>
      <c r="N8" s="207"/>
      <c r="O8" s="200"/>
      <c r="P8" s="213" t="s">
        <v>21</v>
      </c>
      <c r="Q8" s="200"/>
      <c r="R8" s="204" t="s">
        <v>608</v>
      </c>
      <c r="S8" s="204" t="s">
        <v>23</v>
      </c>
      <c r="T8" s="201" t="s">
        <v>24</v>
      </c>
      <c r="U8" s="204" t="s">
        <v>609</v>
      </c>
      <c r="V8" s="204" t="s">
        <v>26</v>
      </c>
      <c r="W8" s="204" t="s">
        <v>27</v>
      </c>
      <c r="X8" s="204" t="s">
        <v>28</v>
      </c>
      <c r="Y8" s="204" t="s">
        <v>29</v>
      </c>
      <c r="Z8" s="204" t="s">
        <v>30</v>
      </c>
      <c r="AA8" s="204" t="s">
        <v>31</v>
      </c>
      <c r="AB8" s="201" t="s">
        <v>32</v>
      </c>
      <c r="AC8" s="3"/>
      <c r="AD8" s="3"/>
      <c r="AE8" s="3"/>
      <c r="AF8" s="3"/>
      <c r="AG8" s="3"/>
      <c r="AH8" s="3"/>
      <c r="AI8" s="3"/>
      <c r="AJ8" s="3"/>
      <c r="AK8" s="3"/>
      <c r="AL8" s="3"/>
      <c r="AM8" s="3"/>
      <c r="AN8" s="3"/>
      <c r="AO8" s="3"/>
      <c r="AP8" s="3"/>
      <c r="AQ8" s="3"/>
      <c r="AR8" s="3"/>
    </row>
    <row r="9" spans="1:44" ht="45">
      <c r="A9" s="212"/>
      <c r="B9" s="200"/>
      <c r="C9" s="200"/>
      <c r="D9" s="200"/>
      <c r="E9" s="200"/>
      <c r="F9" s="200"/>
      <c r="G9" s="200"/>
      <c r="H9" s="200"/>
      <c r="I9" s="200"/>
      <c r="J9" s="200"/>
      <c r="K9" s="200"/>
      <c r="L9" s="200"/>
      <c r="M9" s="145" t="s">
        <v>33</v>
      </c>
      <c r="N9" s="146" t="s">
        <v>34</v>
      </c>
      <c r="O9" s="146" t="s">
        <v>35</v>
      </c>
      <c r="P9" s="146" t="s">
        <v>610</v>
      </c>
      <c r="Q9" s="145" t="s">
        <v>37</v>
      </c>
      <c r="R9" s="200"/>
      <c r="S9" s="200"/>
      <c r="T9" s="200"/>
      <c r="U9" s="200"/>
      <c r="V9" s="200"/>
      <c r="W9" s="200"/>
      <c r="X9" s="200"/>
      <c r="Y9" s="200"/>
      <c r="Z9" s="200"/>
      <c r="AA9" s="200"/>
      <c r="AB9" s="200"/>
      <c r="AC9" s="3"/>
      <c r="AD9" s="3"/>
      <c r="AE9" s="3"/>
      <c r="AF9" s="3"/>
      <c r="AG9" s="3"/>
      <c r="AH9" s="3"/>
      <c r="AI9" s="3"/>
      <c r="AJ9" s="3"/>
      <c r="AK9" s="3"/>
      <c r="AL9" s="3"/>
      <c r="AM9" s="3"/>
      <c r="AN9" s="3"/>
      <c r="AO9" s="3"/>
      <c r="AP9" s="3"/>
      <c r="AQ9" s="3"/>
      <c r="AR9" s="3"/>
    </row>
    <row r="10" spans="1:44" ht="285">
      <c r="A10" s="147" t="s">
        <v>38</v>
      </c>
      <c r="B10" s="148" t="s">
        <v>234</v>
      </c>
      <c r="C10" s="148" t="s">
        <v>611</v>
      </c>
      <c r="D10" s="148" t="s">
        <v>612</v>
      </c>
      <c r="E10" s="148" t="s">
        <v>613</v>
      </c>
      <c r="F10" s="148" t="s">
        <v>105</v>
      </c>
      <c r="G10" s="148" t="s">
        <v>44</v>
      </c>
      <c r="H10" s="149">
        <v>44562</v>
      </c>
      <c r="I10" s="149">
        <v>48579</v>
      </c>
      <c r="J10" s="150">
        <v>23408</v>
      </c>
      <c r="K10" s="150">
        <v>2128</v>
      </c>
      <c r="L10" s="151" t="s">
        <v>66</v>
      </c>
      <c r="M10" s="152">
        <v>990</v>
      </c>
      <c r="N10" s="153">
        <v>86</v>
      </c>
      <c r="O10" s="153">
        <v>21</v>
      </c>
      <c r="P10" s="154" t="s">
        <v>646</v>
      </c>
      <c r="Q10" s="155" t="s">
        <v>616</v>
      </c>
      <c r="R10" s="156" t="s">
        <v>647</v>
      </c>
      <c r="S10" s="155" t="s">
        <v>616</v>
      </c>
      <c r="T10" s="155" t="s">
        <v>616</v>
      </c>
      <c r="U10" s="155" t="s">
        <v>616</v>
      </c>
      <c r="V10" s="155" t="s">
        <v>648</v>
      </c>
      <c r="W10" s="155" t="s">
        <v>616</v>
      </c>
      <c r="X10" s="148" t="s">
        <v>3</v>
      </c>
      <c r="Y10" s="148" t="s">
        <v>89</v>
      </c>
      <c r="Z10" s="148" t="s">
        <v>617</v>
      </c>
      <c r="AA10" s="148" t="s">
        <v>618</v>
      </c>
      <c r="AB10" s="157"/>
      <c r="AC10" s="158"/>
      <c r="AD10" s="159"/>
      <c r="AE10" s="159"/>
      <c r="AF10" s="159"/>
      <c r="AG10" s="159"/>
      <c r="AH10" s="159"/>
      <c r="AI10" s="159"/>
      <c r="AJ10" s="159"/>
      <c r="AK10" s="159"/>
      <c r="AL10" s="159"/>
      <c r="AM10" s="159"/>
      <c r="AN10" s="159"/>
      <c r="AO10" s="159"/>
      <c r="AP10" s="159"/>
      <c r="AQ10" s="159"/>
      <c r="AR10" s="159"/>
    </row>
    <row r="11" spans="1:44" ht="300">
      <c r="A11" s="147" t="s">
        <v>38</v>
      </c>
      <c r="B11" s="148" t="s">
        <v>234</v>
      </c>
      <c r="C11" s="148" t="s">
        <v>619</v>
      </c>
      <c r="D11" s="148" t="s">
        <v>620</v>
      </c>
      <c r="E11" s="148" t="s">
        <v>621</v>
      </c>
      <c r="F11" s="148" t="s">
        <v>105</v>
      </c>
      <c r="G11" s="148" t="s">
        <v>44</v>
      </c>
      <c r="H11" s="149">
        <v>44562</v>
      </c>
      <c r="I11" s="149">
        <v>48579</v>
      </c>
      <c r="J11" s="148">
        <v>330</v>
      </c>
      <c r="K11" s="148">
        <v>30</v>
      </c>
      <c r="L11" s="151" t="s">
        <v>66</v>
      </c>
      <c r="M11" s="152">
        <v>850</v>
      </c>
      <c r="N11" s="153">
        <v>75</v>
      </c>
      <c r="O11" s="153">
        <v>10</v>
      </c>
      <c r="P11" s="154" t="s">
        <v>649</v>
      </c>
      <c r="Q11" s="155" t="s">
        <v>616</v>
      </c>
      <c r="R11" s="156" t="s">
        <v>650</v>
      </c>
      <c r="S11" s="155" t="s">
        <v>616</v>
      </c>
      <c r="T11" s="155" t="s">
        <v>616</v>
      </c>
      <c r="U11" s="155" t="s">
        <v>616</v>
      </c>
      <c r="V11" s="155" t="s">
        <v>648</v>
      </c>
      <c r="W11" s="155" t="s">
        <v>616</v>
      </c>
      <c r="X11" s="148" t="s">
        <v>3</v>
      </c>
      <c r="Y11" s="148" t="s">
        <v>89</v>
      </c>
      <c r="Z11" s="148" t="s">
        <v>617</v>
      </c>
      <c r="AA11" s="148" t="s">
        <v>618</v>
      </c>
      <c r="AB11" s="157"/>
      <c r="AC11" s="158"/>
      <c r="AD11" s="159"/>
      <c r="AE11" s="159"/>
      <c r="AF11" s="159"/>
      <c r="AG11" s="159"/>
      <c r="AH11" s="159"/>
      <c r="AI11" s="159"/>
      <c r="AJ11" s="159"/>
      <c r="AK11" s="159"/>
      <c r="AL11" s="159"/>
      <c r="AM11" s="159"/>
      <c r="AN11" s="159"/>
      <c r="AO11" s="159"/>
      <c r="AP11" s="159"/>
      <c r="AQ11" s="159"/>
      <c r="AR11" s="159"/>
    </row>
    <row r="12" spans="1:44" ht="299.25">
      <c r="A12" s="147" t="s">
        <v>38</v>
      </c>
      <c r="B12" s="148" t="s">
        <v>234</v>
      </c>
      <c r="C12" s="148" t="s">
        <v>624</v>
      </c>
      <c r="D12" s="148" t="s">
        <v>625</v>
      </c>
      <c r="E12" s="148" t="s">
        <v>626</v>
      </c>
      <c r="F12" s="148" t="s">
        <v>105</v>
      </c>
      <c r="G12" s="148" t="s">
        <v>44</v>
      </c>
      <c r="H12" s="149">
        <v>44562</v>
      </c>
      <c r="I12" s="149">
        <v>48579</v>
      </c>
      <c r="J12" s="148">
        <v>440</v>
      </c>
      <c r="K12" s="148">
        <v>40</v>
      </c>
      <c r="L12" s="151" t="s">
        <v>66</v>
      </c>
      <c r="M12" s="152">
        <v>1375</v>
      </c>
      <c r="N12" s="153">
        <v>121</v>
      </c>
      <c r="O12" s="153">
        <v>31</v>
      </c>
      <c r="P12" s="154" t="s">
        <v>651</v>
      </c>
      <c r="Q12" s="155" t="s">
        <v>652</v>
      </c>
      <c r="R12" s="156" t="s">
        <v>653</v>
      </c>
      <c r="S12" s="155" t="s">
        <v>616</v>
      </c>
      <c r="T12" s="155" t="s">
        <v>616</v>
      </c>
      <c r="U12" s="155" t="s">
        <v>616</v>
      </c>
      <c r="V12" s="155" t="s">
        <v>648</v>
      </c>
      <c r="W12" s="155" t="s">
        <v>616</v>
      </c>
      <c r="X12" s="148" t="s">
        <v>3</v>
      </c>
      <c r="Y12" s="148" t="s">
        <v>89</v>
      </c>
      <c r="Z12" s="148" t="s">
        <v>617</v>
      </c>
      <c r="AA12" s="148" t="s">
        <v>618</v>
      </c>
      <c r="AB12" s="157"/>
      <c r="AC12" s="158"/>
      <c r="AD12" s="159"/>
      <c r="AE12" s="159"/>
      <c r="AF12" s="159"/>
      <c r="AG12" s="159"/>
      <c r="AH12" s="159"/>
      <c r="AI12" s="159"/>
      <c r="AJ12" s="159"/>
      <c r="AK12" s="159"/>
      <c r="AL12" s="159"/>
      <c r="AM12" s="159"/>
      <c r="AN12" s="159"/>
      <c r="AO12" s="159"/>
      <c r="AP12" s="159"/>
      <c r="AQ12" s="159"/>
      <c r="AR12" s="159"/>
    </row>
    <row r="13" spans="1:44" ht="228">
      <c r="A13" s="147" t="s">
        <v>342</v>
      </c>
      <c r="B13" s="148" t="s">
        <v>445</v>
      </c>
      <c r="C13" s="148" t="s">
        <v>629</v>
      </c>
      <c r="D13" s="148" t="s">
        <v>630</v>
      </c>
      <c r="E13" s="148" t="s">
        <v>631</v>
      </c>
      <c r="F13" s="148" t="s">
        <v>105</v>
      </c>
      <c r="G13" s="148" t="s">
        <v>44</v>
      </c>
      <c r="H13" s="149">
        <v>44927</v>
      </c>
      <c r="I13" s="149">
        <v>48579</v>
      </c>
      <c r="J13" s="160">
        <v>22000</v>
      </c>
      <c r="K13" s="148">
        <v>5500</v>
      </c>
      <c r="L13" s="151" t="s">
        <v>66</v>
      </c>
      <c r="M13" s="152">
        <v>1266</v>
      </c>
      <c r="N13" s="153">
        <v>262</v>
      </c>
      <c r="O13" s="153">
        <v>100</v>
      </c>
      <c r="P13" s="161" t="s">
        <v>654</v>
      </c>
      <c r="Q13" s="155" t="s">
        <v>652</v>
      </c>
      <c r="R13" s="156" t="s">
        <v>655</v>
      </c>
      <c r="S13" s="155" t="s">
        <v>616</v>
      </c>
      <c r="T13" s="155" t="s">
        <v>616</v>
      </c>
      <c r="U13" s="155" t="s">
        <v>616</v>
      </c>
      <c r="V13" s="155" t="s">
        <v>648</v>
      </c>
      <c r="W13" s="155" t="s">
        <v>616</v>
      </c>
      <c r="X13" s="148" t="s">
        <v>3</v>
      </c>
      <c r="Y13" s="148" t="s">
        <v>89</v>
      </c>
      <c r="Z13" s="148" t="s">
        <v>617</v>
      </c>
      <c r="AA13" s="148" t="s">
        <v>618</v>
      </c>
      <c r="AB13" s="157"/>
      <c r="AC13" s="158"/>
      <c r="AD13" s="159"/>
      <c r="AE13" s="159"/>
      <c r="AF13" s="159"/>
      <c r="AG13" s="159"/>
      <c r="AH13" s="159"/>
      <c r="AI13" s="159"/>
      <c r="AJ13" s="159"/>
      <c r="AK13" s="159"/>
      <c r="AL13" s="159"/>
      <c r="AM13" s="159"/>
      <c r="AN13" s="159"/>
      <c r="AO13" s="159"/>
      <c r="AP13" s="159"/>
      <c r="AQ13" s="159"/>
      <c r="AR13" s="159"/>
    </row>
    <row r="14" spans="1:44" ht="327.75">
      <c r="A14" s="147" t="s">
        <v>342</v>
      </c>
      <c r="B14" s="148" t="s">
        <v>445</v>
      </c>
      <c r="C14" s="148" t="s">
        <v>633</v>
      </c>
      <c r="D14" s="148" t="s">
        <v>634</v>
      </c>
      <c r="E14" s="148" t="s">
        <v>635</v>
      </c>
      <c r="F14" s="148" t="s">
        <v>105</v>
      </c>
      <c r="G14" s="148" t="s">
        <v>44</v>
      </c>
      <c r="H14" s="149">
        <v>44562</v>
      </c>
      <c r="I14" s="149">
        <v>48579</v>
      </c>
      <c r="J14" s="160">
        <v>40700</v>
      </c>
      <c r="K14" s="148">
        <v>3700</v>
      </c>
      <c r="L14" s="151" t="s">
        <v>66</v>
      </c>
      <c r="M14" s="152">
        <v>2345</v>
      </c>
      <c r="N14" s="153">
        <v>220</v>
      </c>
      <c r="O14" s="153">
        <v>165</v>
      </c>
      <c r="P14" s="154" t="s">
        <v>656</v>
      </c>
      <c r="Q14" s="155" t="s">
        <v>652</v>
      </c>
      <c r="R14" s="156" t="s">
        <v>657</v>
      </c>
      <c r="S14" s="155" t="s">
        <v>616</v>
      </c>
      <c r="T14" s="155" t="s">
        <v>616</v>
      </c>
      <c r="U14" s="155" t="s">
        <v>616</v>
      </c>
      <c r="V14" s="155" t="s">
        <v>648</v>
      </c>
      <c r="W14" s="155" t="s">
        <v>616</v>
      </c>
      <c r="X14" s="148" t="s">
        <v>3</v>
      </c>
      <c r="Y14" s="148" t="s">
        <v>89</v>
      </c>
      <c r="Z14" s="148" t="s">
        <v>617</v>
      </c>
      <c r="AA14" s="148" t="s">
        <v>618</v>
      </c>
      <c r="AB14" s="157"/>
      <c r="AC14" s="158"/>
      <c r="AD14" s="159"/>
      <c r="AE14" s="159"/>
      <c r="AF14" s="159"/>
      <c r="AG14" s="159"/>
      <c r="AH14" s="159"/>
      <c r="AI14" s="159"/>
      <c r="AJ14" s="159"/>
      <c r="AK14" s="159"/>
      <c r="AL14" s="159"/>
      <c r="AM14" s="159"/>
      <c r="AN14" s="159"/>
      <c r="AO14" s="159"/>
      <c r="AP14" s="159"/>
      <c r="AQ14" s="159"/>
      <c r="AR14" s="159"/>
    </row>
    <row r="15" spans="1:44" ht="228">
      <c r="A15" s="147" t="s">
        <v>342</v>
      </c>
      <c r="B15" s="148" t="s">
        <v>445</v>
      </c>
      <c r="C15" s="148" t="s">
        <v>637</v>
      </c>
      <c r="D15" s="148" t="s">
        <v>638</v>
      </c>
      <c r="E15" s="148" t="s">
        <v>639</v>
      </c>
      <c r="F15" s="148" t="s">
        <v>640</v>
      </c>
      <c r="G15" s="148" t="s">
        <v>44</v>
      </c>
      <c r="H15" s="149">
        <v>44562</v>
      </c>
      <c r="I15" s="149">
        <v>48579</v>
      </c>
      <c r="J15" s="160">
        <v>11</v>
      </c>
      <c r="K15" s="148">
        <v>1</v>
      </c>
      <c r="L15" s="151" t="s">
        <v>66</v>
      </c>
      <c r="M15" s="152">
        <v>1891</v>
      </c>
      <c r="N15" s="153">
        <v>156</v>
      </c>
      <c r="O15" s="153">
        <v>100</v>
      </c>
      <c r="P15" s="154" t="s">
        <v>658</v>
      </c>
      <c r="Q15" s="155" t="s">
        <v>616</v>
      </c>
      <c r="R15" s="156" t="s">
        <v>657</v>
      </c>
      <c r="S15" s="155" t="s">
        <v>616</v>
      </c>
      <c r="T15" s="155" t="s">
        <v>616</v>
      </c>
      <c r="U15" s="155" t="s">
        <v>616</v>
      </c>
      <c r="V15" s="155" t="s">
        <v>648</v>
      </c>
      <c r="W15" s="155" t="s">
        <v>616</v>
      </c>
      <c r="X15" s="148" t="s">
        <v>3</v>
      </c>
      <c r="Y15" s="148" t="s">
        <v>89</v>
      </c>
      <c r="Z15" s="148" t="s">
        <v>617</v>
      </c>
      <c r="AA15" s="148" t="s">
        <v>618</v>
      </c>
      <c r="AB15" s="157"/>
      <c r="AC15" s="158"/>
      <c r="AD15" s="159"/>
      <c r="AE15" s="159"/>
      <c r="AF15" s="159"/>
      <c r="AG15" s="159"/>
      <c r="AH15" s="159"/>
      <c r="AI15" s="159"/>
      <c r="AJ15" s="159"/>
      <c r="AK15" s="159"/>
      <c r="AL15" s="159"/>
      <c r="AM15" s="159"/>
      <c r="AN15" s="159"/>
      <c r="AO15" s="159"/>
      <c r="AP15" s="159"/>
      <c r="AQ15" s="159"/>
      <c r="AR15" s="159"/>
    </row>
    <row r="16" spans="1:44" ht="330">
      <c r="A16" s="147" t="s">
        <v>342</v>
      </c>
      <c r="B16" s="148" t="s">
        <v>445</v>
      </c>
      <c r="C16" s="148" t="s">
        <v>642</v>
      </c>
      <c r="D16" s="148" t="s">
        <v>643</v>
      </c>
      <c r="E16" s="148" t="s">
        <v>644</v>
      </c>
      <c r="F16" s="148" t="s">
        <v>105</v>
      </c>
      <c r="G16" s="148" t="s">
        <v>44</v>
      </c>
      <c r="H16" s="149">
        <v>44562</v>
      </c>
      <c r="I16" s="149">
        <v>48579</v>
      </c>
      <c r="J16" s="160">
        <v>700</v>
      </c>
      <c r="K16" s="160">
        <v>64</v>
      </c>
      <c r="L16" s="162" t="s">
        <v>66</v>
      </c>
      <c r="M16" s="152">
        <v>2328</v>
      </c>
      <c r="N16" s="153">
        <v>190</v>
      </c>
      <c r="O16" s="153">
        <v>106000000</v>
      </c>
      <c r="P16" s="154" t="s">
        <v>659</v>
      </c>
      <c r="Q16" s="155" t="s">
        <v>616</v>
      </c>
      <c r="R16" s="156" t="s">
        <v>660</v>
      </c>
      <c r="S16" s="155" t="s">
        <v>616</v>
      </c>
      <c r="T16" s="155" t="s">
        <v>616</v>
      </c>
      <c r="U16" s="155" t="s">
        <v>616</v>
      </c>
      <c r="V16" s="155" t="s">
        <v>648</v>
      </c>
      <c r="W16" s="155" t="s">
        <v>616</v>
      </c>
      <c r="X16" s="148" t="s">
        <v>3</v>
      </c>
      <c r="Y16" s="148" t="s">
        <v>89</v>
      </c>
      <c r="Z16" s="148" t="s">
        <v>617</v>
      </c>
      <c r="AA16" s="148" t="s">
        <v>618</v>
      </c>
      <c r="AB16" s="157"/>
      <c r="AC16" s="158"/>
      <c r="AD16" s="159"/>
      <c r="AE16" s="159"/>
      <c r="AF16" s="159"/>
      <c r="AG16" s="159"/>
      <c r="AH16" s="159"/>
      <c r="AI16" s="159"/>
      <c r="AJ16" s="159"/>
      <c r="AK16" s="159"/>
      <c r="AL16" s="159"/>
      <c r="AM16" s="159"/>
      <c r="AN16" s="159"/>
      <c r="AO16" s="159"/>
      <c r="AP16" s="159"/>
      <c r="AQ16" s="159"/>
      <c r="AR16" s="159"/>
    </row>
    <row r="17" spans="1:44">
      <c r="A17" s="202"/>
      <c r="B17" s="198"/>
      <c r="C17" s="198"/>
      <c r="D17" s="198"/>
      <c r="E17" s="198"/>
      <c r="F17" s="198"/>
      <c r="G17" s="198"/>
      <c r="H17" s="3"/>
      <c r="I17" s="3"/>
      <c r="J17" s="3"/>
      <c r="K17" s="3"/>
      <c r="L17" s="3"/>
      <c r="M17" s="3"/>
      <c r="N17" s="3"/>
      <c r="O17" s="3"/>
      <c r="P17" s="3"/>
      <c r="Q17" s="3"/>
      <c r="R17" s="3"/>
      <c r="S17" s="3"/>
      <c r="T17" s="3"/>
      <c r="U17" s="3"/>
      <c r="V17" s="3"/>
      <c r="W17" s="3"/>
      <c r="X17" s="3"/>
      <c r="Y17" s="3"/>
      <c r="Z17" s="3"/>
      <c r="AA17" s="3"/>
      <c r="AB17" s="3"/>
      <c r="AC17" s="3"/>
      <c r="AD17" s="137"/>
      <c r="AE17" s="137"/>
      <c r="AF17" s="137"/>
      <c r="AG17" s="137"/>
      <c r="AH17" s="137"/>
      <c r="AI17" s="137"/>
      <c r="AJ17" s="137"/>
      <c r="AK17" s="137"/>
      <c r="AL17" s="137"/>
      <c r="AM17" s="137"/>
      <c r="AN17" s="137"/>
      <c r="AO17" s="137"/>
      <c r="AP17" s="137"/>
      <c r="AQ17" s="137"/>
      <c r="AR17" s="137"/>
    </row>
    <row r="18" spans="1:44">
      <c r="A18" s="203"/>
      <c r="B18" s="198"/>
      <c r="C18" s="198"/>
      <c r="D18" s="198"/>
      <c r="E18" s="198"/>
      <c r="F18" s="198"/>
      <c r="G18" s="198"/>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row>
    <row r="19" spans="1:44">
      <c r="A19" s="203"/>
      <c r="B19" s="198"/>
      <c r="C19" s="198"/>
      <c r="D19" s="198"/>
      <c r="E19" s="198"/>
      <c r="F19" s="198"/>
      <c r="G19" s="198"/>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row>
    <row r="20" spans="1:44">
      <c r="A20" s="203"/>
      <c r="B20" s="198"/>
      <c r="C20" s="198"/>
      <c r="D20" s="198"/>
      <c r="E20" s="198"/>
      <c r="F20" s="198"/>
      <c r="G20" s="198"/>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row>
    <row r="21" spans="1:44">
      <c r="A21" s="203"/>
      <c r="B21" s="198"/>
      <c r="C21" s="198"/>
      <c r="D21" s="198"/>
      <c r="E21" s="198"/>
      <c r="F21" s="198"/>
      <c r="G21" s="198"/>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row>
    <row r="22" spans="1:44">
      <c r="A22" s="137"/>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row>
    <row r="23" spans="1:44">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row>
    <row r="24" spans="1:44">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row>
    <row r="25" spans="1:44">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row>
    <row r="26" spans="1:44">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row>
    <row r="27" spans="1:44">
      <c r="A27" s="137"/>
      <c r="B27" s="137"/>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row>
    <row r="28" spans="1:44">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row>
    <row r="29" spans="1:44">
      <c r="A29" s="137"/>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row>
    <row r="30" spans="1:44">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row>
    <row r="31" spans="1:44">
      <c r="A31" s="137"/>
      <c r="B31" s="137"/>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row>
    <row r="32" spans="1:44">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row>
    <row r="33" spans="1:44">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row>
    <row r="34" spans="1:44">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row>
    <row r="35" spans="1:44">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row>
    <row r="36" spans="1:44">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row>
    <row r="37" spans="1:44">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row>
    <row r="38" spans="1:44">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row>
    <row r="39" spans="1:44">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row>
    <row r="40" spans="1:44">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row>
    <row r="41" spans="1:44">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row>
    <row r="42" spans="1:44">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row>
    <row r="43" spans="1:44">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row>
    <row r="44" spans="1:44">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row>
    <row r="45" spans="1:44">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row>
    <row r="46" spans="1:44">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row>
    <row r="47" spans="1:44">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row>
    <row r="48" spans="1:44">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row>
    <row r="49" spans="1:44">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row>
    <row r="50" spans="1:44">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row>
    <row r="51" spans="1:44">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row>
    <row r="52" spans="1:44">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row>
    <row r="53" spans="1:44">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row>
    <row r="54" spans="1:44">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row>
    <row r="55" spans="1:44">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row>
    <row r="56" spans="1:44">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row>
    <row r="57" spans="1:44">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row>
    <row r="58" spans="1:44">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row>
    <row r="59" spans="1:44">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row>
    <row r="60" spans="1:44">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row>
    <row r="61" spans="1:44">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row>
    <row r="62" spans="1:44">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row>
    <row r="63" spans="1:44">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row>
    <row r="64" spans="1:44">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row>
    <row r="65" spans="1:44">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row>
    <row r="66" spans="1:44">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row>
    <row r="67" spans="1:44">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row>
    <row r="68" spans="1:44">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row>
    <row r="69" spans="1:44">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row>
    <row r="70" spans="1:44">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row>
    <row r="71" spans="1:44">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row>
    <row r="72" spans="1:44">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row>
    <row r="73" spans="1:44">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row>
    <row r="74" spans="1:44">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row>
    <row r="75" spans="1:44">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row>
    <row r="76" spans="1:44">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row>
    <row r="77" spans="1:44">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row>
    <row r="78" spans="1:44">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row>
    <row r="79" spans="1:44">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row>
    <row r="80" spans="1:44">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row>
    <row r="81" spans="1:44">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row>
    <row r="82" spans="1:44">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row>
    <row r="83" spans="1:44">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row>
    <row r="84" spans="1:44">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row>
    <row r="85" spans="1:44">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row>
    <row r="86" spans="1:44">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row>
    <row r="87" spans="1:44">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row>
    <row r="88" spans="1:44">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row>
    <row r="89" spans="1:44">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row>
    <row r="90" spans="1:44">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row>
    <row r="91" spans="1:44">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row>
    <row r="92" spans="1:44">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row>
    <row r="93" spans="1:44">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row>
    <row r="94" spans="1:44">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row>
    <row r="95" spans="1:44">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row>
    <row r="96" spans="1:44">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row>
    <row r="97" spans="1:44">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row>
    <row r="98" spans="1:44">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row>
    <row r="99" spans="1:44">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row>
    <row r="100" spans="1:44">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row>
    <row r="101" spans="1:44">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row>
    <row r="102" spans="1:44">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row>
    <row r="103" spans="1:44">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row>
    <row r="104" spans="1:44">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row>
    <row r="105" spans="1:44">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row>
    <row r="106" spans="1:44">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row>
    <row r="107" spans="1:44">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row>
    <row r="108" spans="1:44">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row>
    <row r="109" spans="1:44">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row>
    <row r="110" spans="1:44">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row>
    <row r="111" spans="1:44">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row>
    <row r="112" spans="1:44">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row>
    <row r="113" spans="1:44">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row>
    <row r="114" spans="1:44">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row>
    <row r="115" spans="1:44">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row>
    <row r="116" spans="1:44">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row>
    <row r="117" spans="1:44">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1:44">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1:44">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row>
    <row r="120" spans="1:44">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row>
    <row r="121" spans="1:44">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row>
    <row r="122" spans="1:44">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row>
    <row r="123" spans="1:44">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row>
    <row r="124" spans="1:44">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row>
    <row r="125" spans="1:44">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row>
    <row r="126" spans="1:44">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row>
    <row r="127" spans="1:44">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row>
    <row r="128" spans="1:44">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row>
    <row r="129" spans="1:44">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row>
    <row r="130" spans="1:44">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row>
    <row r="131" spans="1:44">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row>
    <row r="132" spans="1:44">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row>
    <row r="133" spans="1:44">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row>
    <row r="134" spans="1:44">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row>
    <row r="135" spans="1:44">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row>
    <row r="136" spans="1:44">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row>
    <row r="137" spans="1:44">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row>
    <row r="138" spans="1:44">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row>
    <row r="139" spans="1:44">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row>
    <row r="140" spans="1:44">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row>
    <row r="141" spans="1:44">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row>
    <row r="142" spans="1:44">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row>
    <row r="143" spans="1:44">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row>
    <row r="144" spans="1:44">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row>
    <row r="145" spans="1:44">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row>
    <row r="146" spans="1:44">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row>
    <row r="147" spans="1:44">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row>
    <row r="148" spans="1:44">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row>
    <row r="149" spans="1:44">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row>
    <row r="150" spans="1:44">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row>
    <row r="151" spans="1:44">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row>
    <row r="152" spans="1:44">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row>
    <row r="153" spans="1:44">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row>
    <row r="154" spans="1:44">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row>
    <row r="155" spans="1:44">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row>
    <row r="156" spans="1:44">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row>
    <row r="157" spans="1:44">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row>
    <row r="158" spans="1:44">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row>
    <row r="159" spans="1:44">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row>
    <row r="160" spans="1:44">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row>
    <row r="161" spans="1:44">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row>
    <row r="162" spans="1:44">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row>
    <row r="163" spans="1:44">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row>
    <row r="164" spans="1:44">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row>
    <row r="165" spans="1:44">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row>
    <row r="166" spans="1:44">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row>
    <row r="167" spans="1:44">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row>
    <row r="168" spans="1:44">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row>
    <row r="169" spans="1:44">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row>
    <row r="170" spans="1:44">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row>
    <row r="171" spans="1:44">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row>
    <row r="172" spans="1:44">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row>
    <row r="173" spans="1:44">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row>
    <row r="174" spans="1:44">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row>
    <row r="175" spans="1:44">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row>
    <row r="176" spans="1:44">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row>
    <row r="177" spans="1:44">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row>
    <row r="178" spans="1:44">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row>
    <row r="179" spans="1:44">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row>
    <row r="180" spans="1:44">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row>
    <row r="181" spans="1:44">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row>
    <row r="182" spans="1:44">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row>
    <row r="183" spans="1:44">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row>
    <row r="184" spans="1:44">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row>
    <row r="185" spans="1:44">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row>
    <row r="186" spans="1:44">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row>
    <row r="187" spans="1:44">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row>
    <row r="188" spans="1:44">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row>
    <row r="189" spans="1:44">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row>
    <row r="190" spans="1:44">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row>
    <row r="191" spans="1:44">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row>
    <row r="192" spans="1:44">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row>
    <row r="193" spans="1:44">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row>
    <row r="194" spans="1:44">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row>
    <row r="195" spans="1:44">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row>
    <row r="196" spans="1:44">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row>
    <row r="197" spans="1:44">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row>
    <row r="198" spans="1:44">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row>
    <row r="199" spans="1:44">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row>
    <row r="200" spans="1:44">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row>
    <row r="201" spans="1:44">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row>
    <row r="202" spans="1:44">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row>
    <row r="203" spans="1:44">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7"/>
      <c r="AL203" s="137"/>
      <c r="AM203" s="137"/>
      <c r="AN203" s="137"/>
      <c r="AO203" s="137"/>
      <c r="AP203" s="137"/>
      <c r="AQ203" s="137"/>
      <c r="AR203" s="137"/>
    </row>
    <row r="204" spans="1:44">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7"/>
      <c r="AL204" s="137"/>
      <c r="AM204" s="137"/>
      <c r="AN204" s="137"/>
      <c r="AO204" s="137"/>
      <c r="AP204" s="137"/>
      <c r="AQ204" s="137"/>
      <c r="AR204" s="137"/>
    </row>
    <row r="205" spans="1:44">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row>
    <row r="206" spans="1:44">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row>
    <row r="207" spans="1:44">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row>
    <row r="208" spans="1:44">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row>
    <row r="209" spans="1:44">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row>
    <row r="210" spans="1:44">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row>
    <row r="211" spans="1:44">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row>
    <row r="212" spans="1:44">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row>
    <row r="213" spans="1:44">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row>
    <row r="214" spans="1:44">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row>
    <row r="215" spans="1:44">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row>
    <row r="216" spans="1:44">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row>
    <row r="217" spans="1:44">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row>
    <row r="218" spans="1:44">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row>
    <row r="219" spans="1:44">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row>
    <row r="220" spans="1:44">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row>
    <row r="221" spans="1:4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row>
    <row r="222" spans="1:4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row>
    <row r="223" spans="1:4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row>
    <row r="224" spans="1:4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row>
    <row r="225" spans="1:4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row>
    <row r="226" spans="1:4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row>
    <row r="227" spans="1:4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row>
    <row r="228" spans="1:4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row>
    <row r="229" spans="1:4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row>
    <row r="230" spans="1:4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row>
    <row r="231" spans="1:4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row>
    <row r="232" spans="1:4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row>
    <row r="233" spans="1:4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row>
    <row r="234" spans="1:4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row>
    <row r="235" spans="1:4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row>
    <row r="236" spans="1:4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row>
    <row r="237" spans="1:4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row>
    <row r="238" spans="1:4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row>
    <row r="239" spans="1:4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row>
    <row r="240" spans="1:4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row>
    <row r="241" spans="1:4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row>
    <row r="242" spans="1:4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row>
    <row r="243" spans="1:4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row>
    <row r="244" spans="1: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row>
    <row r="245" spans="1:4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row>
    <row r="246" spans="1:4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row>
    <row r="247" spans="1:4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row>
    <row r="248" spans="1:4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row>
    <row r="249" spans="1:4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row>
    <row r="250" spans="1:4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row>
    <row r="251" spans="1:4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row>
    <row r="252" spans="1:4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row>
    <row r="253" spans="1:4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row>
    <row r="254" spans="1:4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row>
    <row r="255" spans="1:4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row>
    <row r="256" spans="1:4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row>
    <row r="257" spans="1:4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row>
    <row r="258" spans="1:4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row>
    <row r="259" spans="1:4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row>
    <row r="260" spans="1:4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row>
    <row r="261" spans="1:4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row>
    <row r="262" spans="1:4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row>
    <row r="263" spans="1:4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row>
    <row r="264" spans="1:4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row>
    <row r="265" spans="1:4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row>
    <row r="266" spans="1:4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row>
    <row r="267" spans="1:4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row>
    <row r="268" spans="1:4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row>
    <row r="269" spans="1:4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row>
    <row r="270" spans="1:4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row>
    <row r="271" spans="1:4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row>
    <row r="272" spans="1:4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row>
    <row r="273" spans="1:4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row>
    <row r="274" spans="1:4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row>
    <row r="275" spans="1:4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row>
    <row r="276" spans="1:4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row>
    <row r="277" spans="1:4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row>
    <row r="278" spans="1:4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row>
    <row r="279" spans="1:4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row>
    <row r="280" spans="1:4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row>
    <row r="281" spans="1:4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row>
    <row r="282" spans="1:4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row>
    <row r="283" spans="1:4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row>
    <row r="284" spans="1:4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row>
    <row r="285" spans="1:4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row>
    <row r="286" spans="1:4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row>
    <row r="287" spans="1:4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row>
    <row r="288" spans="1:4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row>
    <row r="289" spans="1:4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row>
    <row r="290" spans="1:4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row>
    <row r="291" spans="1:4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row>
    <row r="292" spans="1:4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row>
    <row r="293" spans="1:4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row>
    <row r="294" spans="1:4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row>
    <row r="295" spans="1:4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row>
    <row r="296" spans="1:4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row>
    <row r="297" spans="1:4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row>
    <row r="298" spans="1:4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row>
    <row r="299" spans="1:4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row>
    <row r="300" spans="1:4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row>
    <row r="301" spans="1:4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row>
    <row r="302" spans="1:4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row>
    <row r="303" spans="1:4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row>
    <row r="304" spans="1:4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row>
    <row r="305" spans="1:4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row>
    <row r="306" spans="1:4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row>
    <row r="307" spans="1:4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row>
    <row r="308" spans="1:4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row>
    <row r="309" spans="1:4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row>
    <row r="310" spans="1:4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row>
    <row r="311" spans="1:4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row>
    <row r="312" spans="1:4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row>
    <row r="313" spans="1:4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row>
    <row r="314" spans="1:4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row>
    <row r="315" spans="1:4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row>
    <row r="316" spans="1:4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row>
    <row r="317" spans="1:4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row>
    <row r="318" spans="1:4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row>
    <row r="319" spans="1:4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row>
    <row r="320" spans="1:4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row>
    <row r="321" spans="1:4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row>
    <row r="322" spans="1:4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row>
    <row r="323" spans="1:4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row>
    <row r="324" spans="1:4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row>
    <row r="325" spans="1:4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row>
    <row r="326" spans="1:4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row>
    <row r="327" spans="1:4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row>
    <row r="328" spans="1:4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row>
    <row r="329" spans="1:4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row>
    <row r="330" spans="1:4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row>
    <row r="331" spans="1:4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row>
    <row r="332" spans="1:4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row>
    <row r="333" spans="1:4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row>
    <row r="334" spans="1:4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row>
    <row r="335" spans="1:4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row>
    <row r="336" spans="1:4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pans="1:4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row>
    <row r="338" spans="1:4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row>
    <row r="339" spans="1:4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row>
    <row r="340" spans="1:4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row>
    <row r="341" spans="1:4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row>
    <row r="342" spans="1:4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row>
    <row r="343" spans="1:4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row>
    <row r="344" spans="1: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row>
    <row r="345" spans="1:4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row>
    <row r="346" spans="1:4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row>
    <row r="347" spans="1:4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row>
    <row r="348" spans="1:4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row>
    <row r="349" spans="1:4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row>
    <row r="350" spans="1:4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row>
    <row r="351" spans="1:4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row>
    <row r="352" spans="1:4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row>
    <row r="353" spans="1:4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row>
    <row r="354" spans="1:4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row>
    <row r="355" spans="1:4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row>
    <row r="356" spans="1:4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row>
    <row r="357" spans="1:4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row>
    <row r="358" spans="1:4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row>
    <row r="359" spans="1:4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row>
    <row r="360" spans="1:4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row>
    <row r="361" spans="1:4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row>
    <row r="362" spans="1:4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row>
    <row r="363" spans="1:4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row>
    <row r="364" spans="1:4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row>
    <row r="365" spans="1:4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row>
    <row r="366" spans="1:4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row>
    <row r="367" spans="1:4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row>
    <row r="368" spans="1:4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row>
    <row r="369" spans="1:4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row>
    <row r="370" spans="1:4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row>
    <row r="371" spans="1:4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row>
    <row r="372" spans="1:4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row>
    <row r="373" spans="1:4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row>
    <row r="374" spans="1:4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row>
    <row r="375" spans="1:4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row>
    <row r="376" spans="1:4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row>
    <row r="377" spans="1:4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row>
    <row r="378" spans="1:4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row>
    <row r="379" spans="1:4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row>
    <row r="380" spans="1:4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row>
    <row r="381" spans="1:4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row>
    <row r="382" spans="1:4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row>
    <row r="383" spans="1:4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row>
    <row r="384" spans="1:4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row>
    <row r="385" spans="1:4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row>
    <row r="386" spans="1:4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row>
    <row r="387" spans="1:4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row>
    <row r="388" spans="1:4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row>
    <row r="389" spans="1:4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row>
    <row r="390" spans="1:4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row>
    <row r="391" spans="1:4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row>
    <row r="392" spans="1:4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row>
    <row r="393" spans="1:4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row>
    <row r="394" spans="1:4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row>
    <row r="395" spans="1:4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row>
    <row r="396" spans="1:4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row>
    <row r="397" spans="1:4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row>
    <row r="398" spans="1:4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row>
    <row r="399" spans="1:4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row>
    <row r="400" spans="1:4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row>
    <row r="401" spans="1:4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row>
    <row r="402" spans="1:4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row>
    <row r="403" spans="1:4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row>
    <row r="404" spans="1:4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row>
    <row r="405" spans="1:4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row>
    <row r="406" spans="1:4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row>
    <row r="407" spans="1:4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row>
    <row r="408" spans="1:4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row>
    <row r="409" spans="1:4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row>
    <row r="410" spans="1:4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row>
    <row r="411" spans="1:4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row>
    <row r="412" spans="1:4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row>
    <row r="413" spans="1:4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row>
    <row r="414" spans="1:4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row>
    <row r="415" spans="1:4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row>
    <row r="416" spans="1:4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row>
    <row r="417" spans="1:4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row>
    <row r="418" spans="1:4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row>
    <row r="419" spans="1:4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row>
    <row r="420" spans="1:4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row>
    <row r="421" spans="1:4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row>
    <row r="422" spans="1:4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row>
    <row r="423" spans="1:4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row>
    <row r="424" spans="1:4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row>
    <row r="425" spans="1:4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row>
    <row r="426" spans="1:4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row>
    <row r="427" spans="1:4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row>
    <row r="428" spans="1:4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row>
    <row r="429" spans="1:4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row>
    <row r="430" spans="1:4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row>
    <row r="431" spans="1:4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row>
    <row r="432" spans="1:4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row>
    <row r="433" spans="1:4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row>
    <row r="434" spans="1:4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row>
    <row r="435" spans="1:4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row>
    <row r="436" spans="1:4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row>
    <row r="437" spans="1:4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row>
    <row r="438" spans="1:4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row>
    <row r="439" spans="1:4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row>
    <row r="440" spans="1:4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row>
    <row r="441" spans="1:4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row>
    <row r="442" spans="1:4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row>
    <row r="443" spans="1:4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row>
    <row r="444" spans="1: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row>
    <row r="445" spans="1:4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row>
    <row r="446" spans="1:4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row>
    <row r="447" spans="1:4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row>
    <row r="448" spans="1:4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row>
    <row r="449" spans="1:4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row>
    <row r="450" spans="1:4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row>
    <row r="451" spans="1:4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row>
    <row r="452" spans="1:4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row>
    <row r="453" spans="1:4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row>
    <row r="454" spans="1:4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row>
    <row r="455" spans="1:4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row>
    <row r="456" spans="1:4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row>
    <row r="457" spans="1:4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row>
    <row r="458" spans="1:4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row>
    <row r="459" spans="1:4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row>
    <row r="460" spans="1:4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row>
    <row r="461" spans="1:4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row>
    <row r="462" spans="1:4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row>
    <row r="463" spans="1:4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row>
    <row r="464" spans="1:4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row>
    <row r="465" spans="1:4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row>
    <row r="466" spans="1:4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row>
    <row r="467" spans="1:4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row>
    <row r="468" spans="1:4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row>
    <row r="469" spans="1:4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row>
    <row r="470" spans="1:4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row>
    <row r="471" spans="1:4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row>
    <row r="472" spans="1:4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row>
    <row r="473" spans="1:4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row>
    <row r="474" spans="1:4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row>
    <row r="475" spans="1:4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row>
    <row r="476" spans="1:4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row>
    <row r="477" spans="1:4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row>
    <row r="478" spans="1:4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row>
    <row r="479" spans="1:4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row>
    <row r="480" spans="1:4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row>
    <row r="481" spans="1:4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row>
    <row r="482" spans="1:4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row>
    <row r="483" spans="1:4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row>
    <row r="484" spans="1:4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row>
    <row r="485" spans="1:4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row>
    <row r="486" spans="1:4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row>
    <row r="487" spans="1:4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row>
    <row r="488" spans="1:4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row>
    <row r="489" spans="1:4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row>
    <row r="490" spans="1:4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row>
    <row r="491" spans="1:4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row>
    <row r="492" spans="1:4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row>
    <row r="493" spans="1:4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row>
    <row r="494" spans="1:4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row>
    <row r="495" spans="1:4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row>
    <row r="496" spans="1:4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row>
    <row r="497" spans="1:4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row>
    <row r="498" spans="1:4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row>
    <row r="499" spans="1:4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row>
    <row r="500" spans="1:4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row>
    <row r="501" spans="1:4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row>
    <row r="502" spans="1:4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row>
    <row r="503" spans="1:4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row>
    <row r="504" spans="1:4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row>
    <row r="505" spans="1:4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row>
    <row r="506" spans="1:4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row>
    <row r="507" spans="1:4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row>
    <row r="508" spans="1:4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row>
    <row r="509" spans="1:4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row>
    <row r="510" spans="1:4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row>
    <row r="511" spans="1:4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row>
    <row r="512" spans="1:4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row>
    <row r="513" spans="1:4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row>
    <row r="514" spans="1:4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row>
    <row r="515" spans="1:4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row>
    <row r="516" spans="1:4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row>
    <row r="517" spans="1:4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row>
    <row r="518" spans="1:4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row>
    <row r="519" spans="1:4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row>
    <row r="520" spans="1:4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row>
    <row r="521" spans="1:4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row>
    <row r="522" spans="1:4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row>
    <row r="523" spans="1:4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row>
    <row r="524" spans="1:4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row>
    <row r="525" spans="1:4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row>
    <row r="526" spans="1:4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row>
    <row r="527" spans="1:4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row>
    <row r="528" spans="1:4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row>
    <row r="529" spans="1:4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row>
    <row r="530" spans="1:4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row>
    <row r="531" spans="1:4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row>
    <row r="532" spans="1:4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row>
    <row r="533" spans="1:4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row>
    <row r="534" spans="1:4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row>
    <row r="535" spans="1:4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row>
    <row r="536" spans="1:4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row>
    <row r="537" spans="1:4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row>
    <row r="538" spans="1:4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row>
    <row r="539" spans="1:4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row>
    <row r="540" spans="1:4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row>
    <row r="541" spans="1:4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row>
    <row r="542" spans="1:4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row>
    <row r="543" spans="1:4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row>
    <row r="544" spans="1: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row>
    <row r="545" spans="1:4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row>
    <row r="546" spans="1:4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row>
    <row r="547" spans="1:4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row>
    <row r="548" spans="1:4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row>
    <row r="549" spans="1:4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row>
    <row r="550" spans="1:4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row>
    <row r="551" spans="1:4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row>
    <row r="552" spans="1:4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row>
    <row r="553" spans="1:4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row>
    <row r="554" spans="1:4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row>
    <row r="555" spans="1:4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row>
    <row r="556" spans="1:4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row>
    <row r="557" spans="1:4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row>
    <row r="558" spans="1:4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row>
    <row r="559" spans="1:4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row>
    <row r="560" spans="1:4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row>
    <row r="561" spans="1:4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row>
    <row r="562" spans="1:4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row>
    <row r="563" spans="1:4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row>
    <row r="564" spans="1:4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row>
    <row r="565" spans="1:4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row>
    <row r="566" spans="1:4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row>
    <row r="567" spans="1:4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row>
    <row r="568" spans="1:4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row>
    <row r="569" spans="1:4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row>
    <row r="570" spans="1:4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row>
    <row r="571" spans="1:4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row>
    <row r="572" spans="1:4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row>
    <row r="573" spans="1:4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row>
    <row r="574" spans="1:4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row>
    <row r="575" spans="1:4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row>
    <row r="576" spans="1:4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row>
    <row r="577" spans="1:4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row>
    <row r="578" spans="1:4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row>
    <row r="579" spans="1:4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row>
    <row r="580" spans="1:4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row>
    <row r="581" spans="1:4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row>
    <row r="582" spans="1:4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row>
    <row r="583" spans="1:4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row>
    <row r="584" spans="1:4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row>
    <row r="585" spans="1:4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row>
    <row r="586" spans="1:4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row>
    <row r="587" spans="1:4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row>
    <row r="588" spans="1:4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row>
    <row r="589" spans="1:4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row>
    <row r="590" spans="1:4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row>
    <row r="591" spans="1:4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row>
    <row r="592" spans="1:4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row>
    <row r="593" spans="1:4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row>
    <row r="594" spans="1:4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row>
    <row r="595" spans="1:4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row>
    <row r="596" spans="1:4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row>
    <row r="597" spans="1:4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row>
    <row r="598" spans="1:4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row>
    <row r="599" spans="1:4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row>
    <row r="600" spans="1:4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row>
    <row r="601" spans="1:4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row>
    <row r="602" spans="1:4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row>
    <row r="603" spans="1:4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row>
    <row r="604" spans="1:4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row>
    <row r="605" spans="1:4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row>
    <row r="606" spans="1:4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row>
    <row r="607" spans="1:4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row>
    <row r="608" spans="1:4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row>
    <row r="609" spans="1:4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row>
    <row r="610" spans="1:4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row>
    <row r="611" spans="1:4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row>
    <row r="612" spans="1:4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row>
    <row r="613" spans="1:4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row>
    <row r="614" spans="1:4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row>
    <row r="615" spans="1:4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row>
    <row r="616" spans="1:4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row>
    <row r="617" spans="1:4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row>
    <row r="618" spans="1:4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row>
    <row r="619" spans="1:4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row>
    <row r="620" spans="1:4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row>
    <row r="621" spans="1:4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row>
    <row r="622" spans="1:4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row>
    <row r="623" spans="1:4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row>
    <row r="624" spans="1:4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row>
    <row r="625" spans="1:4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row>
    <row r="626" spans="1:4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row>
    <row r="627" spans="1:4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row>
    <row r="628" spans="1:4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row>
    <row r="629" spans="1:4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row>
    <row r="630" spans="1:4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row>
    <row r="631" spans="1:4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row>
    <row r="632" spans="1:4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row>
    <row r="633" spans="1:4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row>
    <row r="634" spans="1:4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row>
    <row r="635" spans="1:4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row>
    <row r="636" spans="1:4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row>
    <row r="637" spans="1:4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row>
    <row r="638" spans="1:4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row>
    <row r="639" spans="1:4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row>
    <row r="640" spans="1:4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row>
    <row r="641" spans="1:4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row>
    <row r="642" spans="1:4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row>
    <row r="643" spans="1:4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row>
    <row r="644" spans="1: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row>
    <row r="645" spans="1:4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row>
    <row r="646" spans="1:4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row>
    <row r="647" spans="1:4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row>
    <row r="648" spans="1:4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row>
    <row r="649" spans="1:4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row>
    <row r="650" spans="1:4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row>
    <row r="651" spans="1:4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row>
    <row r="652" spans="1:4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row>
    <row r="653" spans="1:4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row>
    <row r="654" spans="1:4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row>
    <row r="655" spans="1:4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row>
    <row r="656" spans="1:4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row>
    <row r="657" spans="1:4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row>
    <row r="658" spans="1:4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row>
    <row r="659" spans="1:4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row>
    <row r="660" spans="1:4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row>
    <row r="661" spans="1:4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row>
    <row r="662" spans="1:4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row>
    <row r="663" spans="1:4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row>
    <row r="664" spans="1:4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row>
    <row r="665" spans="1:4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row>
    <row r="666" spans="1:4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row>
    <row r="667" spans="1:4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row>
    <row r="668" spans="1:4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row>
    <row r="669" spans="1:4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row>
    <row r="670" spans="1:4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row>
    <row r="671" spans="1:4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row>
    <row r="672" spans="1:4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row>
    <row r="673" spans="1:4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row>
    <row r="674" spans="1:4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row>
    <row r="675" spans="1:4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row>
    <row r="676" spans="1:4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row>
    <row r="677" spans="1:4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row>
    <row r="678" spans="1:4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row>
    <row r="679" spans="1:4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row>
    <row r="680" spans="1:4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row>
    <row r="681" spans="1:4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row>
    <row r="682" spans="1:4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row>
    <row r="683" spans="1:4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row>
    <row r="684" spans="1:4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row>
    <row r="685" spans="1:4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row>
    <row r="686" spans="1:4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row>
    <row r="687" spans="1:4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row>
    <row r="688" spans="1:4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row>
    <row r="689" spans="1:4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row>
    <row r="690" spans="1:4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row>
    <row r="691" spans="1:4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row>
    <row r="692" spans="1:4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row>
    <row r="693" spans="1:4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row>
    <row r="694" spans="1:4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row>
    <row r="695" spans="1:4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row>
    <row r="696" spans="1:4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row>
    <row r="697" spans="1:4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row>
    <row r="698" spans="1:4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row>
    <row r="699" spans="1:4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row>
    <row r="700" spans="1:4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row>
    <row r="701" spans="1:4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row>
    <row r="702" spans="1:4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row>
    <row r="703" spans="1:4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row>
    <row r="704" spans="1:4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row>
    <row r="705" spans="1:4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row>
    <row r="706" spans="1:4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row>
    <row r="707" spans="1:4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row>
    <row r="708" spans="1:4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row>
    <row r="709" spans="1:4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row>
    <row r="710" spans="1:4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row>
    <row r="711" spans="1:4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row>
    <row r="712" spans="1:4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row>
    <row r="713" spans="1:4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row>
    <row r="714" spans="1:4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row>
    <row r="715" spans="1:4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row>
    <row r="716" spans="1:4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row>
    <row r="717" spans="1:4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row>
    <row r="718" spans="1:4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row>
    <row r="719" spans="1:4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row>
    <row r="720" spans="1:4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row>
    <row r="721" spans="1:4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row>
    <row r="722" spans="1:4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row>
    <row r="723" spans="1:4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row>
    <row r="724" spans="1:4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row>
    <row r="725" spans="1:4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row>
    <row r="726" spans="1:4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row>
    <row r="727" spans="1:4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row>
    <row r="728" spans="1:4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row>
    <row r="729" spans="1:4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row>
    <row r="730" spans="1:4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row>
    <row r="731" spans="1:4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row>
    <row r="732" spans="1:4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row>
    <row r="733" spans="1:4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row>
    <row r="734" spans="1:4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row>
    <row r="735" spans="1:4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row>
    <row r="736" spans="1:4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row>
    <row r="737" spans="1:4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row>
    <row r="738" spans="1:4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row>
    <row r="739" spans="1:4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row>
    <row r="740" spans="1:4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row>
    <row r="741" spans="1:4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row>
    <row r="742" spans="1:4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row>
    <row r="743" spans="1:4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row>
    <row r="744" spans="1: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row>
    <row r="745" spans="1:4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row>
    <row r="746" spans="1:4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row>
    <row r="747" spans="1:4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row>
    <row r="748" spans="1:4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row>
    <row r="749" spans="1:4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row>
    <row r="750" spans="1:4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row>
    <row r="751" spans="1:4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row>
    <row r="752" spans="1:4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row>
    <row r="753" spans="1:4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row>
    <row r="754" spans="1:4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row>
    <row r="755" spans="1:4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row>
    <row r="756" spans="1:4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row>
    <row r="757" spans="1:4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row>
    <row r="758" spans="1:4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row>
    <row r="759" spans="1:4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row>
    <row r="760" spans="1:4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row>
    <row r="761" spans="1:4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row>
    <row r="762" spans="1:4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row>
    <row r="763" spans="1:4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row>
    <row r="764" spans="1:4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row>
    <row r="765" spans="1:4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row>
    <row r="766" spans="1:4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row>
    <row r="767" spans="1:4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row>
    <row r="768" spans="1:4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row>
    <row r="769" spans="1:4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row>
    <row r="770" spans="1:4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row>
    <row r="771" spans="1:4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row>
    <row r="772" spans="1:4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row>
    <row r="773" spans="1:4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row>
    <row r="774" spans="1:4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row>
    <row r="775" spans="1:4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row>
    <row r="776" spans="1:4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row>
    <row r="777" spans="1:4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row>
    <row r="778" spans="1:4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row>
    <row r="779" spans="1:4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row>
    <row r="780" spans="1:4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row>
    <row r="781" spans="1:4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row>
    <row r="782" spans="1:4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row>
    <row r="783" spans="1:4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row>
    <row r="784" spans="1:4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row>
    <row r="785" spans="1:4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row>
    <row r="786" spans="1:4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row>
    <row r="787" spans="1:4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row>
    <row r="788" spans="1:4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row>
    <row r="789" spans="1:4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row>
    <row r="790" spans="1:4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row>
    <row r="791" spans="1:4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row>
    <row r="792" spans="1:4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row>
    <row r="793" spans="1:4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row>
    <row r="794" spans="1:4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row>
    <row r="795" spans="1:4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row>
    <row r="796" spans="1:4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row>
    <row r="797" spans="1:4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row>
    <row r="798" spans="1:4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row>
    <row r="799" spans="1:4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row>
    <row r="800" spans="1:4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row>
    <row r="801" spans="1:4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row>
    <row r="802" spans="1:4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row>
    <row r="803" spans="1:4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row>
    <row r="804" spans="1:4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row>
    <row r="805" spans="1:4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row>
    <row r="806" spans="1:4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row>
    <row r="807" spans="1:4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row>
    <row r="808" spans="1:4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row>
    <row r="809" spans="1:4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row>
    <row r="810" spans="1:4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row>
    <row r="811" spans="1:4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row>
    <row r="812" spans="1:4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row>
    <row r="813" spans="1:4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row>
    <row r="814" spans="1:4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row>
    <row r="815" spans="1:4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row>
    <row r="816" spans="1:4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row>
    <row r="817" spans="1:4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row>
    <row r="818" spans="1:4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row>
    <row r="819" spans="1:4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row>
    <row r="820" spans="1:4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row>
    <row r="821" spans="1:4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row>
    <row r="822" spans="1:4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row>
    <row r="823" spans="1:4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row>
    <row r="824" spans="1:4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row>
    <row r="825" spans="1:4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row>
    <row r="826" spans="1:4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row>
    <row r="827" spans="1:4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row>
    <row r="828" spans="1:4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row>
    <row r="829" spans="1:4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row>
    <row r="830" spans="1:4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row>
    <row r="831" spans="1:4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row>
    <row r="832" spans="1:4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row>
    <row r="833" spans="1:4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row>
    <row r="834" spans="1:4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row>
    <row r="835" spans="1:4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row>
    <row r="836" spans="1:4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row>
    <row r="837" spans="1:4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row>
    <row r="838" spans="1:4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row>
    <row r="839" spans="1:4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row>
    <row r="840" spans="1:4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row>
    <row r="841" spans="1:4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row>
    <row r="842" spans="1:4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row>
    <row r="843" spans="1:4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row>
    <row r="844" spans="1: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row>
    <row r="845" spans="1:4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row>
    <row r="846" spans="1:4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row>
    <row r="847" spans="1:4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row>
    <row r="848" spans="1:4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row>
    <row r="849" spans="1:4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row>
    <row r="850" spans="1:4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row>
    <row r="851" spans="1:4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row>
    <row r="852" spans="1:4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row>
    <row r="853" spans="1:4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row>
    <row r="854" spans="1:4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row>
    <row r="855" spans="1:4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row>
    <row r="856" spans="1:4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row>
    <row r="857" spans="1:4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row>
    <row r="858" spans="1:4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row>
    <row r="859" spans="1:4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row>
    <row r="860" spans="1:4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row>
    <row r="861" spans="1:4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row>
    <row r="862" spans="1:4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row>
    <row r="863" spans="1:4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row>
    <row r="864" spans="1:4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row>
    <row r="865" spans="1:4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row>
    <row r="866" spans="1:4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row>
    <row r="867" spans="1:4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row>
    <row r="868" spans="1:4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row>
    <row r="869" spans="1:4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row>
    <row r="870" spans="1:4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row>
    <row r="871" spans="1:4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row>
    <row r="872" spans="1:4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row>
    <row r="873" spans="1:4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row>
    <row r="874" spans="1:4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row>
    <row r="875" spans="1:4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row>
    <row r="876" spans="1:4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row>
    <row r="877" spans="1:4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row>
    <row r="878" spans="1:4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row>
    <row r="879" spans="1:4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row>
    <row r="880" spans="1:4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row>
    <row r="881" spans="1:4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row>
    <row r="882" spans="1:4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row>
    <row r="883" spans="1:4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row>
    <row r="884" spans="1:4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row>
    <row r="885" spans="1:4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row>
    <row r="886" spans="1:4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row>
    <row r="887" spans="1:4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row>
    <row r="888" spans="1:4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row>
    <row r="889" spans="1:4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row>
    <row r="890" spans="1:4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row>
    <row r="891" spans="1:4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row>
    <row r="892" spans="1:4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row>
    <row r="893" spans="1:4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row>
    <row r="894" spans="1:4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row>
    <row r="895" spans="1:4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row>
    <row r="896" spans="1:4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row>
    <row r="897" spans="1:4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row>
    <row r="898" spans="1:4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row>
    <row r="899" spans="1:4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row>
    <row r="900" spans="1:4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row r="901" spans="1:4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row>
    <row r="902" spans="1:4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row>
    <row r="903" spans="1:4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row>
    <row r="904" spans="1:4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row>
    <row r="905" spans="1:4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row>
    <row r="906" spans="1:4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row>
    <row r="907" spans="1:4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row>
    <row r="908" spans="1:4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row>
    <row r="909" spans="1:4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row>
    <row r="910" spans="1:4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row>
    <row r="911" spans="1:4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row>
    <row r="912" spans="1:4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row>
    <row r="913" spans="1:4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row>
    <row r="914" spans="1:4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row>
    <row r="915" spans="1:4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row>
    <row r="916" spans="1:4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row>
    <row r="917" spans="1:4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row>
    <row r="918" spans="1:4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row>
    <row r="919" spans="1:4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row>
    <row r="920" spans="1:4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row>
    <row r="921" spans="1:4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row>
    <row r="922" spans="1:4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row>
    <row r="923" spans="1:4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row>
    <row r="924" spans="1:4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row>
    <row r="925" spans="1:4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row>
    <row r="926" spans="1:4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row>
    <row r="927" spans="1:4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row>
    <row r="928" spans="1:4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row>
    <row r="929" spans="1:4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row>
    <row r="930" spans="1:4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row>
    <row r="931" spans="1:4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row>
    <row r="932" spans="1:4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row>
    <row r="933" spans="1:4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row>
    <row r="934" spans="1:4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row>
    <row r="935" spans="1:4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row>
    <row r="936" spans="1:4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row>
    <row r="937" spans="1:4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row>
    <row r="938" spans="1:4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row>
    <row r="939" spans="1:4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row>
    <row r="940" spans="1:4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row>
    <row r="941" spans="1:4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row>
    <row r="942" spans="1:4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row>
    <row r="943" spans="1:4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row>
    <row r="944" spans="1: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row>
    <row r="945" spans="1:4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row>
    <row r="946" spans="1:4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row>
    <row r="947" spans="1:4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row>
    <row r="948" spans="1:4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row>
    <row r="949" spans="1:4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row>
    <row r="950" spans="1:4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row>
    <row r="951" spans="1:4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row>
    <row r="952" spans="1:4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row>
    <row r="953" spans="1:4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row>
    <row r="954" spans="1:4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row>
    <row r="955" spans="1:4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row>
    <row r="956" spans="1:4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row>
    <row r="957" spans="1:4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row>
    <row r="958" spans="1:4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row>
    <row r="959" spans="1:4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row>
    <row r="960" spans="1:4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row>
    <row r="961" spans="1:4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row>
    <row r="962" spans="1:4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row>
    <row r="963" spans="1:4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row>
    <row r="964" spans="1:4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row>
    <row r="965" spans="1:4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row>
    <row r="966" spans="1:4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row>
    <row r="967" spans="1:4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row>
    <row r="968" spans="1:4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row>
    <row r="969" spans="1:4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row>
    <row r="970" spans="1:4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row>
    <row r="971" spans="1:4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row>
    <row r="972" spans="1:4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row>
    <row r="973" spans="1:4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row>
    <row r="974" spans="1:4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row>
    <row r="975" spans="1:4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row>
    <row r="976" spans="1:4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row>
    <row r="977" spans="1:4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row>
    <row r="978" spans="1:4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row>
    <row r="979" spans="1:4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row>
    <row r="980" spans="1:4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row>
    <row r="981" spans="1:4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row>
    <row r="982" spans="1:4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row>
    <row r="983" spans="1:4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row>
    <row r="984" spans="1:4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row>
    <row r="985" spans="1:4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row>
    <row r="986" spans="1:4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row>
    <row r="987" spans="1:4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row>
    <row r="988" spans="1:4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row>
    <row r="989" spans="1:4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row>
    <row r="990" spans="1:4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row>
    <row r="991" spans="1:4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row>
    <row r="992" spans="1:4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row>
    <row r="993" spans="1:4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row>
    <row r="994" spans="1:4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row>
    <row r="995" spans="1:4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row>
    <row r="996" spans="1:4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row>
    <row r="997" spans="1:4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row>
    <row r="998" spans="1:4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row>
    <row r="999" spans="1:4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row>
    <row r="1000" spans="1:4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row>
  </sheetData>
  <mergeCells count="35">
    <mergeCell ref="M8:O8"/>
    <mergeCell ref="P8:Q8"/>
    <mergeCell ref="V8:V9"/>
    <mergeCell ref="W8:W9"/>
    <mergeCell ref="X8:X9"/>
    <mergeCell ref="R8:R9"/>
    <mergeCell ref="S8:S9"/>
    <mergeCell ref="T8:T9"/>
    <mergeCell ref="U8:U9"/>
    <mergeCell ref="Y8:Y9"/>
    <mergeCell ref="Z8:Z9"/>
    <mergeCell ref="AA8:AA9"/>
    <mergeCell ref="AB8:AB9"/>
    <mergeCell ref="A1:B1"/>
    <mergeCell ref="A2:X2"/>
    <mergeCell ref="A5:X5"/>
    <mergeCell ref="A7:Q7"/>
    <mergeCell ref="R7:AA7"/>
    <mergeCell ref="A8:A9"/>
    <mergeCell ref="B8:B9"/>
    <mergeCell ref="C8:C9"/>
    <mergeCell ref="D8:D9"/>
    <mergeCell ref="E8:E9"/>
    <mergeCell ref="F8:F9"/>
    <mergeCell ref="G8:G9"/>
    <mergeCell ref="A17:G17"/>
    <mergeCell ref="A18:G18"/>
    <mergeCell ref="A19:G19"/>
    <mergeCell ref="A20:G20"/>
    <mergeCell ref="A21:G21"/>
    <mergeCell ref="H8:H9"/>
    <mergeCell ref="I8:I9"/>
    <mergeCell ref="J8:J9"/>
    <mergeCell ref="K8:K9"/>
    <mergeCell ref="L8:L9"/>
  </mergeCells>
  <dataValidations count="5">
    <dataValidation type="custom" allowBlank="1" showInputMessage="1" showErrorMessage="1" prompt="Escriba el Objetivo general de la política pública." sqref="A5:A7" xr:uid="{00000000-0002-0000-0200-000000000000}">
      <formula1>ISTEXT(A5)</formula1>
    </dataValidation>
    <dataValidation type="list" allowBlank="1" showInputMessage="1" showErrorMessage="1" prompt="Seleccione de la lista. Identifique los sectores corresponsables, utilice una columna para cada sector con su respectiva entidad." sqref="L4:W4" xr:uid="{00000000-0002-0000-0200-000001000000}">
      <formula1>#REF!</formula1>
    </dataValidation>
    <dataValidation type="list" allowBlank="1" showErrorMessage="1" sqref="B3:B4" xr:uid="{00000000-0002-0000-0200-000002000000}">
      <formula1>#REF!</formula1>
    </dataValidation>
    <dataValidation type="custom" allowBlank="1" showInputMessage="1" showErrorMessage="1" prompt="La celda es de solo texto" sqref="A10:A16" xr:uid="{00000000-0002-0000-0200-000003000000}">
      <formula1>ISTEXT(A10)</formula1>
    </dataValidation>
    <dataValidation type="list" allowBlank="1" showErrorMessage="1" sqref="G10:G16" xr:uid="{00000000-0002-0000-0200-000004000000}">
      <formula1>ANUALIZACIÓN</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R1000"/>
  <sheetViews>
    <sheetView topLeftCell="M1" workbookViewId="0">
      <selection activeCell="T10" sqref="T10"/>
    </sheetView>
  </sheetViews>
  <sheetFormatPr baseColWidth="10" defaultColWidth="14.42578125" defaultRowHeight="15" customHeight="1"/>
  <cols>
    <col min="18" max="18" width="33" customWidth="1"/>
    <col min="19" max="19" width="19.85546875" customWidth="1"/>
    <col min="21" max="21" width="40.85546875" customWidth="1"/>
  </cols>
  <sheetData>
    <row r="1" spans="1:44" ht="102" customHeight="1">
      <c r="A1" s="205" t="s">
        <v>0</v>
      </c>
      <c r="B1" s="186"/>
      <c r="C1" s="133"/>
      <c r="D1" s="133"/>
      <c r="E1" s="133"/>
      <c r="F1" s="133"/>
      <c r="G1" s="133"/>
      <c r="H1" s="133"/>
      <c r="I1" s="133"/>
      <c r="J1" s="133"/>
      <c r="K1" s="133"/>
      <c r="L1" s="133"/>
      <c r="M1" s="133"/>
      <c r="N1" s="133"/>
      <c r="O1" s="133"/>
      <c r="P1" s="133"/>
      <c r="Q1" s="133"/>
      <c r="R1" s="133"/>
      <c r="S1" s="133"/>
      <c r="T1" s="133"/>
      <c r="U1" s="133"/>
      <c r="V1" s="133"/>
      <c r="W1" s="133"/>
      <c r="X1" s="133"/>
      <c r="Y1" s="3"/>
      <c r="Z1" s="3"/>
      <c r="AA1" s="3"/>
      <c r="AB1" s="3"/>
      <c r="AC1" s="3"/>
      <c r="AD1" s="3"/>
      <c r="AE1" s="3"/>
      <c r="AF1" s="3"/>
      <c r="AG1" s="3"/>
      <c r="AH1" s="3"/>
      <c r="AI1" s="3"/>
      <c r="AJ1" s="3"/>
      <c r="AK1" s="3"/>
      <c r="AL1" s="3"/>
      <c r="AM1" s="3"/>
      <c r="AN1" s="3"/>
      <c r="AO1" s="3"/>
      <c r="AP1" s="3"/>
      <c r="AQ1" s="3"/>
      <c r="AR1" s="3"/>
    </row>
    <row r="2" spans="1:44">
      <c r="A2" s="206" t="s">
        <v>1</v>
      </c>
      <c r="B2" s="207"/>
      <c r="C2" s="207"/>
      <c r="D2" s="207"/>
      <c r="E2" s="207"/>
      <c r="F2" s="207"/>
      <c r="G2" s="207"/>
      <c r="H2" s="207"/>
      <c r="I2" s="207"/>
      <c r="J2" s="207"/>
      <c r="K2" s="207"/>
      <c r="L2" s="207"/>
      <c r="M2" s="207"/>
      <c r="N2" s="207"/>
      <c r="O2" s="207"/>
      <c r="P2" s="207"/>
      <c r="Q2" s="207"/>
      <c r="R2" s="207"/>
      <c r="S2" s="207"/>
      <c r="T2" s="207"/>
      <c r="U2" s="207"/>
      <c r="V2" s="207"/>
      <c r="W2" s="207"/>
      <c r="X2" s="207"/>
      <c r="Y2" s="3"/>
      <c r="Z2" s="3"/>
      <c r="AA2" s="3"/>
      <c r="AB2" s="3"/>
      <c r="AC2" s="3"/>
      <c r="AD2" s="3"/>
      <c r="AE2" s="3"/>
      <c r="AF2" s="3"/>
      <c r="AG2" s="3"/>
      <c r="AH2" s="3"/>
      <c r="AI2" s="3"/>
      <c r="AJ2" s="3"/>
      <c r="AK2" s="3"/>
      <c r="AL2" s="3"/>
      <c r="AM2" s="3"/>
      <c r="AN2" s="3"/>
      <c r="AO2" s="3"/>
      <c r="AP2" s="3"/>
      <c r="AQ2" s="3"/>
      <c r="AR2" s="3"/>
    </row>
    <row r="3" spans="1:44">
      <c r="A3" s="134" t="s">
        <v>2</v>
      </c>
      <c r="B3" s="135"/>
      <c r="C3" s="136" t="s">
        <v>3</v>
      </c>
      <c r="D3" s="135"/>
      <c r="E3" s="135"/>
      <c r="F3" s="135"/>
      <c r="G3" s="135"/>
      <c r="H3" s="135"/>
      <c r="I3" s="135"/>
      <c r="J3" s="137"/>
      <c r="K3" s="137"/>
      <c r="L3" s="135"/>
      <c r="M3" s="135"/>
      <c r="N3" s="135"/>
      <c r="O3" s="135"/>
      <c r="P3" s="135"/>
      <c r="Q3" s="135"/>
      <c r="R3" s="135"/>
      <c r="S3" s="135"/>
      <c r="T3" s="135"/>
      <c r="U3" s="135"/>
      <c r="V3" s="135"/>
      <c r="W3" s="135"/>
      <c r="X3" s="135"/>
      <c r="Y3" s="3"/>
      <c r="Z3" s="3"/>
      <c r="AA3" s="3"/>
      <c r="AB3" s="3"/>
      <c r="AC3" s="3"/>
      <c r="AD3" s="3"/>
      <c r="AE3" s="3"/>
      <c r="AF3" s="3"/>
      <c r="AG3" s="3"/>
      <c r="AH3" s="3"/>
      <c r="AI3" s="3"/>
      <c r="AJ3" s="3"/>
      <c r="AK3" s="3"/>
      <c r="AL3" s="3"/>
      <c r="AM3" s="3"/>
      <c r="AN3" s="3"/>
      <c r="AO3" s="3"/>
      <c r="AP3" s="3"/>
      <c r="AQ3" s="3"/>
      <c r="AR3" s="3"/>
    </row>
    <row r="4" spans="1:44">
      <c r="A4" s="134" t="s">
        <v>606</v>
      </c>
      <c r="B4" s="135"/>
      <c r="C4" s="135"/>
      <c r="D4" s="138"/>
      <c r="E4" s="139"/>
      <c r="F4" s="135"/>
      <c r="G4" s="135"/>
      <c r="H4" s="138"/>
      <c r="I4" s="139"/>
      <c r="J4" s="133"/>
      <c r="K4" s="133"/>
      <c r="L4" s="135"/>
      <c r="M4" s="135"/>
      <c r="N4" s="135"/>
      <c r="O4" s="135"/>
      <c r="P4" s="135"/>
      <c r="Q4" s="135"/>
      <c r="R4" s="135"/>
      <c r="S4" s="135"/>
      <c r="T4" s="135"/>
      <c r="U4" s="135"/>
      <c r="V4" s="135"/>
      <c r="W4" s="135"/>
      <c r="X4" s="133"/>
      <c r="Y4" s="3"/>
      <c r="Z4" s="3"/>
      <c r="AA4" s="3"/>
      <c r="AB4" s="3"/>
      <c r="AC4" s="3"/>
      <c r="AD4" s="3"/>
      <c r="AE4" s="3"/>
      <c r="AF4" s="3"/>
      <c r="AG4" s="3"/>
      <c r="AH4" s="3"/>
      <c r="AI4" s="3"/>
      <c r="AJ4" s="3"/>
      <c r="AK4" s="3"/>
      <c r="AL4" s="3"/>
      <c r="AM4" s="3"/>
      <c r="AN4" s="3"/>
      <c r="AO4" s="3"/>
      <c r="AP4" s="3"/>
      <c r="AQ4" s="3"/>
      <c r="AR4" s="3"/>
    </row>
    <row r="5" spans="1:44">
      <c r="A5" s="208" t="s">
        <v>4</v>
      </c>
      <c r="B5" s="198"/>
      <c r="C5" s="198"/>
      <c r="D5" s="198"/>
      <c r="E5" s="198"/>
      <c r="F5" s="198"/>
      <c r="G5" s="198"/>
      <c r="H5" s="198"/>
      <c r="I5" s="198"/>
      <c r="J5" s="198"/>
      <c r="K5" s="198"/>
      <c r="L5" s="198"/>
      <c r="M5" s="198"/>
      <c r="N5" s="198"/>
      <c r="O5" s="198"/>
      <c r="P5" s="198"/>
      <c r="Q5" s="198"/>
      <c r="R5" s="198"/>
      <c r="S5" s="198"/>
      <c r="T5" s="198"/>
      <c r="U5" s="198"/>
      <c r="V5" s="198"/>
      <c r="W5" s="198"/>
      <c r="X5" s="198"/>
      <c r="Y5" s="3"/>
      <c r="Z5" s="3"/>
      <c r="AA5" s="3"/>
      <c r="AB5" s="3"/>
      <c r="AC5" s="3"/>
      <c r="AD5" s="3"/>
      <c r="AE5" s="3"/>
      <c r="AF5" s="3"/>
      <c r="AG5" s="3"/>
      <c r="AH5" s="3"/>
      <c r="AI5" s="3"/>
      <c r="AJ5" s="3"/>
      <c r="AK5" s="3"/>
      <c r="AL5" s="3"/>
      <c r="AM5" s="3"/>
      <c r="AN5" s="3"/>
      <c r="AO5" s="3"/>
      <c r="AP5" s="3"/>
      <c r="AQ5" s="3"/>
      <c r="AR5" s="3"/>
    </row>
    <row r="6" spans="1:44">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row>
    <row r="7" spans="1:44" ht="23.25">
      <c r="A7" s="209" t="s">
        <v>5</v>
      </c>
      <c r="B7" s="207"/>
      <c r="C7" s="207"/>
      <c r="D7" s="207"/>
      <c r="E7" s="207"/>
      <c r="F7" s="207"/>
      <c r="G7" s="207"/>
      <c r="H7" s="207"/>
      <c r="I7" s="207"/>
      <c r="J7" s="207"/>
      <c r="K7" s="207"/>
      <c r="L7" s="207"/>
      <c r="M7" s="207"/>
      <c r="N7" s="207"/>
      <c r="O7" s="207"/>
      <c r="P7" s="207"/>
      <c r="Q7" s="200"/>
      <c r="R7" s="210" t="s">
        <v>607</v>
      </c>
      <c r="S7" s="207"/>
      <c r="T7" s="207"/>
      <c r="U7" s="207"/>
      <c r="V7" s="207"/>
      <c r="W7" s="207"/>
      <c r="X7" s="207"/>
      <c r="Y7" s="207"/>
      <c r="Z7" s="207"/>
      <c r="AA7" s="207"/>
      <c r="AB7" s="140"/>
      <c r="AC7" s="3"/>
      <c r="AD7" s="3"/>
      <c r="AE7" s="3"/>
      <c r="AF7" s="3"/>
      <c r="AG7" s="3"/>
      <c r="AH7" s="3"/>
      <c r="AI7" s="3"/>
      <c r="AJ7" s="3"/>
      <c r="AK7" s="3"/>
      <c r="AL7" s="3"/>
      <c r="AM7" s="3"/>
      <c r="AN7" s="3"/>
      <c r="AO7" s="3"/>
      <c r="AP7" s="3"/>
      <c r="AQ7" s="3"/>
      <c r="AR7" s="3"/>
    </row>
    <row r="8" spans="1:44" ht="90">
      <c r="A8" s="141" t="s">
        <v>7</v>
      </c>
      <c r="B8" s="142" t="s">
        <v>8</v>
      </c>
      <c r="C8" s="143" t="s">
        <v>9</v>
      </c>
      <c r="D8" s="142" t="s">
        <v>11</v>
      </c>
      <c r="E8" s="142" t="s">
        <v>12</v>
      </c>
      <c r="F8" s="142" t="s">
        <v>13</v>
      </c>
      <c r="G8" s="142" t="s">
        <v>14</v>
      </c>
      <c r="H8" s="142" t="s">
        <v>15</v>
      </c>
      <c r="I8" s="142" t="s">
        <v>16</v>
      </c>
      <c r="J8" s="142" t="s">
        <v>17</v>
      </c>
      <c r="K8" s="143" t="s">
        <v>18</v>
      </c>
      <c r="L8" s="142" t="s">
        <v>19</v>
      </c>
      <c r="M8" s="213" t="s">
        <v>20</v>
      </c>
      <c r="N8" s="207"/>
      <c r="O8" s="200"/>
      <c r="P8" s="213" t="s">
        <v>21</v>
      </c>
      <c r="Q8" s="200"/>
      <c r="R8" s="144" t="s">
        <v>608</v>
      </c>
      <c r="S8" s="144" t="s">
        <v>23</v>
      </c>
      <c r="T8" s="143" t="s">
        <v>24</v>
      </c>
      <c r="U8" s="144" t="s">
        <v>609</v>
      </c>
      <c r="V8" s="144" t="s">
        <v>26</v>
      </c>
      <c r="W8" s="144" t="s">
        <v>27</v>
      </c>
      <c r="X8" s="144" t="s">
        <v>28</v>
      </c>
      <c r="Y8" s="144" t="s">
        <v>29</v>
      </c>
      <c r="Z8" s="144" t="s">
        <v>30</v>
      </c>
      <c r="AA8" s="144" t="s">
        <v>31</v>
      </c>
      <c r="AB8" s="143" t="s">
        <v>32</v>
      </c>
      <c r="AC8" s="3"/>
      <c r="AD8" s="3"/>
      <c r="AE8" s="3"/>
      <c r="AF8" s="3"/>
      <c r="AG8" s="3"/>
      <c r="AH8" s="3"/>
      <c r="AI8" s="3"/>
      <c r="AJ8" s="3"/>
      <c r="AK8" s="3"/>
      <c r="AL8" s="3"/>
      <c r="AM8" s="3"/>
      <c r="AN8" s="3"/>
      <c r="AO8" s="3"/>
      <c r="AP8" s="3"/>
      <c r="AQ8" s="3"/>
      <c r="AR8" s="3"/>
    </row>
    <row r="9" spans="1:44" ht="60">
      <c r="A9" s="18"/>
      <c r="B9" s="139"/>
      <c r="C9" s="139"/>
      <c r="D9" s="139"/>
      <c r="E9" s="139"/>
      <c r="F9" s="139"/>
      <c r="G9" s="139"/>
      <c r="H9" s="139"/>
      <c r="I9" s="139"/>
      <c r="J9" s="139"/>
      <c r="K9" s="139"/>
      <c r="L9" s="139"/>
      <c r="M9" s="145" t="s">
        <v>33</v>
      </c>
      <c r="N9" s="146" t="s">
        <v>34</v>
      </c>
      <c r="O9" s="146" t="s">
        <v>35</v>
      </c>
      <c r="P9" s="146" t="s">
        <v>610</v>
      </c>
      <c r="Q9" s="145" t="s">
        <v>37</v>
      </c>
      <c r="R9" s="139"/>
      <c r="S9" s="139"/>
      <c r="T9" s="139"/>
      <c r="U9" s="139"/>
      <c r="V9" s="139"/>
      <c r="W9" s="139"/>
      <c r="X9" s="139"/>
      <c r="Y9" s="139"/>
      <c r="Z9" s="139"/>
      <c r="AA9" s="139"/>
      <c r="AB9" s="139"/>
      <c r="AC9" s="3"/>
      <c r="AD9" s="3"/>
      <c r="AE9" s="3"/>
      <c r="AF9" s="3"/>
      <c r="AG9" s="3"/>
      <c r="AH9" s="3"/>
      <c r="AI9" s="3"/>
      <c r="AJ9" s="3"/>
      <c r="AK9" s="3"/>
      <c r="AL9" s="3"/>
      <c r="AM9" s="3"/>
      <c r="AN9" s="3"/>
      <c r="AO9" s="3"/>
      <c r="AP9" s="3"/>
      <c r="AQ9" s="3"/>
      <c r="AR9" s="3"/>
    </row>
    <row r="10" spans="1:44" ht="409.5">
      <c r="A10" s="147" t="s">
        <v>38</v>
      </c>
      <c r="B10" s="148" t="s">
        <v>234</v>
      </c>
      <c r="C10" s="148" t="s">
        <v>611</v>
      </c>
      <c r="D10" s="148" t="s">
        <v>612</v>
      </c>
      <c r="E10" s="148" t="s">
        <v>613</v>
      </c>
      <c r="F10" s="148" t="s">
        <v>105</v>
      </c>
      <c r="G10" s="148" t="s">
        <v>44</v>
      </c>
      <c r="H10" s="149">
        <v>44562</v>
      </c>
      <c r="I10" s="149">
        <v>48579</v>
      </c>
      <c r="J10" s="150">
        <v>23408</v>
      </c>
      <c r="K10" s="150">
        <v>2128</v>
      </c>
      <c r="L10" s="151" t="s">
        <v>66</v>
      </c>
      <c r="M10" s="152">
        <v>990</v>
      </c>
      <c r="N10" s="153">
        <v>86</v>
      </c>
      <c r="O10" s="153">
        <v>21</v>
      </c>
      <c r="P10" s="154" t="s">
        <v>661</v>
      </c>
      <c r="Q10" s="156" t="s">
        <v>662</v>
      </c>
      <c r="R10" s="156" t="s">
        <v>663</v>
      </c>
      <c r="S10" s="156" t="s">
        <v>664</v>
      </c>
      <c r="T10" s="163">
        <v>24</v>
      </c>
      <c r="U10" s="156" t="s">
        <v>665</v>
      </c>
      <c r="V10" s="157"/>
      <c r="W10" s="157"/>
      <c r="X10" s="148" t="s">
        <v>3</v>
      </c>
      <c r="Y10" s="148" t="s">
        <v>89</v>
      </c>
      <c r="Z10" s="148" t="s">
        <v>617</v>
      </c>
      <c r="AA10" s="148" t="s">
        <v>618</v>
      </c>
      <c r="AB10" s="157"/>
      <c r="AC10" s="158"/>
      <c r="AD10" s="159"/>
      <c r="AE10" s="159"/>
      <c r="AF10" s="159"/>
      <c r="AG10" s="159"/>
      <c r="AH10" s="159"/>
      <c r="AI10" s="159"/>
      <c r="AJ10" s="159"/>
      <c r="AK10" s="159"/>
      <c r="AL10" s="159"/>
      <c r="AM10" s="159"/>
      <c r="AN10" s="159"/>
      <c r="AO10" s="159"/>
      <c r="AP10" s="159"/>
      <c r="AQ10" s="159"/>
      <c r="AR10" s="159"/>
    </row>
    <row r="11" spans="1:44" ht="409.5">
      <c r="A11" s="147" t="s">
        <v>38</v>
      </c>
      <c r="B11" s="148" t="s">
        <v>234</v>
      </c>
      <c r="C11" s="148" t="s">
        <v>619</v>
      </c>
      <c r="D11" s="148" t="s">
        <v>620</v>
      </c>
      <c r="E11" s="148" t="s">
        <v>621</v>
      </c>
      <c r="F11" s="148" t="s">
        <v>105</v>
      </c>
      <c r="G11" s="148" t="s">
        <v>44</v>
      </c>
      <c r="H11" s="149">
        <v>44562</v>
      </c>
      <c r="I11" s="149">
        <v>48579</v>
      </c>
      <c r="J11" s="148">
        <v>330</v>
      </c>
      <c r="K11" s="148">
        <v>30</v>
      </c>
      <c r="L11" s="151" t="s">
        <v>66</v>
      </c>
      <c r="M11" s="152">
        <v>850</v>
      </c>
      <c r="N11" s="153">
        <v>75</v>
      </c>
      <c r="O11" s="153">
        <v>10</v>
      </c>
      <c r="P11" s="154" t="s">
        <v>666</v>
      </c>
      <c r="Q11" s="155" t="s">
        <v>616</v>
      </c>
      <c r="R11" s="155"/>
      <c r="S11" s="155" t="s">
        <v>616</v>
      </c>
      <c r="T11" s="155">
        <v>0</v>
      </c>
      <c r="U11" s="155" t="s">
        <v>667</v>
      </c>
      <c r="V11" s="157"/>
      <c r="W11" s="157"/>
      <c r="X11" s="148" t="s">
        <v>3</v>
      </c>
      <c r="Y11" s="148" t="s">
        <v>89</v>
      </c>
      <c r="Z11" s="148" t="s">
        <v>617</v>
      </c>
      <c r="AA11" s="148" t="s">
        <v>618</v>
      </c>
      <c r="AB11" s="157"/>
      <c r="AC11" s="158"/>
      <c r="AD11" s="159"/>
      <c r="AE11" s="159"/>
      <c r="AF11" s="159"/>
      <c r="AG11" s="159"/>
      <c r="AH11" s="159"/>
      <c r="AI11" s="159"/>
      <c r="AJ11" s="159"/>
      <c r="AK11" s="159"/>
      <c r="AL11" s="159"/>
      <c r="AM11" s="159"/>
      <c r="AN11" s="159"/>
      <c r="AO11" s="159"/>
      <c r="AP11" s="159"/>
      <c r="AQ11" s="159"/>
      <c r="AR11" s="159"/>
    </row>
    <row r="12" spans="1:44" ht="409.5">
      <c r="A12" s="147" t="s">
        <v>38</v>
      </c>
      <c r="B12" s="148" t="s">
        <v>234</v>
      </c>
      <c r="C12" s="148" t="s">
        <v>624</v>
      </c>
      <c r="D12" s="148" t="s">
        <v>625</v>
      </c>
      <c r="E12" s="148" t="s">
        <v>626</v>
      </c>
      <c r="F12" s="148" t="s">
        <v>105</v>
      </c>
      <c r="G12" s="148" t="s">
        <v>44</v>
      </c>
      <c r="H12" s="149">
        <v>44562</v>
      </c>
      <c r="I12" s="149">
        <v>48579</v>
      </c>
      <c r="J12" s="148">
        <v>440</v>
      </c>
      <c r="K12" s="148">
        <v>40</v>
      </c>
      <c r="L12" s="151" t="s">
        <v>66</v>
      </c>
      <c r="M12" s="152">
        <v>1375</v>
      </c>
      <c r="N12" s="153">
        <v>121</v>
      </c>
      <c r="O12" s="153">
        <v>31</v>
      </c>
      <c r="P12" s="154" t="s">
        <v>668</v>
      </c>
      <c r="Q12" s="155" t="s">
        <v>616</v>
      </c>
      <c r="R12" s="155" t="s">
        <v>616</v>
      </c>
      <c r="S12" s="155" t="s">
        <v>616</v>
      </c>
      <c r="T12" s="155">
        <v>0</v>
      </c>
      <c r="U12" s="164" t="s">
        <v>667</v>
      </c>
      <c r="V12" s="157"/>
      <c r="W12" s="157"/>
      <c r="X12" s="148" t="s">
        <v>3</v>
      </c>
      <c r="Y12" s="148" t="s">
        <v>89</v>
      </c>
      <c r="Z12" s="148" t="s">
        <v>617</v>
      </c>
      <c r="AA12" s="148" t="s">
        <v>618</v>
      </c>
      <c r="AB12" s="157"/>
      <c r="AC12" s="158"/>
      <c r="AD12" s="159"/>
      <c r="AE12" s="159"/>
      <c r="AF12" s="159"/>
      <c r="AG12" s="159"/>
      <c r="AH12" s="159"/>
      <c r="AI12" s="159"/>
      <c r="AJ12" s="159"/>
      <c r="AK12" s="159"/>
      <c r="AL12" s="159"/>
      <c r="AM12" s="159"/>
      <c r="AN12" s="159"/>
      <c r="AO12" s="159"/>
      <c r="AP12" s="159"/>
      <c r="AQ12" s="159"/>
      <c r="AR12" s="159"/>
    </row>
    <row r="13" spans="1:44" ht="409.5">
      <c r="A13" s="147" t="s">
        <v>342</v>
      </c>
      <c r="B13" s="148" t="s">
        <v>445</v>
      </c>
      <c r="C13" s="148" t="s">
        <v>629</v>
      </c>
      <c r="D13" s="148" t="s">
        <v>630</v>
      </c>
      <c r="E13" s="148" t="s">
        <v>631</v>
      </c>
      <c r="F13" s="148" t="s">
        <v>105</v>
      </c>
      <c r="G13" s="148" t="s">
        <v>44</v>
      </c>
      <c r="H13" s="149">
        <v>44927</v>
      </c>
      <c r="I13" s="149">
        <v>48579</v>
      </c>
      <c r="J13" s="160">
        <v>22000</v>
      </c>
      <c r="K13" s="148">
        <v>5500</v>
      </c>
      <c r="L13" s="151" t="s">
        <v>66</v>
      </c>
      <c r="M13" s="152">
        <v>1266</v>
      </c>
      <c r="N13" s="153">
        <v>262</v>
      </c>
      <c r="O13" s="153">
        <v>100</v>
      </c>
      <c r="P13" s="161" t="s">
        <v>669</v>
      </c>
      <c r="Q13" s="157"/>
      <c r="R13" s="157"/>
      <c r="S13" s="157"/>
      <c r="T13" s="157"/>
      <c r="U13" s="157"/>
      <c r="V13" s="157"/>
      <c r="W13" s="157"/>
      <c r="X13" s="148" t="s">
        <v>3</v>
      </c>
      <c r="Y13" s="148" t="s">
        <v>89</v>
      </c>
      <c r="Z13" s="148" t="s">
        <v>617</v>
      </c>
      <c r="AA13" s="148" t="s">
        <v>618</v>
      </c>
      <c r="AB13" s="157"/>
      <c r="AC13" s="158"/>
      <c r="AD13" s="159"/>
      <c r="AE13" s="159"/>
      <c r="AF13" s="159"/>
      <c r="AG13" s="159"/>
      <c r="AH13" s="159"/>
      <c r="AI13" s="159"/>
      <c r="AJ13" s="159"/>
      <c r="AK13" s="159"/>
      <c r="AL13" s="159"/>
      <c r="AM13" s="159"/>
      <c r="AN13" s="159"/>
      <c r="AO13" s="159"/>
      <c r="AP13" s="159"/>
      <c r="AQ13" s="159"/>
      <c r="AR13" s="159"/>
    </row>
    <row r="14" spans="1:44" ht="409.5">
      <c r="A14" s="147" t="s">
        <v>342</v>
      </c>
      <c r="B14" s="148" t="s">
        <v>445</v>
      </c>
      <c r="C14" s="148" t="s">
        <v>633</v>
      </c>
      <c r="D14" s="148" t="s">
        <v>634</v>
      </c>
      <c r="E14" s="148" t="s">
        <v>635</v>
      </c>
      <c r="F14" s="148" t="s">
        <v>105</v>
      </c>
      <c r="G14" s="148" t="s">
        <v>44</v>
      </c>
      <c r="H14" s="149">
        <v>44562</v>
      </c>
      <c r="I14" s="149">
        <v>48579</v>
      </c>
      <c r="J14" s="160">
        <v>40700</v>
      </c>
      <c r="K14" s="148">
        <v>3700</v>
      </c>
      <c r="L14" s="151" t="s">
        <v>66</v>
      </c>
      <c r="M14" s="152">
        <v>2345</v>
      </c>
      <c r="N14" s="153">
        <v>220</v>
      </c>
      <c r="O14" s="153">
        <v>165</v>
      </c>
      <c r="P14" s="154" t="s">
        <v>670</v>
      </c>
      <c r="Q14" s="155" t="s">
        <v>652</v>
      </c>
      <c r="R14" s="155" t="s">
        <v>652</v>
      </c>
      <c r="S14" s="155" t="s">
        <v>616</v>
      </c>
      <c r="T14" s="155">
        <v>0</v>
      </c>
      <c r="U14" s="155" t="s">
        <v>667</v>
      </c>
      <c r="V14" s="157"/>
      <c r="W14" s="157"/>
      <c r="X14" s="148" t="s">
        <v>3</v>
      </c>
      <c r="Y14" s="148" t="s">
        <v>89</v>
      </c>
      <c r="Z14" s="148" t="s">
        <v>617</v>
      </c>
      <c r="AA14" s="148" t="s">
        <v>618</v>
      </c>
      <c r="AB14" s="157"/>
      <c r="AC14" s="158"/>
      <c r="AD14" s="159"/>
      <c r="AE14" s="159"/>
      <c r="AF14" s="159"/>
      <c r="AG14" s="159"/>
      <c r="AH14" s="159"/>
      <c r="AI14" s="159"/>
      <c r="AJ14" s="159"/>
      <c r="AK14" s="159"/>
      <c r="AL14" s="159"/>
      <c r="AM14" s="159"/>
      <c r="AN14" s="159"/>
      <c r="AO14" s="159"/>
      <c r="AP14" s="159"/>
      <c r="AQ14" s="159"/>
      <c r="AR14" s="159"/>
    </row>
    <row r="15" spans="1:44" ht="409.5">
      <c r="A15" s="147" t="s">
        <v>342</v>
      </c>
      <c r="B15" s="148" t="s">
        <v>445</v>
      </c>
      <c r="C15" s="148" t="s">
        <v>637</v>
      </c>
      <c r="D15" s="148" t="s">
        <v>638</v>
      </c>
      <c r="E15" s="148" t="s">
        <v>639</v>
      </c>
      <c r="F15" s="148" t="s">
        <v>640</v>
      </c>
      <c r="G15" s="148" t="s">
        <v>44</v>
      </c>
      <c r="H15" s="149">
        <v>44562</v>
      </c>
      <c r="I15" s="149">
        <v>48579</v>
      </c>
      <c r="J15" s="160">
        <v>11</v>
      </c>
      <c r="K15" s="148">
        <v>1</v>
      </c>
      <c r="L15" s="151" t="s">
        <v>66</v>
      </c>
      <c r="M15" s="152">
        <v>1891</v>
      </c>
      <c r="N15" s="153">
        <v>156</v>
      </c>
      <c r="O15" s="153">
        <v>100</v>
      </c>
      <c r="P15" s="154" t="s">
        <v>671</v>
      </c>
      <c r="Q15" s="155" t="s">
        <v>616</v>
      </c>
      <c r="R15" s="155" t="s">
        <v>652</v>
      </c>
      <c r="S15" s="155" t="s">
        <v>616</v>
      </c>
      <c r="T15" s="155">
        <v>0</v>
      </c>
      <c r="U15" s="155" t="s">
        <v>667</v>
      </c>
      <c r="V15" s="157"/>
      <c r="W15" s="157"/>
      <c r="X15" s="148" t="s">
        <v>3</v>
      </c>
      <c r="Y15" s="148" t="s">
        <v>89</v>
      </c>
      <c r="Z15" s="148" t="s">
        <v>617</v>
      </c>
      <c r="AA15" s="148" t="s">
        <v>618</v>
      </c>
      <c r="AB15" s="157"/>
      <c r="AC15" s="158"/>
      <c r="AD15" s="159"/>
      <c r="AE15" s="159"/>
      <c r="AF15" s="159"/>
      <c r="AG15" s="159"/>
      <c r="AH15" s="159"/>
      <c r="AI15" s="159"/>
      <c r="AJ15" s="159"/>
      <c r="AK15" s="159"/>
      <c r="AL15" s="159"/>
      <c r="AM15" s="159"/>
      <c r="AN15" s="159"/>
      <c r="AO15" s="159"/>
      <c r="AP15" s="159"/>
      <c r="AQ15" s="159"/>
      <c r="AR15" s="159"/>
    </row>
    <row r="16" spans="1:44" ht="409.5">
      <c r="A16" s="147" t="s">
        <v>342</v>
      </c>
      <c r="B16" s="148" t="s">
        <v>445</v>
      </c>
      <c r="C16" s="148" t="s">
        <v>642</v>
      </c>
      <c r="D16" s="148" t="s">
        <v>643</v>
      </c>
      <c r="E16" s="148" t="s">
        <v>644</v>
      </c>
      <c r="F16" s="148" t="s">
        <v>105</v>
      </c>
      <c r="G16" s="148" t="s">
        <v>44</v>
      </c>
      <c r="H16" s="149">
        <v>44562</v>
      </c>
      <c r="I16" s="149">
        <v>48579</v>
      </c>
      <c r="J16" s="160">
        <v>700</v>
      </c>
      <c r="K16" s="160">
        <v>64</v>
      </c>
      <c r="L16" s="162" t="s">
        <v>66</v>
      </c>
      <c r="M16" s="152">
        <v>2328</v>
      </c>
      <c r="N16" s="153">
        <v>190</v>
      </c>
      <c r="O16" s="153">
        <v>106000000</v>
      </c>
      <c r="P16" s="154" t="s">
        <v>672</v>
      </c>
      <c r="Q16" s="155" t="s">
        <v>616</v>
      </c>
      <c r="R16" s="155" t="s">
        <v>652</v>
      </c>
      <c r="S16" s="155" t="s">
        <v>616</v>
      </c>
      <c r="T16" s="165">
        <v>0</v>
      </c>
      <c r="U16" s="155" t="s">
        <v>673</v>
      </c>
      <c r="V16" s="166"/>
      <c r="W16" s="166"/>
      <c r="X16" s="148" t="s">
        <v>3</v>
      </c>
      <c r="Y16" s="148" t="s">
        <v>89</v>
      </c>
      <c r="Z16" s="148" t="s">
        <v>617</v>
      </c>
      <c r="AA16" s="148" t="s">
        <v>618</v>
      </c>
      <c r="AB16" s="157"/>
      <c r="AC16" s="158"/>
      <c r="AD16" s="159"/>
      <c r="AE16" s="159"/>
      <c r="AF16" s="159"/>
      <c r="AG16" s="159"/>
      <c r="AH16" s="159"/>
      <c r="AI16" s="159"/>
      <c r="AJ16" s="159"/>
      <c r="AK16" s="159"/>
      <c r="AL16" s="159"/>
      <c r="AM16" s="159"/>
      <c r="AN16" s="159"/>
      <c r="AO16" s="159"/>
      <c r="AP16" s="159"/>
      <c r="AQ16" s="159"/>
      <c r="AR16" s="159"/>
    </row>
    <row r="17" spans="1:44">
      <c r="A17" s="202"/>
      <c r="B17" s="198"/>
      <c r="C17" s="198"/>
      <c r="D17" s="198"/>
      <c r="E17" s="198"/>
      <c r="F17" s="198"/>
      <c r="G17" s="198"/>
      <c r="H17" s="3"/>
      <c r="I17" s="3"/>
      <c r="J17" s="3"/>
      <c r="K17" s="3"/>
      <c r="L17" s="3"/>
      <c r="M17" s="3"/>
      <c r="N17" s="3"/>
      <c r="O17" s="3"/>
      <c r="P17" s="3"/>
      <c r="Q17" s="3"/>
      <c r="R17" s="3"/>
      <c r="S17" s="3"/>
      <c r="T17" s="3"/>
      <c r="U17" s="3"/>
      <c r="V17" s="3"/>
      <c r="W17" s="3"/>
      <c r="X17" s="3"/>
      <c r="Y17" s="3"/>
      <c r="Z17" s="3"/>
      <c r="AA17" s="3"/>
      <c r="AB17" s="3"/>
      <c r="AC17" s="3"/>
      <c r="AD17" s="137"/>
      <c r="AE17" s="137"/>
      <c r="AF17" s="137"/>
      <c r="AG17" s="137"/>
      <c r="AH17" s="137"/>
      <c r="AI17" s="137"/>
      <c r="AJ17" s="137"/>
      <c r="AK17" s="137"/>
      <c r="AL17" s="137"/>
      <c r="AM17" s="137"/>
      <c r="AN17" s="137"/>
      <c r="AO17" s="137"/>
      <c r="AP17" s="137"/>
      <c r="AQ17" s="137"/>
      <c r="AR17" s="137"/>
    </row>
    <row r="18" spans="1:44">
      <c r="A18" s="203"/>
      <c r="B18" s="198"/>
      <c r="C18" s="198"/>
      <c r="D18" s="198"/>
      <c r="E18" s="198"/>
      <c r="F18" s="198"/>
      <c r="G18" s="198"/>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row>
    <row r="19" spans="1:44">
      <c r="A19" s="203"/>
      <c r="B19" s="198"/>
      <c r="C19" s="198"/>
      <c r="D19" s="198"/>
      <c r="E19" s="198"/>
      <c r="F19" s="198"/>
      <c r="G19" s="198"/>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row>
    <row r="20" spans="1:44">
      <c r="A20" s="203"/>
      <c r="B20" s="198"/>
      <c r="C20" s="198"/>
      <c r="D20" s="198"/>
      <c r="E20" s="198"/>
      <c r="F20" s="198"/>
      <c r="G20" s="198"/>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row>
    <row r="21" spans="1:44">
      <c r="A21" s="203"/>
      <c r="B21" s="198"/>
      <c r="C21" s="198"/>
      <c r="D21" s="198"/>
      <c r="E21" s="198"/>
      <c r="F21" s="198"/>
      <c r="G21" s="198"/>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row>
    <row r="22" spans="1:44">
      <c r="A22" s="137"/>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row>
    <row r="23" spans="1:44">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row>
    <row r="24" spans="1:44">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row>
    <row r="25" spans="1:44">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row>
    <row r="26" spans="1:44">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row>
    <row r="27" spans="1:44">
      <c r="A27" s="137"/>
      <c r="B27" s="137"/>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row>
    <row r="28" spans="1:44">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row>
    <row r="29" spans="1:44">
      <c r="A29" s="137"/>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row>
    <row r="30" spans="1:44">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row>
    <row r="31" spans="1:44">
      <c r="A31" s="137"/>
      <c r="B31" s="137"/>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row>
    <row r="32" spans="1:44">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row>
    <row r="33" spans="1:44">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row>
    <row r="34" spans="1:44">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row>
    <row r="35" spans="1:44">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row>
    <row r="36" spans="1:44">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row>
    <row r="37" spans="1:44">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row>
    <row r="38" spans="1:44">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row>
    <row r="39" spans="1:44">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row>
    <row r="40" spans="1:44">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row>
    <row r="41" spans="1:44">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row>
    <row r="42" spans="1:44">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row>
    <row r="43" spans="1:44">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row>
    <row r="44" spans="1:44">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row>
    <row r="45" spans="1:44">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row>
    <row r="46" spans="1:44">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row>
    <row r="47" spans="1:44">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row>
    <row r="48" spans="1:44">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row>
    <row r="49" spans="1:44">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row>
    <row r="50" spans="1:44">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row>
    <row r="51" spans="1:44">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row>
    <row r="52" spans="1:44">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row>
    <row r="53" spans="1:44">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row>
    <row r="54" spans="1:44">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row>
    <row r="55" spans="1:44">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row>
    <row r="56" spans="1:44">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row>
    <row r="57" spans="1:44">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row>
    <row r="58" spans="1:44">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row>
    <row r="59" spans="1:44">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row>
    <row r="60" spans="1:44">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row>
    <row r="61" spans="1:44">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row>
    <row r="62" spans="1:44">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row>
    <row r="63" spans="1:44">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row>
    <row r="64" spans="1:44">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row>
    <row r="65" spans="1:44">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row>
    <row r="66" spans="1:44">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row>
    <row r="67" spans="1:44">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row>
    <row r="68" spans="1:44">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row>
    <row r="69" spans="1:44">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row>
    <row r="70" spans="1:44">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row>
    <row r="71" spans="1:44">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row>
    <row r="72" spans="1:44">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row>
    <row r="73" spans="1:44">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row>
    <row r="74" spans="1:44">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row>
    <row r="75" spans="1:44">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row>
    <row r="76" spans="1:44">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row>
    <row r="77" spans="1:44">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row>
    <row r="78" spans="1:44">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row>
    <row r="79" spans="1:44">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row>
    <row r="80" spans="1:44">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row>
    <row r="81" spans="1:44">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row>
    <row r="82" spans="1:44">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row>
    <row r="83" spans="1:44">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row>
    <row r="84" spans="1:44">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row>
    <row r="85" spans="1:44">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row>
    <row r="86" spans="1:44">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row>
    <row r="87" spans="1:44">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row>
    <row r="88" spans="1:44">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row>
    <row r="89" spans="1:44">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row>
    <row r="90" spans="1:44">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row>
    <row r="91" spans="1:44">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row>
    <row r="92" spans="1:44">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row>
    <row r="93" spans="1:44">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row>
    <row r="94" spans="1:44">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row>
    <row r="95" spans="1:44">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row>
    <row r="96" spans="1:44">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row>
    <row r="97" spans="1:44">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row>
    <row r="98" spans="1:44">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row>
    <row r="99" spans="1:44">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row>
    <row r="100" spans="1:44">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row>
    <row r="101" spans="1:44">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row>
    <row r="102" spans="1:44">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row>
    <row r="103" spans="1:44">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row>
    <row r="104" spans="1:44">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row>
    <row r="105" spans="1:44">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row>
    <row r="106" spans="1:44">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row>
    <row r="107" spans="1:44">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row>
    <row r="108" spans="1:44">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row>
    <row r="109" spans="1:44">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row>
    <row r="110" spans="1:44">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row>
    <row r="111" spans="1:44">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row>
    <row r="112" spans="1:44">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row>
    <row r="113" spans="1:44">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row>
    <row r="114" spans="1:44">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row>
    <row r="115" spans="1:44">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row>
    <row r="116" spans="1:44">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row>
    <row r="117" spans="1:44">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1:44">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1:44">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row>
    <row r="120" spans="1:44">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row>
    <row r="121" spans="1:44">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row>
    <row r="122" spans="1:44">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row>
    <row r="123" spans="1:44">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row>
    <row r="124" spans="1:44">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row>
    <row r="125" spans="1:44">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row>
    <row r="126" spans="1:44">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row>
    <row r="127" spans="1:44">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row>
    <row r="128" spans="1:44">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row>
    <row r="129" spans="1:44">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row>
    <row r="130" spans="1:44">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row>
    <row r="131" spans="1:44">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row>
    <row r="132" spans="1:44">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row>
    <row r="133" spans="1:44">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row>
    <row r="134" spans="1:44">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row>
    <row r="135" spans="1:44">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row>
    <row r="136" spans="1:44">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row>
    <row r="137" spans="1:44">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row>
    <row r="138" spans="1:44">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row>
    <row r="139" spans="1:44">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row>
    <row r="140" spans="1:44">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row>
    <row r="141" spans="1:44">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row>
    <row r="142" spans="1:44">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row>
    <row r="143" spans="1:44">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row>
    <row r="144" spans="1:44">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row>
    <row r="145" spans="1:44">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row>
    <row r="146" spans="1:44">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row>
    <row r="147" spans="1:44">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row>
    <row r="148" spans="1:44">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row>
    <row r="149" spans="1:44">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row>
    <row r="150" spans="1:44">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row>
    <row r="151" spans="1:44">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row>
    <row r="152" spans="1:44">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row>
    <row r="153" spans="1:44">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row>
    <row r="154" spans="1:44">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row>
    <row r="155" spans="1:44">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row>
    <row r="156" spans="1:44">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row>
    <row r="157" spans="1:44">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row>
    <row r="158" spans="1:44">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row>
    <row r="159" spans="1:44">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row>
    <row r="160" spans="1:44">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row>
    <row r="161" spans="1:44">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row>
    <row r="162" spans="1:44">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row>
    <row r="163" spans="1:44">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row>
    <row r="164" spans="1:44">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row>
    <row r="165" spans="1:44">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row>
    <row r="166" spans="1:44">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row>
    <row r="167" spans="1:44">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row>
    <row r="168" spans="1:44">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row>
    <row r="169" spans="1:44">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row>
    <row r="170" spans="1:44">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row>
    <row r="171" spans="1:44">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row>
    <row r="172" spans="1:44">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row>
    <row r="173" spans="1:44">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row>
    <row r="174" spans="1:44">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row>
    <row r="175" spans="1:44">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row>
    <row r="176" spans="1:44">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row>
    <row r="177" spans="1:44">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row>
    <row r="178" spans="1:44">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row>
    <row r="179" spans="1:44">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row>
    <row r="180" spans="1:44">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row>
    <row r="181" spans="1:44">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row>
    <row r="182" spans="1:44">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row>
    <row r="183" spans="1:44">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row>
    <row r="184" spans="1:44">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row>
    <row r="185" spans="1:44">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row>
    <row r="186" spans="1:44">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row>
    <row r="187" spans="1:44">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row>
    <row r="188" spans="1:44">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row>
    <row r="189" spans="1:44">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row>
    <row r="190" spans="1:44">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row>
    <row r="191" spans="1:44">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row>
    <row r="192" spans="1:44">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row>
    <row r="193" spans="1:44">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row>
    <row r="194" spans="1:44">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row>
    <row r="195" spans="1:44">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row>
    <row r="196" spans="1:44">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row>
    <row r="197" spans="1:44">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row>
    <row r="198" spans="1:44">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row>
    <row r="199" spans="1:44">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row>
    <row r="200" spans="1:44">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row>
    <row r="201" spans="1:44">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row>
    <row r="202" spans="1:44">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row>
    <row r="203" spans="1:44">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7"/>
      <c r="AL203" s="137"/>
      <c r="AM203" s="137"/>
      <c r="AN203" s="137"/>
      <c r="AO203" s="137"/>
      <c r="AP203" s="137"/>
      <c r="AQ203" s="137"/>
      <c r="AR203" s="137"/>
    </row>
    <row r="204" spans="1:44">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7"/>
      <c r="AL204" s="137"/>
      <c r="AM204" s="137"/>
      <c r="AN204" s="137"/>
      <c r="AO204" s="137"/>
      <c r="AP204" s="137"/>
      <c r="AQ204" s="137"/>
      <c r="AR204" s="137"/>
    </row>
    <row r="205" spans="1:44">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row>
    <row r="206" spans="1:44">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row>
    <row r="207" spans="1:44">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row>
    <row r="208" spans="1:44">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row>
    <row r="209" spans="1:44">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row>
    <row r="210" spans="1:44">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row>
    <row r="211" spans="1:44">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row>
    <row r="212" spans="1:44">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row>
    <row r="213" spans="1:44">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row>
    <row r="214" spans="1:44">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row>
    <row r="215" spans="1:44">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row>
    <row r="216" spans="1:44">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row>
    <row r="217" spans="1:44">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row>
    <row r="218" spans="1:44">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row>
    <row r="219" spans="1:44">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row>
    <row r="220" spans="1:44">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row>
    <row r="221" spans="1:4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row>
    <row r="222" spans="1:4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row>
    <row r="223" spans="1:4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row>
    <row r="224" spans="1:4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row>
    <row r="225" spans="1:4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row>
    <row r="226" spans="1:4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row>
    <row r="227" spans="1:4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row>
    <row r="228" spans="1:4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row>
    <row r="229" spans="1:4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row>
    <row r="230" spans="1:4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row>
    <row r="231" spans="1:4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row>
    <row r="232" spans="1:4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row>
    <row r="233" spans="1:4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row>
    <row r="234" spans="1:4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row>
    <row r="235" spans="1:4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row>
    <row r="236" spans="1:4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row>
    <row r="237" spans="1:4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row>
    <row r="238" spans="1:4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row>
    <row r="239" spans="1:4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row>
    <row r="240" spans="1:4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row>
    <row r="241" spans="1:4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row>
    <row r="242" spans="1:4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row>
    <row r="243" spans="1:4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row>
    <row r="244" spans="1: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row>
    <row r="245" spans="1:4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row>
    <row r="246" spans="1:4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row>
    <row r="247" spans="1:4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row>
    <row r="248" spans="1:4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row>
    <row r="249" spans="1:4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row>
    <row r="250" spans="1:4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row>
    <row r="251" spans="1:4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row>
    <row r="252" spans="1:4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row>
    <row r="253" spans="1:4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row>
    <row r="254" spans="1:4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row>
    <row r="255" spans="1:4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row>
    <row r="256" spans="1:4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row>
    <row r="257" spans="1:4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row>
    <row r="258" spans="1:4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row>
    <row r="259" spans="1:4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row>
    <row r="260" spans="1:4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row>
    <row r="261" spans="1:4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row>
    <row r="262" spans="1:4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row>
    <row r="263" spans="1:4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row>
    <row r="264" spans="1:4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row>
    <row r="265" spans="1:4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row>
    <row r="266" spans="1:4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row>
    <row r="267" spans="1:4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row>
    <row r="268" spans="1:4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row>
    <row r="269" spans="1:4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row>
    <row r="270" spans="1:4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row>
    <row r="271" spans="1:4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row>
    <row r="272" spans="1:4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row>
    <row r="273" spans="1:4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row>
    <row r="274" spans="1:4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row>
    <row r="275" spans="1:4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row>
    <row r="276" spans="1:4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row>
    <row r="277" spans="1:4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row>
    <row r="278" spans="1:4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row>
    <row r="279" spans="1:4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row>
    <row r="280" spans="1:4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row>
    <row r="281" spans="1:4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row>
    <row r="282" spans="1:4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row>
    <row r="283" spans="1:4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row>
    <row r="284" spans="1:4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row>
    <row r="285" spans="1:4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row>
    <row r="286" spans="1:4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row>
    <row r="287" spans="1:4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row>
    <row r="288" spans="1:4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row>
    <row r="289" spans="1:4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row>
    <row r="290" spans="1:4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row>
    <row r="291" spans="1:4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row>
    <row r="292" spans="1:4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row>
    <row r="293" spans="1:4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row>
    <row r="294" spans="1:4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row>
    <row r="295" spans="1:4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row>
    <row r="296" spans="1:4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row>
    <row r="297" spans="1:4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row>
    <row r="298" spans="1:4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row>
    <row r="299" spans="1:4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row>
    <row r="300" spans="1:4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row>
    <row r="301" spans="1:4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row>
    <row r="302" spans="1:4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row>
    <row r="303" spans="1:4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row>
    <row r="304" spans="1:4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row>
    <row r="305" spans="1:4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row>
    <row r="306" spans="1:4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row>
    <row r="307" spans="1:4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row>
    <row r="308" spans="1:4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row>
    <row r="309" spans="1:4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row>
    <row r="310" spans="1:4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row>
    <row r="311" spans="1:4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row>
    <row r="312" spans="1:4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row>
    <row r="313" spans="1:4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row>
    <row r="314" spans="1:4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row>
    <row r="315" spans="1:4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row>
    <row r="316" spans="1:4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row>
    <row r="317" spans="1:4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row>
    <row r="318" spans="1:4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row>
    <row r="319" spans="1:4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row>
    <row r="320" spans="1:4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row>
    <row r="321" spans="1:4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row>
    <row r="322" spans="1:4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row>
    <row r="323" spans="1:4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row>
    <row r="324" spans="1:4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row>
    <row r="325" spans="1:4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row>
    <row r="326" spans="1:4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row>
    <row r="327" spans="1:4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row>
    <row r="328" spans="1:4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row>
    <row r="329" spans="1:4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row>
    <row r="330" spans="1:4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row>
    <row r="331" spans="1:4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row>
    <row r="332" spans="1:4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row>
    <row r="333" spans="1:4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row>
    <row r="334" spans="1:4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row>
    <row r="335" spans="1:4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row>
    <row r="336" spans="1:4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pans="1:4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row>
    <row r="338" spans="1:4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row>
    <row r="339" spans="1:4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row>
    <row r="340" spans="1:4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row>
    <row r="341" spans="1:4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row>
    <row r="342" spans="1:4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row>
    <row r="343" spans="1:4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row>
    <row r="344" spans="1: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row>
    <row r="345" spans="1:4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row>
    <row r="346" spans="1:4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row>
    <row r="347" spans="1:4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row>
    <row r="348" spans="1:4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row>
    <row r="349" spans="1:4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row>
    <row r="350" spans="1:4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row>
    <row r="351" spans="1:4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row>
    <row r="352" spans="1:4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row>
    <row r="353" spans="1:4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row>
    <row r="354" spans="1:4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row>
    <row r="355" spans="1:4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row>
    <row r="356" spans="1:4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row>
    <row r="357" spans="1:4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row>
    <row r="358" spans="1:4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row>
    <row r="359" spans="1:4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row>
    <row r="360" spans="1:4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row>
    <row r="361" spans="1:4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row>
    <row r="362" spans="1:4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row>
    <row r="363" spans="1:4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row>
    <row r="364" spans="1:4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row>
    <row r="365" spans="1:4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row>
    <row r="366" spans="1:4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row>
    <row r="367" spans="1:4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row>
    <row r="368" spans="1:4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row>
    <row r="369" spans="1:4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row>
    <row r="370" spans="1:4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row>
    <row r="371" spans="1:4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row>
    <row r="372" spans="1:4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row>
    <row r="373" spans="1:4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row>
    <row r="374" spans="1:4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row>
    <row r="375" spans="1:4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row>
    <row r="376" spans="1:4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row>
    <row r="377" spans="1:4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row>
    <row r="378" spans="1:4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row>
    <row r="379" spans="1:4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row>
    <row r="380" spans="1:4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row>
    <row r="381" spans="1:4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row>
    <row r="382" spans="1:4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row>
    <row r="383" spans="1:4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row>
    <row r="384" spans="1:4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row>
    <row r="385" spans="1:4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row>
    <row r="386" spans="1:4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row>
    <row r="387" spans="1:4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row>
    <row r="388" spans="1:4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row>
    <row r="389" spans="1:4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row>
    <row r="390" spans="1:4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row>
    <row r="391" spans="1:4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row>
    <row r="392" spans="1:4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row>
    <row r="393" spans="1:4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row>
    <row r="394" spans="1:4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row>
    <row r="395" spans="1:4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row>
    <row r="396" spans="1:4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row>
    <row r="397" spans="1:4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row>
    <row r="398" spans="1:4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row>
    <row r="399" spans="1:4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row>
    <row r="400" spans="1:4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row>
    <row r="401" spans="1:4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row>
    <row r="402" spans="1:4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row>
    <row r="403" spans="1:4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row>
    <row r="404" spans="1:4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row>
    <row r="405" spans="1:4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row>
    <row r="406" spans="1:4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row>
    <row r="407" spans="1:4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row>
    <row r="408" spans="1:4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row>
    <row r="409" spans="1:4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row>
    <row r="410" spans="1:4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row>
    <row r="411" spans="1:4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row>
    <row r="412" spans="1:4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row>
    <row r="413" spans="1:4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row>
    <row r="414" spans="1:4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row>
    <row r="415" spans="1:4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row>
    <row r="416" spans="1:4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row>
    <row r="417" spans="1:4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row>
    <row r="418" spans="1:4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row>
    <row r="419" spans="1:4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row>
    <row r="420" spans="1:4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row>
    <row r="421" spans="1:4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row>
    <row r="422" spans="1:4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row>
    <row r="423" spans="1:4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row>
    <row r="424" spans="1:4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row>
    <row r="425" spans="1:4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row>
    <row r="426" spans="1:4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row>
    <row r="427" spans="1:4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row>
    <row r="428" spans="1:4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row>
    <row r="429" spans="1:4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row>
    <row r="430" spans="1:4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row>
    <row r="431" spans="1:4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row>
    <row r="432" spans="1:4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row>
    <row r="433" spans="1:4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row>
    <row r="434" spans="1:4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row>
    <row r="435" spans="1:4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row>
    <row r="436" spans="1:4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row>
    <row r="437" spans="1:4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row>
    <row r="438" spans="1:4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row>
    <row r="439" spans="1:4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row>
    <row r="440" spans="1:4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row>
    <row r="441" spans="1:4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row>
    <row r="442" spans="1:4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row>
    <row r="443" spans="1:4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row>
    <row r="444" spans="1: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row>
    <row r="445" spans="1:4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row>
    <row r="446" spans="1:4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row>
    <row r="447" spans="1:4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row>
    <row r="448" spans="1:4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row>
    <row r="449" spans="1:4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row>
    <row r="450" spans="1:4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row>
    <row r="451" spans="1:4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row>
    <row r="452" spans="1:4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row>
    <row r="453" spans="1:4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row>
    <row r="454" spans="1:4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row>
    <row r="455" spans="1:4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row>
    <row r="456" spans="1:4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row>
    <row r="457" spans="1:4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row>
    <row r="458" spans="1:4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row>
    <row r="459" spans="1:4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row>
    <row r="460" spans="1:4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row>
    <row r="461" spans="1:4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row>
    <row r="462" spans="1:4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row>
    <row r="463" spans="1:4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row>
    <row r="464" spans="1:4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row>
    <row r="465" spans="1:4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row>
    <row r="466" spans="1:4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row>
    <row r="467" spans="1:4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row>
    <row r="468" spans="1:4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row>
    <row r="469" spans="1:4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row>
    <row r="470" spans="1:4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row>
    <row r="471" spans="1:4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row>
    <row r="472" spans="1:4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row>
    <row r="473" spans="1:4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row>
    <row r="474" spans="1:4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row>
    <row r="475" spans="1:4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row>
    <row r="476" spans="1:4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row>
    <row r="477" spans="1:4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row>
    <row r="478" spans="1:4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row>
    <row r="479" spans="1:4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row>
    <row r="480" spans="1:4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row>
    <row r="481" spans="1:4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row>
    <row r="482" spans="1:4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row>
    <row r="483" spans="1:4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row>
    <row r="484" spans="1:4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row>
    <row r="485" spans="1:4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row>
    <row r="486" spans="1:4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row>
    <row r="487" spans="1:4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row>
    <row r="488" spans="1:4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row>
    <row r="489" spans="1:4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row>
    <row r="490" spans="1:4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row>
    <row r="491" spans="1:4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row>
    <row r="492" spans="1:4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row>
    <row r="493" spans="1:4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row>
    <row r="494" spans="1:4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row>
    <row r="495" spans="1:4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row>
    <row r="496" spans="1:4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row>
    <row r="497" spans="1:4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row>
    <row r="498" spans="1:4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row>
    <row r="499" spans="1:4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row>
    <row r="500" spans="1:4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row>
    <row r="501" spans="1:4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row>
    <row r="502" spans="1:4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row>
    <row r="503" spans="1:4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row>
    <row r="504" spans="1:4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row>
    <row r="505" spans="1:4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row>
    <row r="506" spans="1:4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row>
    <row r="507" spans="1:4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row>
    <row r="508" spans="1:4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row>
    <row r="509" spans="1:4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row>
    <row r="510" spans="1:4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row>
    <row r="511" spans="1:4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row>
    <row r="512" spans="1:4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row>
    <row r="513" spans="1:4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row>
    <row r="514" spans="1:4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row>
    <row r="515" spans="1:4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row>
    <row r="516" spans="1:4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row>
    <row r="517" spans="1:4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row>
    <row r="518" spans="1:4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row>
    <row r="519" spans="1:4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row>
    <row r="520" spans="1:4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row>
    <row r="521" spans="1:4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row>
    <row r="522" spans="1:4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row>
    <row r="523" spans="1:4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row>
    <row r="524" spans="1:4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row>
    <row r="525" spans="1:4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row>
    <row r="526" spans="1:4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row>
    <row r="527" spans="1:4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row>
    <row r="528" spans="1:4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row>
    <row r="529" spans="1:4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row>
    <row r="530" spans="1:4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row>
    <row r="531" spans="1:4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row>
    <row r="532" spans="1:4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row>
    <row r="533" spans="1:4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row>
    <row r="534" spans="1:4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row>
    <row r="535" spans="1:4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row>
    <row r="536" spans="1:4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row>
    <row r="537" spans="1:4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row>
    <row r="538" spans="1:4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row>
    <row r="539" spans="1:4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row>
    <row r="540" spans="1:4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row>
    <row r="541" spans="1:4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row>
    <row r="542" spans="1:4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row>
    <row r="543" spans="1:4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row>
    <row r="544" spans="1: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row>
    <row r="545" spans="1:4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row>
    <row r="546" spans="1:4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row>
    <row r="547" spans="1:4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row>
    <row r="548" spans="1:4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row>
    <row r="549" spans="1:4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row>
    <row r="550" spans="1:4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row>
    <row r="551" spans="1:4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row>
    <row r="552" spans="1:4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row>
    <row r="553" spans="1:4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row>
    <row r="554" spans="1:4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row>
    <row r="555" spans="1:4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row>
    <row r="556" spans="1:4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row>
    <row r="557" spans="1:4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row>
    <row r="558" spans="1:4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row>
    <row r="559" spans="1:4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row>
    <row r="560" spans="1:4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row>
    <row r="561" spans="1:4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row>
    <row r="562" spans="1:4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row>
    <row r="563" spans="1:4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row>
    <row r="564" spans="1:4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row>
    <row r="565" spans="1:4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row>
    <row r="566" spans="1:4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row>
    <row r="567" spans="1:4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row>
    <row r="568" spans="1:4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row>
    <row r="569" spans="1:4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row>
    <row r="570" spans="1:4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row>
    <row r="571" spans="1:4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row>
    <row r="572" spans="1:4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row>
    <row r="573" spans="1:4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row>
    <row r="574" spans="1:4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row>
    <row r="575" spans="1:4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row>
    <row r="576" spans="1:4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row>
    <row r="577" spans="1:4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row>
    <row r="578" spans="1:4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row>
    <row r="579" spans="1:4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row>
    <row r="580" spans="1:4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row>
    <row r="581" spans="1:4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row>
    <row r="582" spans="1:4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row>
    <row r="583" spans="1:4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row>
    <row r="584" spans="1:4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row>
    <row r="585" spans="1:4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row>
    <row r="586" spans="1:4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row>
    <row r="587" spans="1:4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row>
    <row r="588" spans="1:4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row>
    <row r="589" spans="1:4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row>
    <row r="590" spans="1:4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row>
    <row r="591" spans="1:4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row>
    <row r="592" spans="1:4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row>
    <row r="593" spans="1:4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row>
    <row r="594" spans="1:4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row>
    <row r="595" spans="1:4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row>
    <row r="596" spans="1:4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row>
    <row r="597" spans="1:4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row>
    <row r="598" spans="1:4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row>
    <row r="599" spans="1:4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row>
    <row r="600" spans="1:4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row>
    <row r="601" spans="1:4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row>
    <row r="602" spans="1:4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row>
    <row r="603" spans="1:4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row>
    <row r="604" spans="1:4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row>
    <row r="605" spans="1:4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row>
    <row r="606" spans="1:4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row>
    <row r="607" spans="1:4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row>
    <row r="608" spans="1:4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row>
    <row r="609" spans="1:4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row>
    <row r="610" spans="1:4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row>
    <row r="611" spans="1:4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row>
    <row r="612" spans="1:4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row>
    <row r="613" spans="1:4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row>
    <row r="614" spans="1:4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row>
    <row r="615" spans="1:4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row>
    <row r="616" spans="1:4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row>
    <row r="617" spans="1:4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row>
    <row r="618" spans="1:4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row>
    <row r="619" spans="1:4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row>
    <row r="620" spans="1:4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row>
    <row r="621" spans="1:4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row>
    <row r="622" spans="1:4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row>
    <row r="623" spans="1:4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row>
    <row r="624" spans="1:4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row>
    <row r="625" spans="1:4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row>
    <row r="626" spans="1:4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row>
    <row r="627" spans="1:4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row>
    <row r="628" spans="1:4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row>
    <row r="629" spans="1:4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row>
    <row r="630" spans="1:4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row>
    <row r="631" spans="1:4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row>
    <row r="632" spans="1:4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row>
    <row r="633" spans="1:4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row>
    <row r="634" spans="1:4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row>
    <row r="635" spans="1:4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row>
    <row r="636" spans="1:4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row>
    <row r="637" spans="1:4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row>
    <row r="638" spans="1:4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row>
    <row r="639" spans="1:4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row>
    <row r="640" spans="1:4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row>
    <row r="641" spans="1:4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row>
    <row r="642" spans="1:4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row>
    <row r="643" spans="1:4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row>
    <row r="644" spans="1: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row>
    <row r="645" spans="1:4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row>
    <row r="646" spans="1:4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row>
    <row r="647" spans="1:4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row>
    <row r="648" spans="1:4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row>
    <row r="649" spans="1:4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row>
    <row r="650" spans="1:4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row>
    <row r="651" spans="1:4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row>
    <row r="652" spans="1:4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row>
    <row r="653" spans="1:4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row>
    <row r="654" spans="1:4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row>
    <row r="655" spans="1:4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row>
    <row r="656" spans="1:4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row>
    <row r="657" spans="1:4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row>
    <row r="658" spans="1:4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row>
    <row r="659" spans="1:4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row>
    <row r="660" spans="1:4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row>
    <row r="661" spans="1:4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row>
    <row r="662" spans="1:4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row>
    <row r="663" spans="1:4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row>
    <row r="664" spans="1:4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row>
    <row r="665" spans="1:4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row>
    <row r="666" spans="1:4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row>
    <row r="667" spans="1:4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row>
    <row r="668" spans="1:4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row>
    <row r="669" spans="1:4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row>
    <row r="670" spans="1:4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row>
    <row r="671" spans="1:4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row>
    <row r="672" spans="1:4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row>
    <row r="673" spans="1:4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row>
    <row r="674" spans="1:4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row>
    <row r="675" spans="1:4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row>
    <row r="676" spans="1:4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row>
    <row r="677" spans="1:4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row>
    <row r="678" spans="1:4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row>
    <row r="679" spans="1:4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row>
    <row r="680" spans="1:4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row>
    <row r="681" spans="1:4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row>
    <row r="682" spans="1:4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row>
    <row r="683" spans="1:4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row>
    <row r="684" spans="1:4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row>
    <row r="685" spans="1:4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row>
    <row r="686" spans="1:4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row>
    <row r="687" spans="1:4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row>
    <row r="688" spans="1:4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row>
    <row r="689" spans="1:4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row>
    <row r="690" spans="1:4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row>
    <row r="691" spans="1:4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row>
    <row r="692" spans="1:4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row>
    <row r="693" spans="1:4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row>
    <row r="694" spans="1:4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row>
    <row r="695" spans="1:4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row>
    <row r="696" spans="1:4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row>
    <row r="697" spans="1:4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row>
    <row r="698" spans="1:4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row>
    <row r="699" spans="1:4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row>
    <row r="700" spans="1:4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row>
    <row r="701" spans="1:4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row>
    <row r="702" spans="1:4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row>
    <row r="703" spans="1:4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row>
    <row r="704" spans="1:4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row>
    <row r="705" spans="1:4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row>
    <row r="706" spans="1:4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row>
    <row r="707" spans="1:4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row>
    <row r="708" spans="1:4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row>
    <row r="709" spans="1:4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row>
    <row r="710" spans="1:4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row>
    <row r="711" spans="1:4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row>
    <row r="712" spans="1:4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row>
    <row r="713" spans="1:4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row>
    <row r="714" spans="1:4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row>
    <row r="715" spans="1:4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row>
    <row r="716" spans="1:4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row>
    <row r="717" spans="1:4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row>
    <row r="718" spans="1:4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row>
    <row r="719" spans="1:4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row>
    <row r="720" spans="1:4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row>
    <row r="721" spans="1:4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row>
    <row r="722" spans="1:4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row>
    <row r="723" spans="1:4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row>
    <row r="724" spans="1:4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row>
    <row r="725" spans="1:4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row>
    <row r="726" spans="1:4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row>
    <row r="727" spans="1:4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row>
    <row r="728" spans="1:4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row>
    <row r="729" spans="1:4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row>
    <row r="730" spans="1:4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row>
    <row r="731" spans="1:4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row>
    <row r="732" spans="1:4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row>
    <row r="733" spans="1:4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row>
    <row r="734" spans="1:4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row>
    <row r="735" spans="1:4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row>
    <row r="736" spans="1:4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row>
    <row r="737" spans="1:4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row>
    <row r="738" spans="1:4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row>
    <row r="739" spans="1:4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row>
    <row r="740" spans="1:4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row>
    <row r="741" spans="1:4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row>
    <row r="742" spans="1:4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row>
    <row r="743" spans="1:4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row>
    <row r="744" spans="1: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row>
    <row r="745" spans="1:4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row>
    <row r="746" spans="1:4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row>
    <row r="747" spans="1:4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row>
    <row r="748" spans="1:4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row>
    <row r="749" spans="1:4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row>
    <row r="750" spans="1:4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row>
    <row r="751" spans="1:4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row>
    <row r="752" spans="1:4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row>
    <row r="753" spans="1:4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row>
    <row r="754" spans="1:4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row>
    <row r="755" spans="1:4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row>
    <row r="756" spans="1:4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row>
    <row r="757" spans="1:4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row>
    <row r="758" spans="1:4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row>
    <row r="759" spans="1:4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row>
    <row r="760" spans="1:4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row>
    <row r="761" spans="1:4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row>
    <row r="762" spans="1:4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row>
    <row r="763" spans="1:4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row>
    <row r="764" spans="1:4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row>
    <row r="765" spans="1:4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row>
    <row r="766" spans="1:4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row>
    <row r="767" spans="1:4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row>
    <row r="768" spans="1:4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row>
    <row r="769" spans="1:4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row>
    <row r="770" spans="1:4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row>
    <row r="771" spans="1:4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row>
    <row r="772" spans="1:4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row>
    <row r="773" spans="1:4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row>
    <row r="774" spans="1:4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row>
    <row r="775" spans="1:4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row>
    <row r="776" spans="1:4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row>
    <row r="777" spans="1:4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row>
    <row r="778" spans="1:4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row>
    <row r="779" spans="1:4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row>
    <row r="780" spans="1:4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row>
    <row r="781" spans="1:4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row>
    <row r="782" spans="1:4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row>
    <row r="783" spans="1:4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row>
    <row r="784" spans="1:4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row>
    <row r="785" spans="1:4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row>
    <row r="786" spans="1:4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row>
    <row r="787" spans="1:4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row>
    <row r="788" spans="1:4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row>
    <row r="789" spans="1:4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row>
    <row r="790" spans="1:4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row>
    <row r="791" spans="1:4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row>
    <row r="792" spans="1:4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row>
    <row r="793" spans="1:4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row>
    <row r="794" spans="1:4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row>
    <row r="795" spans="1:4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row>
    <row r="796" spans="1:4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row>
    <row r="797" spans="1:4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row>
    <row r="798" spans="1:4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row>
    <row r="799" spans="1:4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row>
    <row r="800" spans="1:4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row>
    <row r="801" spans="1:4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row>
    <row r="802" spans="1:4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row>
    <row r="803" spans="1:4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row>
    <row r="804" spans="1:4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row>
    <row r="805" spans="1:4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row>
    <row r="806" spans="1:4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row>
    <row r="807" spans="1:4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row>
    <row r="808" spans="1:4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row>
    <row r="809" spans="1:4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row>
    <row r="810" spans="1:4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row>
    <row r="811" spans="1:4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row>
    <row r="812" spans="1:4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row>
    <row r="813" spans="1:4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row>
    <row r="814" spans="1:4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row>
    <row r="815" spans="1:4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row>
    <row r="816" spans="1:4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row>
    <row r="817" spans="1:4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row>
    <row r="818" spans="1:4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row>
    <row r="819" spans="1:4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row>
    <row r="820" spans="1:4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row>
    <row r="821" spans="1:4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row>
    <row r="822" spans="1:4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row>
    <row r="823" spans="1:4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row>
    <row r="824" spans="1:4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row>
    <row r="825" spans="1:4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row>
    <row r="826" spans="1:4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row>
    <row r="827" spans="1:4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row>
    <row r="828" spans="1:4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row>
    <row r="829" spans="1:4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row>
    <row r="830" spans="1:4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row>
    <row r="831" spans="1:4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row>
    <row r="832" spans="1:4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row>
    <row r="833" spans="1:4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row>
    <row r="834" spans="1:4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row>
    <row r="835" spans="1:4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row>
    <row r="836" spans="1:4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row>
    <row r="837" spans="1:4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row>
    <row r="838" spans="1:4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row>
    <row r="839" spans="1:4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row>
    <row r="840" spans="1:4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row>
    <row r="841" spans="1:4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row>
    <row r="842" spans="1:4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row>
    <row r="843" spans="1:4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row>
    <row r="844" spans="1: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row>
    <row r="845" spans="1:4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row>
    <row r="846" spans="1:4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row>
    <row r="847" spans="1:4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row>
    <row r="848" spans="1:4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row>
    <row r="849" spans="1:4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row>
    <row r="850" spans="1:4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row>
    <row r="851" spans="1:4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row>
    <row r="852" spans="1:4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row>
    <row r="853" spans="1:4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row>
    <row r="854" spans="1:4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row>
    <row r="855" spans="1:4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row>
    <row r="856" spans="1:4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row>
    <row r="857" spans="1:4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row>
    <row r="858" spans="1:4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row>
    <row r="859" spans="1:4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row>
    <row r="860" spans="1:4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row>
    <row r="861" spans="1:4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row>
    <row r="862" spans="1:4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row>
    <row r="863" spans="1:4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row>
    <row r="864" spans="1:4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row>
    <row r="865" spans="1:4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row>
    <row r="866" spans="1:4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row>
    <row r="867" spans="1:4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row>
    <row r="868" spans="1:4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row>
    <row r="869" spans="1:4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row>
    <row r="870" spans="1:4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row>
    <row r="871" spans="1:4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row>
    <row r="872" spans="1:4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row>
    <row r="873" spans="1:4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row>
    <row r="874" spans="1:4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row>
    <row r="875" spans="1:4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row>
    <row r="876" spans="1:4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row>
    <row r="877" spans="1:4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row>
    <row r="878" spans="1:4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row>
    <row r="879" spans="1:4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row>
    <row r="880" spans="1:4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row>
    <row r="881" spans="1:4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row>
    <row r="882" spans="1:4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row>
    <row r="883" spans="1:4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row>
    <row r="884" spans="1:4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row>
    <row r="885" spans="1:4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row>
    <row r="886" spans="1:4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row>
    <row r="887" spans="1:4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row>
    <row r="888" spans="1:4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row>
    <row r="889" spans="1:4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row>
    <row r="890" spans="1:4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row>
    <row r="891" spans="1:4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row>
    <row r="892" spans="1:4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row>
    <row r="893" spans="1:4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row>
    <row r="894" spans="1:4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row>
    <row r="895" spans="1:4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row>
    <row r="896" spans="1:4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row>
    <row r="897" spans="1:4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row>
    <row r="898" spans="1:4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row>
    <row r="899" spans="1:4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row>
    <row r="900" spans="1:4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row r="901" spans="1:4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row>
    <row r="902" spans="1:4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row>
    <row r="903" spans="1:4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row>
    <row r="904" spans="1:4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row>
    <row r="905" spans="1:4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row>
    <row r="906" spans="1:4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row>
    <row r="907" spans="1:4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row>
    <row r="908" spans="1:4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row>
    <row r="909" spans="1:4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row>
    <row r="910" spans="1:4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row>
    <row r="911" spans="1:4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row>
    <row r="912" spans="1:4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row>
    <row r="913" spans="1:4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row>
    <row r="914" spans="1:4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row>
    <row r="915" spans="1:4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row>
    <row r="916" spans="1:4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row>
    <row r="917" spans="1:4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row>
    <row r="918" spans="1:4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row>
    <row r="919" spans="1:4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row>
    <row r="920" spans="1:4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row>
    <row r="921" spans="1:4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row>
    <row r="922" spans="1:4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row>
    <row r="923" spans="1:4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row>
    <row r="924" spans="1:4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row>
    <row r="925" spans="1:4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row>
    <row r="926" spans="1:4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row>
    <row r="927" spans="1:4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row>
    <row r="928" spans="1:4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row>
    <row r="929" spans="1:4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row>
    <row r="930" spans="1:4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row>
    <row r="931" spans="1:4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row>
    <row r="932" spans="1:4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row>
    <row r="933" spans="1:4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row>
    <row r="934" spans="1:4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row>
    <row r="935" spans="1:4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row>
    <row r="936" spans="1:4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row>
    <row r="937" spans="1:4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row>
    <row r="938" spans="1:4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row>
    <row r="939" spans="1:4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row>
    <row r="940" spans="1:4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row>
    <row r="941" spans="1:4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row>
    <row r="942" spans="1:4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row>
    <row r="943" spans="1:4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row>
    <row r="944" spans="1: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row>
    <row r="945" spans="1:4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row>
    <row r="946" spans="1:4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row>
    <row r="947" spans="1:4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row>
    <row r="948" spans="1:4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row>
    <row r="949" spans="1:4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row>
    <row r="950" spans="1:4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row>
    <row r="951" spans="1:4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row>
    <row r="952" spans="1:4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row>
    <row r="953" spans="1:4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row>
    <row r="954" spans="1:4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row>
    <row r="955" spans="1:4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row>
    <row r="956" spans="1:4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row>
    <row r="957" spans="1:4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row>
    <row r="958" spans="1:4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row>
    <row r="959" spans="1:4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row>
    <row r="960" spans="1:4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row>
    <row r="961" spans="1:4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row>
    <row r="962" spans="1:4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row>
    <row r="963" spans="1:4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row>
    <row r="964" spans="1:4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row>
    <row r="965" spans="1:4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row>
    <row r="966" spans="1:4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row>
    <row r="967" spans="1:4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row>
    <row r="968" spans="1:4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row>
    <row r="969" spans="1:4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row>
    <row r="970" spans="1:4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row>
    <row r="971" spans="1:4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row>
    <row r="972" spans="1:4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row>
    <row r="973" spans="1:4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row>
    <row r="974" spans="1:4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row>
    <row r="975" spans="1:4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row>
    <row r="976" spans="1:4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row>
    <row r="977" spans="1:4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row>
    <row r="978" spans="1:4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row>
    <row r="979" spans="1:4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row>
    <row r="980" spans="1:4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row>
    <row r="981" spans="1:4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row>
    <row r="982" spans="1:4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row>
    <row r="983" spans="1:4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row>
    <row r="984" spans="1:4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row>
    <row r="985" spans="1:4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row>
    <row r="986" spans="1:4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row>
    <row r="987" spans="1:4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row>
    <row r="988" spans="1:4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row>
    <row r="989" spans="1:4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row>
    <row r="990" spans="1:4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row>
    <row r="991" spans="1:4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row>
    <row r="992" spans="1:4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row>
    <row r="993" spans="1:4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row>
    <row r="994" spans="1:4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row>
    <row r="995" spans="1:4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row>
    <row r="996" spans="1:4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row>
    <row r="997" spans="1:4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row>
    <row r="998" spans="1:4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row>
    <row r="999" spans="1:4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row>
    <row r="1000" spans="1:4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row>
  </sheetData>
  <mergeCells count="12">
    <mergeCell ref="A17:G17"/>
    <mergeCell ref="A18:G18"/>
    <mergeCell ref="A19:G19"/>
    <mergeCell ref="A20:G20"/>
    <mergeCell ref="A21:G21"/>
    <mergeCell ref="M8:O8"/>
    <mergeCell ref="P8:Q8"/>
    <mergeCell ref="A1:B1"/>
    <mergeCell ref="A2:X2"/>
    <mergeCell ref="A5:X5"/>
    <mergeCell ref="A7:Q7"/>
    <mergeCell ref="R7:AA7"/>
  </mergeCells>
  <dataValidations count="5">
    <dataValidation type="custom" allowBlank="1" showInputMessage="1" showErrorMessage="1" prompt="Escriba el Objetivo general de la política pública." sqref="A5:A7" xr:uid="{00000000-0002-0000-0300-000000000000}">
      <formula1>ISTEXT(A5)</formula1>
    </dataValidation>
    <dataValidation type="list" allowBlank="1" showInputMessage="1" showErrorMessage="1" prompt="Seleccione de la lista. Identifique los sectores corresponsables, utilice una columna para cada sector con su respectiva entidad." sqref="L4:W4" xr:uid="{00000000-0002-0000-0300-000001000000}">
      <formula1>#REF!</formula1>
    </dataValidation>
    <dataValidation type="list" allowBlank="1" showErrorMessage="1" sqref="B3:B4" xr:uid="{00000000-0002-0000-0300-000002000000}">
      <formula1>#REF!</formula1>
    </dataValidation>
    <dataValidation type="custom" allowBlank="1" showInputMessage="1" showErrorMessage="1" prompt="La celda es de solo texto" sqref="A10:A16" xr:uid="{00000000-0002-0000-0300-000003000000}">
      <formula1>ISTEXT(A10)</formula1>
    </dataValidation>
    <dataValidation type="list" allowBlank="1" showErrorMessage="1" sqref="G10:G16" xr:uid="{00000000-0002-0000-0300-000004000000}">
      <formula1>ANUALIZACIÓN</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R1000"/>
  <sheetViews>
    <sheetView topLeftCell="L15" workbookViewId="0">
      <selection activeCell="A7" sqref="A7:AB16"/>
    </sheetView>
  </sheetViews>
  <sheetFormatPr baseColWidth="10" defaultColWidth="14.42578125" defaultRowHeight="15" customHeight="1"/>
  <cols>
    <col min="15" max="15" width="19" customWidth="1"/>
    <col min="16" max="16" width="21.5703125" customWidth="1"/>
  </cols>
  <sheetData>
    <row r="1" spans="1:44">
      <c r="A1" s="205" t="s">
        <v>0</v>
      </c>
      <c r="B1" s="186"/>
      <c r="C1" s="133"/>
      <c r="D1" s="133"/>
      <c r="E1" s="133"/>
      <c r="F1" s="133"/>
      <c r="G1" s="133"/>
      <c r="H1" s="133"/>
      <c r="I1" s="133"/>
      <c r="J1" s="133"/>
      <c r="K1" s="133"/>
      <c r="L1" s="133"/>
      <c r="M1" s="133"/>
      <c r="N1" s="133"/>
      <c r="O1" s="133"/>
      <c r="P1" s="133"/>
      <c r="Q1" s="133"/>
      <c r="R1" s="133"/>
      <c r="S1" s="133"/>
      <c r="T1" s="133"/>
      <c r="U1" s="133"/>
      <c r="V1" s="133"/>
      <c r="W1" s="133"/>
      <c r="X1" s="133"/>
      <c r="Y1" s="3"/>
      <c r="Z1" s="3"/>
      <c r="AA1" s="3"/>
      <c r="AB1" s="3"/>
      <c r="AC1" s="3"/>
      <c r="AD1" s="3"/>
      <c r="AE1" s="3"/>
      <c r="AF1" s="3"/>
      <c r="AG1" s="3"/>
      <c r="AH1" s="3"/>
      <c r="AI1" s="3"/>
      <c r="AJ1" s="3"/>
      <c r="AK1" s="3"/>
      <c r="AL1" s="3"/>
      <c r="AM1" s="3"/>
      <c r="AN1" s="3"/>
      <c r="AO1" s="3"/>
      <c r="AP1" s="3"/>
      <c r="AQ1" s="3"/>
      <c r="AR1" s="3"/>
    </row>
    <row r="2" spans="1:44">
      <c r="A2" s="206" t="s">
        <v>1</v>
      </c>
      <c r="B2" s="207"/>
      <c r="C2" s="207"/>
      <c r="D2" s="207"/>
      <c r="E2" s="207"/>
      <c r="F2" s="207"/>
      <c r="G2" s="207"/>
      <c r="H2" s="207"/>
      <c r="I2" s="207"/>
      <c r="J2" s="207"/>
      <c r="K2" s="207"/>
      <c r="L2" s="207"/>
      <c r="M2" s="207"/>
      <c r="N2" s="207"/>
      <c r="O2" s="207"/>
      <c r="P2" s="207"/>
      <c r="Q2" s="207"/>
      <c r="R2" s="207"/>
      <c r="S2" s="207"/>
      <c r="T2" s="207"/>
      <c r="U2" s="207"/>
      <c r="V2" s="207"/>
      <c r="W2" s="207"/>
      <c r="X2" s="207"/>
      <c r="Y2" s="3"/>
      <c r="Z2" s="3"/>
      <c r="AA2" s="3"/>
      <c r="AB2" s="3"/>
      <c r="AC2" s="3"/>
      <c r="AD2" s="3"/>
      <c r="AE2" s="3"/>
      <c r="AF2" s="3"/>
      <c r="AG2" s="3"/>
      <c r="AH2" s="3"/>
      <c r="AI2" s="3"/>
      <c r="AJ2" s="3"/>
      <c r="AK2" s="3"/>
      <c r="AL2" s="3"/>
      <c r="AM2" s="3"/>
      <c r="AN2" s="3"/>
      <c r="AO2" s="3"/>
      <c r="AP2" s="3"/>
      <c r="AQ2" s="3"/>
      <c r="AR2" s="3"/>
    </row>
    <row r="3" spans="1:44">
      <c r="A3" s="134" t="s">
        <v>2</v>
      </c>
      <c r="B3" s="135"/>
      <c r="C3" s="136" t="s">
        <v>3</v>
      </c>
      <c r="D3" s="135"/>
      <c r="E3" s="135"/>
      <c r="F3" s="135"/>
      <c r="G3" s="135"/>
      <c r="H3" s="135"/>
      <c r="I3" s="135"/>
      <c r="J3" s="137"/>
      <c r="K3" s="137"/>
      <c r="L3" s="135"/>
      <c r="M3" s="135"/>
      <c r="N3" s="135"/>
      <c r="O3" s="135"/>
      <c r="P3" s="135"/>
      <c r="Q3" s="135"/>
      <c r="R3" s="135"/>
      <c r="S3" s="135"/>
      <c r="T3" s="135"/>
      <c r="U3" s="135"/>
      <c r="V3" s="135"/>
      <c r="W3" s="135"/>
      <c r="X3" s="135"/>
      <c r="Y3" s="3"/>
      <c r="Z3" s="3"/>
      <c r="AA3" s="3"/>
      <c r="AB3" s="3"/>
      <c r="AC3" s="3"/>
      <c r="AD3" s="3"/>
      <c r="AE3" s="3"/>
      <c r="AF3" s="3"/>
      <c r="AG3" s="3"/>
      <c r="AH3" s="3"/>
      <c r="AI3" s="3"/>
      <c r="AJ3" s="3"/>
      <c r="AK3" s="3"/>
      <c r="AL3" s="3"/>
      <c r="AM3" s="3"/>
      <c r="AN3" s="3"/>
      <c r="AO3" s="3"/>
      <c r="AP3" s="3"/>
      <c r="AQ3" s="3"/>
      <c r="AR3" s="3"/>
    </row>
    <row r="4" spans="1:44">
      <c r="A4" s="134" t="s">
        <v>606</v>
      </c>
      <c r="B4" s="135"/>
      <c r="C4" s="135"/>
      <c r="D4" s="138"/>
      <c r="E4" s="139"/>
      <c r="F4" s="135"/>
      <c r="G4" s="135"/>
      <c r="H4" s="138"/>
      <c r="I4" s="139"/>
      <c r="J4" s="133"/>
      <c r="K4" s="133"/>
      <c r="L4" s="135"/>
      <c r="M4" s="135"/>
      <c r="N4" s="135"/>
      <c r="O4" s="135"/>
      <c r="P4" s="135"/>
      <c r="Q4" s="135"/>
      <c r="R4" s="135"/>
      <c r="S4" s="135"/>
      <c r="T4" s="135"/>
      <c r="U4" s="135"/>
      <c r="V4" s="135"/>
      <c r="W4" s="135"/>
      <c r="X4" s="133"/>
      <c r="Y4" s="3"/>
      <c r="Z4" s="3"/>
      <c r="AA4" s="3"/>
      <c r="AB4" s="3"/>
      <c r="AC4" s="3"/>
      <c r="AD4" s="3"/>
      <c r="AE4" s="3"/>
      <c r="AF4" s="3"/>
      <c r="AG4" s="3"/>
      <c r="AH4" s="3"/>
      <c r="AI4" s="3"/>
      <c r="AJ4" s="3"/>
      <c r="AK4" s="3"/>
      <c r="AL4" s="3"/>
      <c r="AM4" s="3"/>
      <c r="AN4" s="3"/>
      <c r="AO4" s="3"/>
      <c r="AP4" s="3"/>
      <c r="AQ4" s="3"/>
      <c r="AR4" s="3"/>
    </row>
    <row r="5" spans="1:44">
      <c r="A5" s="208" t="s">
        <v>4</v>
      </c>
      <c r="B5" s="198"/>
      <c r="C5" s="198"/>
      <c r="D5" s="198"/>
      <c r="E5" s="198"/>
      <c r="F5" s="198"/>
      <c r="G5" s="198"/>
      <c r="H5" s="198"/>
      <c r="I5" s="198"/>
      <c r="J5" s="198"/>
      <c r="K5" s="198"/>
      <c r="L5" s="198"/>
      <c r="M5" s="198"/>
      <c r="N5" s="198"/>
      <c r="O5" s="198"/>
      <c r="P5" s="198"/>
      <c r="Q5" s="198"/>
      <c r="R5" s="198"/>
      <c r="S5" s="198"/>
      <c r="T5" s="198"/>
      <c r="U5" s="198"/>
      <c r="V5" s="198"/>
      <c r="W5" s="198"/>
      <c r="X5" s="198"/>
      <c r="Y5" s="3"/>
      <c r="Z5" s="3"/>
      <c r="AA5" s="3"/>
      <c r="AB5" s="3"/>
      <c r="AC5" s="3"/>
      <c r="AD5" s="3"/>
      <c r="AE5" s="3"/>
      <c r="AF5" s="3"/>
      <c r="AG5" s="3"/>
      <c r="AH5" s="3"/>
      <c r="AI5" s="3"/>
      <c r="AJ5" s="3"/>
      <c r="AK5" s="3"/>
      <c r="AL5" s="3"/>
      <c r="AM5" s="3"/>
      <c r="AN5" s="3"/>
      <c r="AO5" s="3"/>
      <c r="AP5" s="3"/>
      <c r="AQ5" s="3"/>
      <c r="AR5" s="3"/>
    </row>
    <row r="6" spans="1:44">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row>
    <row r="7" spans="1:44" ht="15" customHeight="1">
      <c r="A7" s="209" t="s">
        <v>5</v>
      </c>
      <c r="B7" s="207"/>
      <c r="C7" s="207"/>
      <c r="D7" s="207"/>
      <c r="E7" s="207"/>
      <c r="F7" s="207"/>
      <c r="G7" s="207"/>
      <c r="H7" s="207"/>
      <c r="I7" s="207"/>
      <c r="J7" s="207"/>
      <c r="K7" s="207"/>
      <c r="L7" s="207"/>
      <c r="M7" s="207"/>
      <c r="N7" s="207"/>
      <c r="O7" s="207"/>
      <c r="P7" s="207"/>
      <c r="Q7" s="200"/>
      <c r="R7" s="210" t="s">
        <v>607</v>
      </c>
      <c r="S7" s="207"/>
      <c r="T7" s="207"/>
      <c r="U7" s="207"/>
      <c r="V7" s="207"/>
      <c r="W7" s="207"/>
      <c r="X7" s="207"/>
      <c r="Y7" s="207"/>
      <c r="Z7" s="207"/>
      <c r="AA7" s="207"/>
      <c r="AB7" s="140"/>
      <c r="AC7" s="3"/>
      <c r="AD7" s="3"/>
      <c r="AE7" s="3"/>
      <c r="AF7" s="3"/>
      <c r="AG7" s="3"/>
      <c r="AH7" s="3"/>
      <c r="AI7" s="3"/>
      <c r="AJ7" s="3"/>
      <c r="AK7" s="3"/>
      <c r="AL7" s="3"/>
      <c r="AM7" s="3"/>
      <c r="AN7" s="3"/>
      <c r="AO7" s="3"/>
      <c r="AP7" s="3"/>
      <c r="AQ7" s="3"/>
      <c r="AR7" s="3"/>
    </row>
    <row r="8" spans="1:44" ht="90">
      <c r="A8" s="141" t="s">
        <v>7</v>
      </c>
      <c r="B8" s="142" t="s">
        <v>8</v>
      </c>
      <c r="C8" s="143" t="s">
        <v>9</v>
      </c>
      <c r="D8" s="142" t="s">
        <v>11</v>
      </c>
      <c r="E8" s="142" t="s">
        <v>12</v>
      </c>
      <c r="F8" s="142" t="s">
        <v>13</v>
      </c>
      <c r="G8" s="142" t="s">
        <v>14</v>
      </c>
      <c r="H8" s="142" t="s">
        <v>15</v>
      </c>
      <c r="I8" s="142" t="s">
        <v>16</v>
      </c>
      <c r="J8" s="142" t="s">
        <v>17</v>
      </c>
      <c r="K8" s="143" t="s">
        <v>18</v>
      </c>
      <c r="L8" s="142" t="s">
        <v>19</v>
      </c>
      <c r="M8" s="213" t="s">
        <v>20</v>
      </c>
      <c r="N8" s="207"/>
      <c r="O8" s="200"/>
      <c r="P8" s="213" t="s">
        <v>21</v>
      </c>
      <c r="Q8" s="200"/>
      <c r="R8" s="144" t="s">
        <v>608</v>
      </c>
      <c r="S8" s="144" t="s">
        <v>23</v>
      </c>
      <c r="T8" s="143" t="s">
        <v>24</v>
      </c>
      <c r="U8" s="144" t="s">
        <v>609</v>
      </c>
      <c r="V8" s="144" t="s">
        <v>26</v>
      </c>
      <c r="W8" s="144" t="s">
        <v>27</v>
      </c>
      <c r="X8" s="144" t="s">
        <v>28</v>
      </c>
      <c r="Y8" s="144" t="s">
        <v>29</v>
      </c>
      <c r="Z8" s="144" t="s">
        <v>30</v>
      </c>
      <c r="AA8" s="144" t="s">
        <v>31</v>
      </c>
      <c r="AB8" s="143" t="s">
        <v>32</v>
      </c>
      <c r="AC8" s="3"/>
      <c r="AD8" s="3"/>
      <c r="AE8" s="3"/>
      <c r="AF8" s="3"/>
      <c r="AG8" s="3"/>
      <c r="AH8" s="3"/>
      <c r="AI8" s="3"/>
      <c r="AJ8" s="3"/>
      <c r="AK8" s="3"/>
      <c r="AL8" s="3"/>
      <c r="AM8" s="3"/>
      <c r="AN8" s="3"/>
      <c r="AO8" s="3"/>
      <c r="AP8" s="3"/>
      <c r="AQ8" s="3"/>
      <c r="AR8" s="3"/>
    </row>
    <row r="9" spans="1:44" ht="45">
      <c r="A9" s="18"/>
      <c r="B9" s="139"/>
      <c r="C9" s="139"/>
      <c r="D9" s="139"/>
      <c r="E9" s="139"/>
      <c r="F9" s="139"/>
      <c r="G9" s="139"/>
      <c r="H9" s="139"/>
      <c r="I9" s="139"/>
      <c r="J9" s="139"/>
      <c r="K9" s="139"/>
      <c r="L9" s="139"/>
      <c r="M9" s="145" t="s">
        <v>33</v>
      </c>
      <c r="N9" s="146" t="s">
        <v>34</v>
      </c>
      <c r="O9" s="146" t="s">
        <v>35</v>
      </c>
      <c r="P9" s="146" t="s">
        <v>610</v>
      </c>
      <c r="Q9" s="145" t="s">
        <v>37</v>
      </c>
      <c r="R9" s="139"/>
      <c r="S9" s="139"/>
      <c r="T9" s="139"/>
      <c r="U9" s="139"/>
      <c r="V9" s="139"/>
      <c r="W9" s="139"/>
      <c r="X9" s="139"/>
      <c r="Y9" s="139"/>
      <c r="Z9" s="139"/>
      <c r="AA9" s="139"/>
      <c r="AB9" s="139"/>
      <c r="AC9" s="3"/>
      <c r="AD9" s="3"/>
      <c r="AE9" s="3"/>
      <c r="AF9" s="3"/>
      <c r="AG9" s="3"/>
      <c r="AH9" s="3"/>
      <c r="AI9" s="3"/>
      <c r="AJ9" s="3"/>
      <c r="AK9" s="3"/>
      <c r="AL9" s="3"/>
      <c r="AM9" s="3"/>
      <c r="AN9" s="3"/>
      <c r="AO9" s="3"/>
      <c r="AP9" s="3"/>
      <c r="AQ9" s="3"/>
      <c r="AR9" s="3"/>
    </row>
    <row r="10" spans="1:44" ht="409.5">
      <c r="A10" s="147" t="s">
        <v>38</v>
      </c>
      <c r="B10" s="148" t="s">
        <v>234</v>
      </c>
      <c r="C10" s="148" t="s">
        <v>611</v>
      </c>
      <c r="D10" s="148" t="s">
        <v>612</v>
      </c>
      <c r="E10" s="148" t="s">
        <v>613</v>
      </c>
      <c r="F10" s="148" t="s">
        <v>105</v>
      </c>
      <c r="G10" s="148" t="s">
        <v>44</v>
      </c>
      <c r="H10" s="149">
        <v>44562</v>
      </c>
      <c r="I10" s="149">
        <v>48579</v>
      </c>
      <c r="J10" s="150">
        <v>23408</v>
      </c>
      <c r="K10" s="150">
        <v>2128</v>
      </c>
      <c r="L10" s="151" t="s">
        <v>66</v>
      </c>
      <c r="M10" s="152">
        <v>990</v>
      </c>
      <c r="N10" s="153">
        <v>86</v>
      </c>
      <c r="O10" s="153">
        <v>21</v>
      </c>
      <c r="P10" s="154" t="s">
        <v>674</v>
      </c>
      <c r="Q10" s="148"/>
      <c r="R10" s="148" t="s">
        <v>675</v>
      </c>
      <c r="S10" s="148" t="s">
        <v>616</v>
      </c>
      <c r="T10" s="148"/>
      <c r="U10" s="148"/>
      <c r="V10" s="148"/>
      <c r="W10" s="148"/>
      <c r="X10" s="148" t="s">
        <v>3</v>
      </c>
      <c r="Y10" s="148" t="s">
        <v>89</v>
      </c>
      <c r="Z10" s="148" t="s">
        <v>617</v>
      </c>
      <c r="AA10" s="148" t="s">
        <v>618</v>
      </c>
      <c r="AB10" s="157"/>
      <c r="AC10" s="158"/>
      <c r="AD10" s="159"/>
      <c r="AE10" s="159"/>
      <c r="AF10" s="159"/>
      <c r="AG10" s="159"/>
      <c r="AH10" s="159"/>
      <c r="AI10" s="159"/>
      <c r="AJ10" s="159"/>
      <c r="AK10" s="159"/>
      <c r="AL10" s="159"/>
      <c r="AM10" s="159"/>
      <c r="AN10" s="159"/>
      <c r="AO10" s="159"/>
      <c r="AP10" s="159"/>
      <c r="AQ10" s="159"/>
      <c r="AR10" s="159"/>
    </row>
    <row r="11" spans="1:44" ht="409.5">
      <c r="A11" s="147" t="s">
        <v>38</v>
      </c>
      <c r="B11" s="148" t="s">
        <v>234</v>
      </c>
      <c r="C11" s="148" t="s">
        <v>619</v>
      </c>
      <c r="D11" s="148" t="s">
        <v>620</v>
      </c>
      <c r="E11" s="148" t="s">
        <v>621</v>
      </c>
      <c r="F11" s="148" t="s">
        <v>105</v>
      </c>
      <c r="G11" s="148" t="s">
        <v>44</v>
      </c>
      <c r="H11" s="149">
        <v>44562</v>
      </c>
      <c r="I11" s="149">
        <v>48579</v>
      </c>
      <c r="J11" s="148">
        <v>330</v>
      </c>
      <c r="K11" s="148">
        <v>30</v>
      </c>
      <c r="L11" s="151" t="s">
        <v>66</v>
      </c>
      <c r="M11" s="152">
        <v>850</v>
      </c>
      <c r="N11" s="153">
        <v>75</v>
      </c>
      <c r="O11" s="153">
        <v>10</v>
      </c>
      <c r="P11" s="154" t="s">
        <v>676</v>
      </c>
      <c r="Q11" s="157"/>
      <c r="R11" s="157"/>
      <c r="S11" s="157"/>
      <c r="T11" s="157"/>
      <c r="U11" s="157"/>
      <c r="V11" s="157"/>
      <c r="W11" s="157"/>
      <c r="X11" s="148" t="s">
        <v>3</v>
      </c>
      <c r="Y11" s="148" t="s">
        <v>89</v>
      </c>
      <c r="Z11" s="148" t="s">
        <v>617</v>
      </c>
      <c r="AA11" s="148" t="s">
        <v>618</v>
      </c>
      <c r="AB11" s="157"/>
      <c r="AC11" s="158"/>
      <c r="AD11" s="159"/>
      <c r="AE11" s="159"/>
      <c r="AF11" s="159"/>
      <c r="AG11" s="159"/>
      <c r="AH11" s="159"/>
      <c r="AI11" s="159"/>
      <c r="AJ11" s="159"/>
      <c r="AK11" s="159"/>
      <c r="AL11" s="159"/>
      <c r="AM11" s="159"/>
      <c r="AN11" s="159"/>
      <c r="AO11" s="159"/>
      <c r="AP11" s="159"/>
      <c r="AQ11" s="159"/>
      <c r="AR11" s="159"/>
    </row>
    <row r="12" spans="1:44" ht="409.5">
      <c r="A12" s="147" t="s">
        <v>38</v>
      </c>
      <c r="B12" s="148" t="s">
        <v>234</v>
      </c>
      <c r="C12" s="148" t="s">
        <v>624</v>
      </c>
      <c r="D12" s="148" t="s">
        <v>625</v>
      </c>
      <c r="E12" s="148" t="s">
        <v>626</v>
      </c>
      <c r="F12" s="148" t="s">
        <v>105</v>
      </c>
      <c r="G12" s="148" t="s">
        <v>44</v>
      </c>
      <c r="H12" s="149">
        <v>44562</v>
      </c>
      <c r="I12" s="149">
        <v>48579</v>
      </c>
      <c r="J12" s="148">
        <v>440</v>
      </c>
      <c r="K12" s="148">
        <v>40</v>
      </c>
      <c r="L12" s="151" t="s">
        <v>66</v>
      </c>
      <c r="M12" s="152">
        <v>1375</v>
      </c>
      <c r="N12" s="153">
        <v>121</v>
      </c>
      <c r="O12" s="153">
        <v>31</v>
      </c>
      <c r="P12" s="154" t="s">
        <v>677</v>
      </c>
      <c r="Q12" s="157"/>
      <c r="R12" s="157"/>
      <c r="S12" s="157"/>
      <c r="T12" s="157"/>
      <c r="U12" s="157"/>
      <c r="V12" s="157"/>
      <c r="W12" s="157"/>
      <c r="X12" s="148" t="s">
        <v>3</v>
      </c>
      <c r="Y12" s="148" t="s">
        <v>89</v>
      </c>
      <c r="Z12" s="148" t="s">
        <v>617</v>
      </c>
      <c r="AA12" s="148" t="s">
        <v>618</v>
      </c>
      <c r="AB12" s="157"/>
      <c r="AC12" s="158"/>
      <c r="AD12" s="159"/>
      <c r="AE12" s="159"/>
      <c r="AF12" s="159"/>
      <c r="AG12" s="159"/>
      <c r="AH12" s="159"/>
      <c r="AI12" s="159"/>
      <c r="AJ12" s="159"/>
      <c r="AK12" s="159"/>
      <c r="AL12" s="159"/>
      <c r="AM12" s="159"/>
      <c r="AN12" s="159"/>
      <c r="AO12" s="159"/>
      <c r="AP12" s="159"/>
      <c r="AQ12" s="159"/>
      <c r="AR12" s="159"/>
    </row>
    <row r="13" spans="1:44" ht="409.5">
      <c r="A13" s="147" t="s">
        <v>342</v>
      </c>
      <c r="B13" s="148" t="s">
        <v>445</v>
      </c>
      <c r="C13" s="148" t="s">
        <v>629</v>
      </c>
      <c r="D13" s="148" t="s">
        <v>630</v>
      </c>
      <c r="E13" s="148" t="s">
        <v>631</v>
      </c>
      <c r="F13" s="148" t="s">
        <v>105</v>
      </c>
      <c r="G13" s="148" t="s">
        <v>44</v>
      </c>
      <c r="H13" s="149">
        <v>44927</v>
      </c>
      <c r="I13" s="149">
        <v>48579</v>
      </c>
      <c r="J13" s="160">
        <v>22000</v>
      </c>
      <c r="K13" s="148">
        <v>5500</v>
      </c>
      <c r="L13" s="151" t="s">
        <v>66</v>
      </c>
      <c r="M13" s="152">
        <v>1266</v>
      </c>
      <c r="N13" s="153">
        <v>262</v>
      </c>
      <c r="O13" s="153">
        <v>100</v>
      </c>
      <c r="P13" s="161" t="s">
        <v>678</v>
      </c>
      <c r="Q13" s="157"/>
      <c r="R13" s="157"/>
      <c r="S13" s="157"/>
      <c r="T13" s="157"/>
      <c r="U13" s="157"/>
      <c r="V13" s="157"/>
      <c r="W13" s="157"/>
      <c r="X13" s="148" t="s">
        <v>3</v>
      </c>
      <c r="Y13" s="148" t="s">
        <v>89</v>
      </c>
      <c r="Z13" s="148" t="s">
        <v>617</v>
      </c>
      <c r="AA13" s="148" t="s">
        <v>618</v>
      </c>
      <c r="AB13" s="157"/>
      <c r="AC13" s="158"/>
      <c r="AD13" s="159"/>
      <c r="AE13" s="159"/>
      <c r="AF13" s="159"/>
      <c r="AG13" s="159"/>
      <c r="AH13" s="159"/>
      <c r="AI13" s="159"/>
      <c r="AJ13" s="159"/>
      <c r="AK13" s="159"/>
      <c r="AL13" s="159"/>
      <c r="AM13" s="159"/>
      <c r="AN13" s="159"/>
      <c r="AO13" s="159"/>
      <c r="AP13" s="159"/>
      <c r="AQ13" s="159"/>
      <c r="AR13" s="159"/>
    </row>
    <row r="14" spans="1:44" ht="409.5">
      <c r="A14" s="147" t="s">
        <v>342</v>
      </c>
      <c r="B14" s="148" t="s">
        <v>445</v>
      </c>
      <c r="C14" s="148" t="s">
        <v>633</v>
      </c>
      <c r="D14" s="148" t="s">
        <v>634</v>
      </c>
      <c r="E14" s="148" t="s">
        <v>635</v>
      </c>
      <c r="F14" s="148" t="s">
        <v>105</v>
      </c>
      <c r="G14" s="148" t="s">
        <v>44</v>
      </c>
      <c r="H14" s="149">
        <v>44562</v>
      </c>
      <c r="I14" s="149">
        <v>48579</v>
      </c>
      <c r="J14" s="160">
        <v>40700</v>
      </c>
      <c r="K14" s="148">
        <v>3700</v>
      </c>
      <c r="L14" s="151" t="s">
        <v>66</v>
      </c>
      <c r="M14" s="152">
        <v>2345</v>
      </c>
      <c r="N14" s="153">
        <v>220</v>
      </c>
      <c r="O14" s="153">
        <v>165</v>
      </c>
      <c r="P14" s="154" t="s">
        <v>679</v>
      </c>
      <c r="Q14" s="157"/>
      <c r="R14" s="157"/>
      <c r="S14" s="157"/>
      <c r="T14" s="157"/>
      <c r="U14" s="157"/>
      <c r="V14" s="157"/>
      <c r="W14" s="157"/>
      <c r="X14" s="148" t="s">
        <v>3</v>
      </c>
      <c r="Y14" s="148" t="s">
        <v>89</v>
      </c>
      <c r="Z14" s="148" t="s">
        <v>617</v>
      </c>
      <c r="AA14" s="148" t="s">
        <v>618</v>
      </c>
      <c r="AB14" s="157"/>
      <c r="AC14" s="158"/>
      <c r="AD14" s="159"/>
      <c r="AE14" s="159"/>
      <c r="AF14" s="159"/>
      <c r="AG14" s="159"/>
      <c r="AH14" s="159"/>
      <c r="AI14" s="159"/>
      <c r="AJ14" s="159"/>
      <c r="AK14" s="159"/>
      <c r="AL14" s="159"/>
      <c r="AM14" s="159"/>
      <c r="AN14" s="159"/>
      <c r="AO14" s="159"/>
      <c r="AP14" s="159"/>
      <c r="AQ14" s="159"/>
      <c r="AR14" s="159"/>
    </row>
    <row r="15" spans="1:44" ht="409.5">
      <c r="A15" s="147" t="s">
        <v>342</v>
      </c>
      <c r="B15" s="148" t="s">
        <v>445</v>
      </c>
      <c r="C15" s="148" t="s">
        <v>637</v>
      </c>
      <c r="D15" s="148" t="s">
        <v>638</v>
      </c>
      <c r="E15" s="148" t="s">
        <v>639</v>
      </c>
      <c r="F15" s="148" t="s">
        <v>640</v>
      </c>
      <c r="G15" s="148" t="s">
        <v>44</v>
      </c>
      <c r="H15" s="149">
        <v>44562</v>
      </c>
      <c r="I15" s="149">
        <v>48579</v>
      </c>
      <c r="J15" s="160">
        <v>11</v>
      </c>
      <c r="K15" s="148">
        <v>1</v>
      </c>
      <c r="L15" s="151" t="s">
        <v>66</v>
      </c>
      <c r="M15" s="152">
        <v>1891</v>
      </c>
      <c r="N15" s="153">
        <v>156</v>
      </c>
      <c r="O15" s="153">
        <v>100</v>
      </c>
      <c r="P15" s="154" t="s">
        <v>680</v>
      </c>
      <c r="Q15" s="157"/>
      <c r="R15" s="157"/>
      <c r="S15" s="157"/>
      <c r="T15" s="157"/>
      <c r="U15" s="157"/>
      <c r="V15" s="157"/>
      <c r="W15" s="157"/>
      <c r="X15" s="148" t="s">
        <v>3</v>
      </c>
      <c r="Y15" s="148" t="s">
        <v>89</v>
      </c>
      <c r="Z15" s="148" t="s">
        <v>617</v>
      </c>
      <c r="AA15" s="148" t="s">
        <v>618</v>
      </c>
      <c r="AB15" s="157"/>
      <c r="AC15" s="158"/>
      <c r="AD15" s="159"/>
      <c r="AE15" s="159"/>
      <c r="AF15" s="159"/>
      <c r="AG15" s="159"/>
      <c r="AH15" s="159"/>
      <c r="AI15" s="159"/>
      <c r="AJ15" s="159"/>
      <c r="AK15" s="159"/>
      <c r="AL15" s="159"/>
      <c r="AM15" s="159"/>
      <c r="AN15" s="159"/>
      <c r="AO15" s="159"/>
      <c r="AP15" s="159"/>
      <c r="AQ15" s="159"/>
      <c r="AR15" s="159"/>
    </row>
    <row r="16" spans="1:44" ht="409.5">
      <c r="A16" s="147" t="s">
        <v>342</v>
      </c>
      <c r="B16" s="148" t="s">
        <v>445</v>
      </c>
      <c r="C16" s="148" t="s">
        <v>642</v>
      </c>
      <c r="D16" s="148" t="s">
        <v>643</v>
      </c>
      <c r="E16" s="148" t="s">
        <v>644</v>
      </c>
      <c r="F16" s="148" t="s">
        <v>105</v>
      </c>
      <c r="G16" s="148" t="s">
        <v>44</v>
      </c>
      <c r="H16" s="149">
        <v>44562</v>
      </c>
      <c r="I16" s="149">
        <v>48579</v>
      </c>
      <c r="J16" s="160">
        <v>700</v>
      </c>
      <c r="K16" s="160">
        <v>64</v>
      </c>
      <c r="L16" s="162" t="s">
        <v>66</v>
      </c>
      <c r="M16" s="152">
        <v>2328</v>
      </c>
      <c r="N16" s="153">
        <v>190</v>
      </c>
      <c r="O16" s="153">
        <v>106</v>
      </c>
      <c r="P16" s="154" t="s">
        <v>681</v>
      </c>
      <c r="Q16" s="166"/>
      <c r="R16" s="166"/>
      <c r="S16" s="166"/>
      <c r="T16" s="166"/>
      <c r="U16" s="166"/>
      <c r="V16" s="166"/>
      <c r="W16" s="166"/>
      <c r="X16" s="148" t="s">
        <v>3</v>
      </c>
      <c r="Y16" s="148" t="s">
        <v>89</v>
      </c>
      <c r="Z16" s="148" t="s">
        <v>617</v>
      </c>
      <c r="AA16" s="148" t="s">
        <v>618</v>
      </c>
      <c r="AB16" s="157"/>
      <c r="AC16" s="158"/>
      <c r="AD16" s="159"/>
      <c r="AE16" s="159"/>
      <c r="AF16" s="159"/>
      <c r="AG16" s="159"/>
      <c r="AH16" s="159"/>
      <c r="AI16" s="159"/>
      <c r="AJ16" s="159"/>
      <c r="AK16" s="159"/>
      <c r="AL16" s="159"/>
      <c r="AM16" s="159"/>
      <c r="AN16" s="159"/>
      <c r="AO16" s="159"/>
      <c r="AP16" s="159"/>
      <c r="AQ16" s="159"/>
      <c r="AR16" s="159"/>
    </row>
    <row r="17" spans="1:44">
      <c r="A17" s="202"/>
      <c r="B17" s="198"/>
      <c r="C17" s="198"/>
      <c r="D17" s="198"/>
      <c r="E17" s="198"/>
      <c r="F17" s="198"/>
      <c r="G17" s="198"/>
      <c r="H17" s="3"/>
      <c r="I17" s="3"/>
      <c r="J17" s="3"/>
      <c r="K17" s="3"/>
      <c r="L17" s="3"/>
      <c r="M17" s="3"/>
      <c r="N17" s="3"/>
      <c r="O17" s="3"/>
      <c r="P17" s="3"/>
      <c r="Q17" s="3"/>
      <c r="R17" s="3"/>
      <c r="S17" s="3"/>
      <c r="T17" s="3"/>
      <c r="U17" s="3"/>
      <c r="V17" s="3"/>
      <c r="W17" s="3"/>
      <c r="X17" s="3"/>
      <c r="Y17" s="3"/>
      <c r="Z17" s="3"/>
      <c r="AA17" s="3"/>
      <c r="AB17" s="3"/>
      <c r="AC17" s="3"/>
      <c r="AD17" s="137"/>
      <c r="AE17" s="137"/>
      <c r="AF17" s="137"/>
      <c r="AG17" s="137"/>
      <c r="AH17" s="137"/>
      <c r="AI17" s="137"/>
      <c r="AJ17" s="137"/>
      <c r="AK17" s="137"/>
      <c r="AL17" s="137"/>
      <c r="AM17" s="137"/>
      <c r="AN17" s="137"/>
      <c r="AO17" s="137"/>
      <c r="AP17" s="137"/>
      <c r="AQ17" s="137"/>
      <c r="AR17" s="137"/>
    </row>
    <row r="18" spans="1:44">
      <c r="A18" s="203"/>
      <c r="B18" s="198"/>
      <c r="C18" s="198"/>
      <c r="D18" s="198"/>
      <c r="E18" s="198"/>
      <c r="F18" s="198"/>
      <c r="G18" s="198"/>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row>
    <row r="19" spans="1:44">
      <c r="A19" s="203"/>
      <c r="B19" s="198"/>
      <c r="C19" s="198"/>
      <c r="D19" s="198"/>
      <c r="E19" s="198"/>
      <c r="F19" s="198"/>
      <c r="G19" s="198"/>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row>
    <row r="20" spans="1:44">
      <c r="A20" s="203"/>
      <c r="B20" s="198"/>
      <c r="C20" s="198"/>
      <c r="D20" s="198"/>
      <c r="E20" s="198"/>
      <c r="F20" s="198"/>
      <c r="G20" s="198"/>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row>
    <row r="21" spans="1:44">
      <c r="A21" s="203"/>
      <c r="B21" s="198"/>
      <c r="C21" s="198"/>
      <c r="D21" s="198"/>
      <c r="E21" s="198"/>
      <c r="F21" s="198"/>
      <c r="G21" s="198"/>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row>
    <row r="22" spans="1:44">
      <c r="A22" s="137"/>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row>
    <row r="23" spans="1:44">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row>
    <row r="24" spans="1:44">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row>
    <row r="25" spans="1:44">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row>
    <row r="26" spans="1:44">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row>
    <row r="27" spans="1:44">
      <c r="A27" s="137"/>
      <c r="B27" s="137"/>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row>
    <row r="28" spans="1:44">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row>
    <row r="29" spans="1:44">
      <c r="A29" s="137"/>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row>
    <row r="30" spans="1:44">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row>
    <row r="31" spans="1:44">
      <c r="A31" s="137"/>
      <c r="B31" s="137"/>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row>
    <row r="32" spans="1:44">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row>
    <row r="33" spans="1:44">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row>
    <row r="34" spans="1:44">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row>
    <row r="35" spans="1:44">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row>
    <row r="36" spans="1:44">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row>
    <row r="37" spans="1:44">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row>
    <row r="38" spans="1:44">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row>
    <row r="39" spans="1:44">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row>
    <row r="40" spans="1:44">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row>
    <row r="41" spans="1:44">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row>
    <row r="42" spans="1:44">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row>
    <row r="43" spans="1:44">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row>
    <row r="44" spans="1:44">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row>
    <row r="45" spans="1:44">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row>
    <row r="46" spans="1:44">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row>
    <row r="47" spans="1:44">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row>
    <row r="48" spans="1:44">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row>
    <row r="49" spans="1:44">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row>
    <row r="50" spans="1:44">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row>
    <row r="51" spans="1:44">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row>
    <row r="52" spans="1:44">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row>
    <row r="53" spans="1:44">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row>
    <row r="54" spans="1:44">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row>
    <row r="55" spans="1:44">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row>
    <row r="56" spans="1:44">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row>
    <row r="57" spans="1:44">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row>
    <row r="58" spans="1:44">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row>
    <row r="59" spans="1:44">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row>
    <row r="60" spans="1:44">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row>
    <row r="61" spans="1:44">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row>
    <row r="62" spans="1:44">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row>
    <row r="63" spans="1:44">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row>
    <row r="64" spans="1:44">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row>
    <row r="65" spans="1:44">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row>
    <row r="66" spans="1:44">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row>
    <row r="67" spans="1:44">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row>
    <row r="68" spans="1:44">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row>
    <row r="69" spans="1:44">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row>
    <row r="70" spans="1:44">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row>
    <row r="71" spans="1:44">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row>
    <row r="72" spans="1:44">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row>
    <row r="73" spans="1:44">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row>
    <row r="74" spans="1:44">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row>
    <row r="75" spans="1:44">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row>
    <row r="76" spans="1:44">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row>
    <row r="77" spans="1:44">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row>
    <row r="78" spans="1:44">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row>
    <row r="79" spans="1:44">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row>
    <row r="80" spans="1:44">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row>
    <row r="81" spans="1:44">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row>
    <row r="82" spans="1:44">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row>
    <row r="83" spans="1:44">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row>
    <row r="84" spans="1:44">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row>
    <row r="85" spans="1:44">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row>
    <row r="86" spans="1:44">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row>
    <row r="87" spans="1:44">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row>
    <row r="88" spans="1:44">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row>
    <row r="89" spans="1:44">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row>
    <row r="90" spans="1:44">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row>
    <row r="91" spans="1:44">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row>
    <row r="92" spans="1:44">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row>
    <row r="93" spans="1:44">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row>
    <row r="94" spans="1:44">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row>
    <row r="95" spans="1:44">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row>
    <row r="96" spans="1:44">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row>
    <row r="97" spans="1:44">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row>
    <row r="98" spans="1:44">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row>
    <row r="99" spans="1:44">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row>
    <row r="100" spans="1:44">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row>
    <row r="101" spans="1:44">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row>
    <row r="102" spans="1:44">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row>
    <row r="103" spans="1:44">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row>
    <row r="104" spans="1:44">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row>
    <row r="105" spans="1:44">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row>
    <row r="106" spans="1:44">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row>
    <row r="107" spans="1:44">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row>
    <row r="108" spans="1:44">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row>
    <row r="109" spans="1:44">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row>
    <row r="110" spans="1:44">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row>
    <row r="111" spans="1:44">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row>
    <row r="112" spans="1:44">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row>
    <row r="113" spans="1:44">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row>
    <row r="114" spans="1:44">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row>
    <row r="115" spans="1:44">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row>
    <row r="116" spans="1:44">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row>
    <row r="117" spans="1:44">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1:44">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1:44">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row>
    <row r="120" spans="1:44">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row>
    <row r="121" spans="1:44">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row>
    <row r="122" spans="1:44">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row>
    <row r="123" spans="1:44">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row>
    <row r="124" spans="1:44">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row>
    <row r="125" spans="1:44">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row>
    <row r="126" spans="1:44">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row>
    <row r="127" spans="1:44">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row>
    <row r="128" spans="1:44">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row>
    <row r="129" spans="1:44">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row>
    <row r="130" spans="1:44">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row>
    <row r="131" spans="1:44">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row>
    <row r="132" spans="1:44">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row>
    <row r="133" spans="1:44">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row>
    <row r="134" spans="1:44">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row>
    <row r="135" spans="1:44">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row>
    <row r="136" spans="1:44">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row>
    <row r="137" spans="1:44">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row>
    <row r="138" spans="1:44">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row>
    <row r="139" spans="1:44">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row>
    <row r="140" spans="1:44">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row>
    <row r="141" spans="1:44">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row>
    <row r="142" spans="1:44">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row>
    <row r="143" spans="1:44">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row>
    <row r="144" spans="1:44">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row>
    <row r="145" spans="1:44">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row>
    <row r="146" spans="1:44">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row>
    <row r="147" spans="1:44">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row>
    <row r="148" spans="1:44">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row>
    <row r="149" spans="1:44">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row>
    <row r="150" spans="1:44">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row>
    <row r="151" spans="1:44">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row>
    <row r="152" spans="1:44">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row>
    <row r="153" spans="1:44">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row>
    <row r="154" spans="1:44">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row>
    <row r="155" spans="1:44">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row>
    <row r="156" spans="1:44">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row>
    <row r="157" spans="1:44">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row>
    <row r="158" spans="1:44">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row>
    <row r="159" spans="1:44">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row>
    <row r="160" spans="1:44">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row>
    <row r="161" spans="1:44">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row>
    <row r="162" spans="1:44">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row>
    <row r="163" spans="1:44">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row>
    <row r="164" spans="1:44">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row>
    <row r="165" spans="1:44">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row>
    <row r="166" spans="1:44">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row>
    <row r="167" spans="1:44">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row>
    <row r="168" spans="1:44">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row>
    <row r="169" spans="1:44">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row>
    <row r="170" spans="1:44">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row>
    <row r="171" spans="1:44">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row>
    <row r="172" spans="1:44">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row>
    <row r="173" spans="1:44">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row>
    <row r="174" spans="1:44">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row>
    <row r="175" spans="1:44">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row>
    <row r="176" spans="1:44">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row>
    <row r="177" spans="1:44">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row>
    <row r="178" spans="1:44">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row>
    <row r="179" spans="1:44">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row>
    <row r="180" spans="1:44">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row>
    <row r="181" spans="1:44">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row>
    <row r="182" spans="1:44">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row>
    <row r="183" spans="1:44">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row>
    <row r="184" spans="1:44">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row>
    <row r="185" spans="1:44">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row>
    <row r="186" spans="1:44">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row>
    <row r="187" spans="1:44">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row>
    <row r="188" spans="1:44">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row>
    <row r="189" spans="1:44">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row>
    <row r="190" spans="1:44">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row>
    <row r="191" spans="1:44">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row>
    <row r="192" spans="1:44">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row>
    <row r="193" spans="1:44">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row>
    <row r="194" spans="1:44">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row>
    <row r="195" spans="1:44">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row>
    <row r="196" spans="1:44">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row>
    <row r="197" spans="1:44">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row>
    <row r="198" spans="1:44">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row>
    <row r="199" spans="1:44">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row>
    <row r="200" spans="1:44">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row>
    <row r="201" spans="1:44">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row>
    <row r="202" spans="1:44">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row>
    <row r="203" spans="1:44">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7"/>
      <c r="AL203" s="137"/>
      <c r="AM203" s="137"/>
      <c r="AN203" s="137"/>
      <c r="AO203" s="137"/>
      <c r="AP203" s="137"/>
      <c r="AQ203" s="137"/>
      <c r="AR203" s="137"/>
    </row>
    <row r="204" spans="1:44">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7"/>
      <c r="AL204" s="137"/>
      <c r="AM204" s="137"/>
      <c r="AN204" s="137"/>
      <c r="AO204" s="137"/>
      <c r="AP204" s="137"/>
      <c r="AQ204" s="137"/>
      <c r="AR204" s="137"/>
    </row>
    <row r="205" spans="1:44">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row>
    <row r="206" spans="1:44">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row>
    <row r="207" spans="1:44">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row>
    <row r="208" spans="1:44">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row>
    <row r="209" spans="1:44">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row>
    <row r="210" spans="1:44">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row>
    <row r="211" spans="1:44">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row>
    <row r="212" spans="1:44">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row>
    <row r="213" spans="1:44">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row>
    <row r="214" spans="1:44">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row>
    <row r="215" spans="1:44">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row>
    <row r="216" spans="1:44">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row>
    <row r="217" spans="1:44">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row>
    <row r="218" spans="1:44">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row>
    <row r="219" spans="1:44">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row>
    <row r="220" spans="1:44">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row>
    <row r="221" spans="1:4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row>
    <row r="222" spans="1:4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row>
    <row r="223" spans="1:4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row>
    <row r="224" spans="1:4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row>
    <row r="225" spans="1:4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row>
    <row r="226" spans="1:4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row>
    <row r="227" spans="1:4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row>
    <row r="228" spans="1:4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row>
    <row r="229" spans="1:4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row>
    <row r="230" spans="1:4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row>
    <row r="231" spans="1:4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row>
    <row r="232" spans="1:4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row>
    <row r="233" spans="1:4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row>
    <row r="234" spans="1:4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row>
    <row r="235" spans="1:4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row>
    <row r="236" spans="1:4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row>
    <row r="237" spans="1:4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row>
    <row r="238" spans="1:4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row>
    <row r="239" spans="1:4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row>
    <row r="240" spans="1:4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row>
    <row r="241" spans="1:4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row>
    <row r="242" spans="1:4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row>
    <row r="243" spans="1:4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row>
    <row r="244" spans="1: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row>
    <row r="245" spans="1:4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row>
    <row r="246" spans="1:4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row>
    <row r="247" spans="1:4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row>
    <row r="248" spans="1:4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row>
    <row r="249" spans="1:4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row>
    <row r="250" spans="1:4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row>
    <row r="251" spans="1:4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row>
    <row r="252" spans="1:4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row>
    <row r="253" spans="1:4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row>
    <row r="254" spans="1:4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row>
    <row r="255" spans="1:4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row>
    <row r="256" spans="1:4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row>
    <row r="257" spans="1:4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row>
    <row r="258" spans="1:4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row>
    <row r="259" spans="1:4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row>
    <row r="260" spans="1:4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row>
    <row r="261" spans="1:4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row>
    <row r="262" spans="1:4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row>
    <row r="263" spans="1:4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row>
    <row r="264" spans="1:4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row>
    <row r="265" spans="1:4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row>
    <row r="266" spans="1:4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row>
    <row r="267" spans="1:4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row>
    <row r="268" spans="1:4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row>
    <row r="269" spans="1:4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row>
    <row r="270" spans="1:4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row>
    <row r="271" spans="1:4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row>
    <row r="272" spans="1:4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row>
    <row r="273" spans="1:4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row>
    <row r="274" spans="1:4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row>
    <row r="275" spans="1:4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row>
    <row r="276" spans="1:4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row>
    <row r="277" spans="1:4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row>
    <row r="278" spans="1:4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row>
    <row r="279" spans="1:4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row>
    <row r="280" spans="1:4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row>
    <row r="281" spans="1:4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row>
    <row r="282" spans="1:4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row>
    <row r="283" spans="1:4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row>
    <row r="284" spans="1:4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row>
    <row r="285" spans="1:4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row>
    <row r="286" spans="1:4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row>
    <row r="287" spans="1:4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row>
    <row r="288" spans="1:4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row>
    <row r="289" spans="1:4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row>
    <row r="290" spans="1:4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row>
    <row r="291" spans="1:4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row>
    <row r="292" spans="1:4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row>
    <row r="293" spans="1:4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row>
    <row r="294" spans="1:4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row>
    <row r="295" spans="1:4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row>
    <row r="296" spans="1:4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row>
    <row r="297" spans="1:4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row>
    <row r="298" spans="1:4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row>
    <row r="299" spans="1:4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row>
    <row r="300" spans="1:4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row>
    <row r="301" spans="1:4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row>
    <row r="302" spans="1:4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row>
    <row r="303" spans="1:4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row>
    <row r="304" spans="1:4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row>
    <row r="305" spans="1:4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row>
    <row r="306" spans="1:4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row>
    <row r="307" spans="1:4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row>
    <row r="308" spans="1:4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row>
    <row r="309" spans="1:4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row>
    <row r="310" spans="1:4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row>
    <row r="311" spans="1:4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row>
    <row r="312" spans="1:4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row>
    <row r="313" spans="1:4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row>
    <row r="314" spans="1:4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row>
    <row r="315" spans="1:4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row>
    <row r="316" spans="1:4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row>
    <row r="317" spans="1:4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row>
    <row r="318" spans="1:4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row>
    <row r="319" spans="1:4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row>
    <row r="320" spans="1:4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row>
    <row r="321" spans="1:4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row>
    <row r="322" spans="1:4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row>
    <row r="323" spans="1:4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row>
    <row r="324" spans="1:4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row>
    <row r="325" spans="1:4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row>
    <row r="326" spans="1:4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row>
    <row r="327" spans="1:4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row>
    <row r="328" spans="1:4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row>
    <row r="329" spans="1:4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row>
    <row r="330" spans="1:4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row>
    <row r="331" spans="1:4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row>
    <row r="332" spans="1:4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row>
    <row r="333" spans="1:4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row>
    <row r="334" spans="1:4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row>
    <row r="335" spans="1:4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row>
    <row r="336" spans="1:4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pans="1:4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row>
    <row r="338" spans="1:4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row>
    <row r="339" spans="1:4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row>
    <row r="340" spans="1:4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row>
    <row r="341" spans="1:4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row>
    <row r="342" spans="1:4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row>
    <row r="343" spans="1:4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row>
    <row r="344" spans="1: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row>
    <row r="345" spans="1:4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row>
    <row r="346" spans="1:4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row>
    <row r="347" spans="1:4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row>
    <row r="348" spans="1:4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row>
    <row r="349" spans="1:4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row>
    <row r="350" spans="1:4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row>
    <row r="351" spans="1:4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row>
    <row r="352" spans="1:4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row>
    <row r="353" spans="1:4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row>
    <row r="354" spans="1:4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row>
    <row r="355" spans="1:4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row>
    <row r="356" spans="1:4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row>
    <row r="357" spans="1:4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row>
    <row r="358" spans="1:4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row>
    <row r="359" spans="1:4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row>
    <row r="360" spans="1:4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row>
    <row r="361" spans="1:4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row>
    <row r="362" spans="1:4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row>
    <row r="363" spans="1:4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row>
    <row r="364" spans="1:4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row>
    <row r="365" spans="1:4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row>
    <row r="366" spans="1:4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row>
    <row r="367" spans="1:4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row>
    <row r="368" spans="1:4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row>
    <row r="369" spans="1:4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row>
    <row r="370" spans="1:4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row>
    <row r="371" spans="1:4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row>
    <row r="372" spans="1:4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row>
    <row r="373" spans="1:4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row>
    <row r="374" spans="1:4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row>
    <row r="375" spans="1:4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row>
    <row r="376" spans="1:4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row>
    <row r="377" spans="1:4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row>
    <row r="378" spans="1:4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row>
    <row r="379" spans="1:4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row>
    <row r="380" spans="1:4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row>
    <row r="381" spans="1:4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row>
    <row r="382" spans="1:4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row>
    <row r="383" spans="1:4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row>
    <row r="384" spans="1:4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row>
    <row r="385" spans="1:4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row>
    <row r="386" spans="1:4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row>
    <row r="387" spans="1:4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row>
    <row r="388" spans="1:4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row>
    <row r="389" spans="1:4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row>
    <row r="390" spans="1:4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row>
    <row r="391" spans="1:4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row>
    <row r="392" spans="1:4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row>
    <row r="393" spans="1:4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row>
    <row r="394" spans="1:4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row>
    <row r="395" spans="1:4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row>
    <row r="396" spans="1:4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row>
    <row r="397" spans="1:4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row>
    <row r="398" spans="1:4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row>
    <row r="399" spans="1:4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row>
    <row r="400" spans="1:4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row>
    <row r="401" spans="1:4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row>
    <row r="402" spans="1:4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row>
    <row r="403" spans="1:4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row>
    <row r="404" spans="1:4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row>
    <row r="405" spans="1:4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row>
    <row r="406" spans="1:4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row>
    <row r="407" spans="1:4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row>
    <row r="408" spans="1:4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row>
    <row r="409" spans="1:4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row>
    <row r="410" spans="1:4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row>
    <row r="411" spans="1:4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row>
    <row r="412" spans="1:4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row>
    <row r="413" spans="1:4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row>
    <row r="414" spans="1:4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row>
    <row r="415" spans="1:4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row>
    <row r="416" spans="1:4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row>
    <row r="417" spans="1:4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row>
    <row r="418" spans="1:4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row>
    <row r="419" spans="1:4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row>
    <row r="420" spans="1:4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row>
    <row r="421" spans="1:4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row>
    <row r="422" spans="1:4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row>
    <row r="423" spans="1:4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row>
    <row r="424" spans="1:4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row>
    <row r="425" spans="1:4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row>
    <row r="426" spans="1:4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row>
    <row r="427" spans="1:4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row>
    <row r="428" spans="1:4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row>
    <row r="429" spans="1:4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row>
    <row r="430" spans="1:4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row>
    <row r="431" spans="1:4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row>
    <row r="432" spans="1:4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row>
    <row r="433" spans="1:4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row>
    <row r="434" spans="1:4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row>
    <row r="435" spans="1:4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row>
    <row r="436" spans="1:4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row>
    <row r="437" spans="1:4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row>
    <row r="438" spans="1:4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row>
    <row r="439" spans="1:4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row>
    <row r="440" spans="1:4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row>
    <row r="441" spans="1:4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row>
    <row r="442" spans="1:4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row>
    <row r="443" spans="1:4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row>
    <row r="444" spans="1: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row>
    <row r="445" spans="1:4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row>
    <row r="446" spans="1:4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row>
    <row r="447" spans="1:4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row>
    <row r="448" spans="1:4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row>
    <row r="449" spans="1:4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row>
    <row r="450" spans="1:4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row>
    <row r="451" spans="1:4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row>
    <row r="452" spans="1:4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row>
    <row r="453" spans="1:4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row>
    <row r="454" spans="1:4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row>
    <row r="455" spans="1:4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row>
    <row r="456" spans="1:4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row>
    <row r="457" spans="1:4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row>
    <row r="458" spans="1:4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row>
    <row r="459" spans="1:4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row>
    <row r="460" spans="1:4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row>
    <row r="461" spans="1:4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row>
    <row r="462" spans="1:4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row>
    <row r="463" spans="1:4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row>
    <row r="464" spans="1:4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row>
    <row r="465" spans="1:4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row>
    <row r="466" spans="1:4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row>
    <row r="467" spans="1:4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row>
    <row r="468" spans="1:4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row>
    <row r="469" spans="1:4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row>
    <row r="470" spans="1:4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row>
    <row r="471" spans="1:4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row>
    <row r="472" spans="1:4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row>
    <row r="473" spans="1:4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row>
    <row r="474" spans="1:4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row>
    <row r="475" spans="1:4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row>
    <row r="476" spans="1:4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row>
    <row r="477" spans="1:4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row>
    <row r="478" spans="1:4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row>
    <row r="479" spans="1:4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row>
    <row r="480" spans="1:4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row>
    <row r="481" spans="1:4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row>
    <row r="482" spans="1:4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row>
    <row r="483" spans="1:4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row>
    <row r="484" spans="1:4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row>
    <row r="485" spans="1:4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row>
    <row r="486" spans="1:4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row>
    <row r="487" spans="1:4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row>
    <row r="488" spans="1:4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row>
    <row r="489" spans="1:4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row>
    <row r="490" spans="1:4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row>
    <row r="491" spans="1:4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row>
    <row r="492" spans="1:4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row>
    <row r="493" spans="1:4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row>
    <row r="494" spans="1:4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row>
    <row r="495" spans="1:4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row>
    <row r="496" spans="1:4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row>
    <row r="497" spans="1:4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row>
    <row r="498" spans="1:4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row>
    <row r="499" spans="1:4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row>
    <row r="500" spans="1:4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row>
    <row r="501" spans="1:4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row>
    <row r="502" spans="1:4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row>
    <row r="503" spans="1:4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row>
    <row r="504" spans="1:4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row>
    <row r="505" spans="1:4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row>
    <row r="506" spans="1:4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row>
    <row r="507" spans="1:4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row>
    <row r="508" spans="1:4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row>
    <row r="509" spans="1:4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row>
    <row r="510" spans="1:4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row>
    <row r="511" spans="1:4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row>
    <row r="512" spans="1:4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row>
    <row r="513" spans="1:4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row>
    <row r="514" spans="1:4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row>
    <row r="515" spans="1:4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row>
    <row r="516" spans="1:4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row>
    <row r="517" spans="1:4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row>
    <row r="518" spans="1:4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row>
    <row r="519" spans="1:4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row>
    <row r="520" spans="1:4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row>
    <row r="521" spans="1:4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row>
    <row r="522" spans="1:4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row>
    <row r="523" spans="1:4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row>
    <row r="524" spans="1:4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row>
    <row r="525" spans="1:4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row>
    <row r="526" spans="1:4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row>
    <row r="527" spans="1:4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row>
    <row r="528" spans="1:4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row>
    <row r="529" spans="1:4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row>
    <row r="530" spans="1:4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row>
    <row r="531" spans="1:4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row>
    <row r="532" spans="1:4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row>
    <row r="533" spans="1:4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row>
    <row r="534" spans="1:4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row>
    <row r="535" spans="1:4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row>
    <row r="536" spans="1:4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row>
    <row r="537" spans="1:4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row>
    <row r="538" spans="1:4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row>
    <row r="539" spans="1:4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row>
    <row r="540" spans="1:4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row>
    <row r="541" spans="1:4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row>
    <row r="542" spans="1:4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row>
    <row r="543" spans="1:4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row>
    <row r="544" spans="1: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row>
    <row r="545" spans="1:4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row>
    <row r="546" spans="1:4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row>
    <row r="547" spans="1:4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row>
    <row r="548" spans="1:4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row>
    <row r="549" spans="1:4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row>
    <row r="550" spans="1:4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row>
    <row r="551" spans="1:4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row>
    <row r="552" spans="1:4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row>
    <row r="553" spans="1:4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row>
    <row r="554" spans="1:4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row>
    <row r="555" spans="1:4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row>
    <row r="556" spans="1:4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row>
    <row r="557" spans="1:4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row>
    <row r="558" spans="1:4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row>
    <row r="559" spans="1:4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row>
    <row r="560" spans="1:4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row>
    <row r="561" spans="1:4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row>
    <row r="562" spans="1:4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row>
    <row r="563" spans="1:4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row>
    <row r="564" spans="1:4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row>
    <row r="565" spans="1:4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row>
    <row r="566" spans="1:4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row>
    <row r="567" spans="1:4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row>
    <row r="568" spans="1:4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row>
    <row r="569" spans="1:4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row>
    <row r="570" spans="1:4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row>
    <row r="571" spans="1:4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row>
    <row r="572" spans="1:4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row>
    <row r="573" spans="1:4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row>
    <row r="574" spans="1:4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row>
    <row r="575" spans="1:4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row>
    <row r="576" spans="1:4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row>
    <row r="577" spans="1:4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row>
    <row r="578" spans="1:4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row>
    <row r="579" spans="1:4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row>
    <row r="580" spans="1:4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row>
    <row r="581" spans="1:4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row>
    <row r="582" spans="1:4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row>
    <row r="583" spans="1:4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row>
    <row r="584" spans="1:4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row>
    <row r="585" spans="1:4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row>
    <row r="586" spans="1:4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row>
    <row r="587" spans="1:4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row>
    <row r="588" spans="1:4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row>
    <row r="589" spans="1:4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row>
    <row r="590" spans="1:4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row>
    <row r="591" spans="1:4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row>
    <row r="592" spans="1:4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row>
    <row r="593" spans="1:4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row>
    <row r="594" spans="1:4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row>
    <row r="595" spans="1:4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row>
    <row r="596" spans="1:4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row>
    <row r="597" spans="1:4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row>
    <row r="598" spans="1:4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row>
    <row r="599" spans="1:4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row>
    <row r="600" spans="1:4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row>
    <row r="601" spans="1:4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row>
    <row r="602" spans="1:4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row>
    <row r="603" spans="1:4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row>
    <row r="604" spans="1:4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row>
    <row r="605" spans="1:4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row>
    <row r="606" spans="1:4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row>
    <row r="607" spans="1:4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row>
    <row r="608" spans="1:4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row>
    <row r="609" spans="1:4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row>
    <row r="610" spans="1:4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row>
    <row r="611" spans="1:4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row>
    <row r="612" spans="1:4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row>
    <row r="613" spans="1:4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row>
    <row r="614" spans="1:4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row>
    <row r="615" spans="1:4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row>
    <row r="616" spans="1:4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row>
    <row r="617" spans="1:4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row>
    <row r="618" spans="1:4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row>
    <row r="619" spans="1:4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row>
    <row r="620" spans="1:4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row>
    <row r="621" spans="1:4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row>
    <row r="622" spans="1:4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row>
    <row r="623" spans="1:4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row>
    <row r="624" spans="1:4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row>
    <row r="625" spans="1:4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row>
    <row r="626" spans="1:4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row>
    <row r="627" spans="1:4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row>
    <row r="628" spans="1:4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row>
    <row r="629" spans="1:4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row>
    <row r="630" spans="1:4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row>
    <row r="631" spans="1:4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row>
    <row r="632" spans="1:4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row>
    <row r="633" spans="1:4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row>
    <row r="634" spans="1:4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row>
    <row r="635" spans="1:4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row>
    <row r="636" spans="1:4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row>
    <row r="637" spans="1:4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row>
    <row r="638" spans="1:4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row>
    <row r="639" spans="1:4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row>
    <row r="640" spans="1:4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row>
    <row r="641" spans="1:4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row>
    <row r="642" spans="1:4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row>
    <row r="643" spans="1:4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row>
    <row r="644" spans="1: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row>
    <row r="645" spans="1:4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row>
    <row r="646" spans="1:4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row>
    <row r="647" spans="1:4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row>
    <row r="648" spans="1:4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row>
    <row r="649" spans="1:4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row>
    <row r="650" spans="1:4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row>
    <row r="651" spans="1:4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row>
    <row r="652" spans="1:4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row>
    <row r="653" spans="1:4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row>
    <row r="654" spans="1:4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row>
    <row r="655" spans="1:4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row>
    <row r="656" spans="1:4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row>
    <row r="657" spans="1:4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row>
    <row r="658" spans="1:4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row>
    <row r="659" spans="1:4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row>
    <row r="660" spans="1:4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row>
    <row r="661" spans="1:4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row>
    <row r="662" spans="1:4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row>
    <row r="663" spans="1:4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row>
    <row r="664" spans="1:4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row>
    <row r="665" spans="1:4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row>
    <row r="666" spans="1:4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row>
    <row r="667" spans="1:4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row>
    <row r="668" spans="1:4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row>
    <row r="669" spans="1:4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row>
    <row r="670" spans="1:4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row>
    <row r="671" spans="1:4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row>
    <row r="672" spans="1:4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row>
    <row r="673" spans="1:4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row>
    <row r="674" spans="1:4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row>
    <row r="675" spans="1:4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row>
    <row r="676" spans="1:4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row>
    <row r="677" spans="1:4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row>
    <row r="678" spans="1:4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row>
    <row r="679" spans="1:4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row>
    <row r="680" spans="1:4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row>
    <row r="681" spans="1:4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row>
    <row r="682" spans="1:4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row>
    <row r="683" spans="1:4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row>
    <row r="684" spans="1:4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row>
    <row r="685" spans="1:4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row>
    <row r="686" spans="1:4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row>
    <row r="687" spans="1:4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row>
    <row r="688" spans="1:4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row>
    <row r="689" spans="1:4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row>
    <row r="690" spans="1:4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row>
    <row r="691" spans="1:4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row>
    <row r="692" spans="1:4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row>
    <row r="693" spans="1:4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row>
    <row r="694" spans="1:4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row>
    <row r="695" spans="1:4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row>
    <row r="696" spans="1:4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row>
    <row r="697" spans="1:4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row>
    <row r="698" spans="1:4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row>
    <row r="699" spans="1:4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row>
    <row r="700" spans="1:4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row>
    <row r="701" spans="1:4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row>
    <row r="702" spans="1:4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row>
    <row r="703" spans="1:4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row>
    <row r="704" spans="1:4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row>
    <row r="705" spans="1:4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row>
    <row r="706" spans="1:4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row>
    <row r="707" spans="1:4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row>
    <row r="708" spans="1:4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row>
    <row r="709" spans="1:4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row>
    <row r="710" spans="1:4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row>
    <row r="711" spans="1:4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row>
    <row r="712" spans="1:4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row>
    <row r="713" spans="1:4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row>
    <row r="714" spans="1:4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row>
    <row r="715" spans="1:4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row>
    <row r="716" spans="1:4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row>
    <row r="717" spans="1:4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row>
    <row r="718" spans="1:4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row>
    <row r="719" spans="1:4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row>
    <row r="720" spans="1:4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row>
    <row r="721" spans="1:4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row>
    <row r="722" spans="1:4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row>
    <row r="723" spans="1:4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row>
    <row r="724" spans="1:4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row>
    <row r="725" spans="1:4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row>
    <row r="726" spans="1:4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row>
    <row r="727" spans="1:4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row>
    <row r="728" spans="1:4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row>
    <row r="729" spans="1:4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row>
    <row r="730" spans="1:4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row>
    <row r="731" spans="1:4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row>
    <row r="732" spans="1:4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row>
    <row r="733" spans="1:4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row>
    <row r="734" spans="1:4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row>
    <row r="735" spans="1:4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row>
    <row r="736" spans="1:4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row>
    <row r="737" spans="1:4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row>
    <row r="738" spans="1:4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row>
    <row r="739" spans="1:4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row>
    <row r="740" spans="1:4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row>
    <row r="741" spans="1:4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row>
    <row r="742" spans="1:4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row>
    <row r="743" spans="1:4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row>
    <row r="744" spans="1: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row>
    <row r="745" spans="1:4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row>
    <row r="746" spans="1:4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row>
    <row r="747" spans="1:4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row>
    <row r="748" spans="1:4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row>
    <row r="749" spans="1:4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row>
    <row r="750" spans="1:4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row>
    <row r="751" spans="1:4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row>
    <row r="752" spans="1:4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row>
    <row r="753" spans="1:4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row>
    <row r="754" spans="1:4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row>
    <row r="755" spans="1:4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row>
    <row r="756" spans="1:4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row>
    <row r="757" spans="1:4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row>
    <row r="758" spans="1:4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row>
    <row r="759" spans="1:4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row>
    <row r="760" spans="1:4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row>
    <row r="761" spans="1:4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row>
    <row r="762" spans="1:4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row>
    <row r="763" spans="1:4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row>
    <row r="764" spans="1:4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row>
    <row r="765" spans="1:4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row>
    <row r="766" spans="1:4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row>
    <row r="767" spans="1:4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row>
    <row r="768" spans="1:4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row>
    <row r="769" spans="1:4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row>
    <row r="770" spans="1:4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row>
    <row r="771" spans="1:4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row>
    <row r="772" spans="1:4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row>
    <row r="773" spans="1:4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row>
    <row r="774" spans="1:4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row>
    <row r="775" spans="1:4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row>
    <row r="776" spans="1:4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row>
    <row r="777" spans="1:4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row>
    <row r="778" spans="1:4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row>
    <row r="779" spans="1:4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row>
    <row r="780" spans="1:4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row>
    <row r="781" spans="1:4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row>
    <row r="782" spans="1:4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row>
    <row r="783" spans="1:4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row>
    <row r="784" spans="1:4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row>
    <row r="785" spans="1:4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row>
    <row r="786" spans="1:4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row>
    <row r="787" spans="1:4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row>
    <row r="788" spans="1:4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row>
    <row r="789" spans="1:4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row>
    <row r="790" spans="1:4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row>
    <row r="791" spans="1:4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row>
    <row r="792" spans="1:4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row>
    <row r="793" spans="1:4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row>
    <row r="794" spans="1:4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row>
    <row r="795" spans="1:4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row>
    <row r="796" spans="1:4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row>
    <row r="797" spans="1:4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row>
    <row r="798" spans="1:4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row>
    <row r="799" spans="1:4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row>
    <row r="800" spans="1:4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row>
    <row r="801" spans="1:4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row>
    <row r="802" spans="1:4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row>
    <row r="803" spans="1:4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row>
    <row r="804" spans="1:4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row>
    <row r="805" spans="1:4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row>
    <row r="806" spans="1:4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row>
    <row r="807" spans="1:4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row>
    <row r="808" spans="1:4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row>
    <row r="809" spans="1:4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row>
    <row r="810" spans="1:4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row>
    <row r="811" spans="1:4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row>
    <row r="812" spans="1:4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row>
    <row r="813" spans="1:4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row>
    <row r="814" spans="1:4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row>
    <row r="815" spans="1:4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row>
    <row r="816" spans="1:4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row>
    <row r="817" spans="1:4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row>
    <row r="818" spans="1:4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row>
    <row r="819" spans="1:4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row>
    <row r="820" spans="1:4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row>
    <row r="821" spans="1:4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row>
    <row r="822" spans="1:4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row>
    <row r="823" spans="1:4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row>
    <row r="824" spans="1:4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row>
    <row r="825" spans="1:4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row>
    <row r="826" spans="1:4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row>
    <row r="827" spans="1:4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row>
    <row r="828" spans="1:4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row>
    <row r="829" spans="1:4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row>
    <row r="830" spans="1:4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row>
    <row r="831" spans="1:4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row>
    <row r="832" spans="1:4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row>
    <row r="833" spans="1:4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row>
    <row r="834" spans="1:4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row>
    <row r="835" spans="1:4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row>
    <row r="836" spans="1:4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row>
    <row r="837" spans="1:4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row>
    <row r="838" spans="1:4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row>
    <row r="839" spans="1:4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row>
    <row r="840" spans="1:4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row>
    <row r="841" spans="1:4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row>
    <row r="842" spans="1:4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row>
    <row r="843" spans="1:4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row>
    <row r="844" spans="1: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row>
    <row r="845" spans="1:4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row>
    <row r="846" spans="1:4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row>
    <row r="847" spans="1:4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row>
    <row r="848" spans="1:4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row>
    <row r="849" spans="1:4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row>
    <row r="850" spans="1:4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row>
    <row r="851" spans="1:4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row>
    <row r="852" spans="1:4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row>
    <row r="853" spans="1:4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row>
    <row r="854" spans="1:4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row>
    <row r="855" spans="1:4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row>
    <row r="856" spans="1:4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row>
    <row r="857" spans="1:4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row>
    <row r="858" spans="1:4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row>
    <row r="859" spans="1:4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row>
    <row r="860" spans="1:4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row>
    <row r="861" spans="1:4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row>
    <row r="862" spans="1:4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row>
    <row r="863" spans="1:4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row>
    <row r="864" spans="1:4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row>
    <row r="865" spans="1:4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row>
    <row r="866" spans="1:4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row>
    <row r="867" spans="1:4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row>
    <row r="868" spans="1:4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row>
    <row r="869" spans="1:4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row>
    <row r="870" spans="1:4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row>
    <row r="871" spans="1:4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row>
    <row r="872" spans="1:4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row>
    <row r="873" spans="1:4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row>
    <row r="874" spans="1:4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row>
    <row r="875" spans="1:4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row>
    <row r="876" spans="1:4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row>
    <row r="877" spans="1:4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row>
    <row r="878" spans="1:4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row>
    <row r="879" spans="1:4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row>
    <row r="880" spans="1:4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row>
    <row r="881" spans="1:4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row>
    <row r="882" spans="1:4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row>
    <row r="883" spans="1:4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row>
    <row r="884" spans="1:4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row>
    <row r="885" spans="1:4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row>
    <row r="886" spans="1:4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row>
    <row r="887" spans="1:4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row>
    <row r="888" spans="1:4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row>
    <row r="889" spans="1:4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row>
    <row r="890" spans="1:4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row>
    <row r="891" spans="1:4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row>
    <row r="892" spans="1:4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row>
    <row r="893" spans="1:4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row>
    <row r="894" spans="1:4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row>
    <row r="895" spans="1:4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row>
    <row r="896" spans="1:4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row>
    <row r="897" spans="1:4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row>
    <row r="898" spans="1:4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row>
    <row r="899" spans="1:4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row>
    <row r="900" spans="1:4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row r="901" spans="1:4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row>
    <row r="902" spans="1:4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row>
    <row r="903" spans="1:4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row>
    <row r="904" spans="1:4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row>
    <row r="905" spans="1:4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row>
    <row r="906" spans="1:4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row>
    <row r="907" spans="1:4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row>
    <row r="908" spans="1:4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row>
    <row r="909" spans="1:4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row>
    <row r="910" spans="1:4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row>
    <row r="911" spans="1:4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row>
    <row r="912" spans="1:4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row>
    <row r="913" spans="1:4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row>
    <row r="914" spans="1:4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row>
    <row r="915" spans="1:4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row>
    <row r="916" spans="1:4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row>
    <row r="917" spans="1:4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row>
    <row r="918" spans="1:4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row>
    <row r="919" spans="1:4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row>
    <row r="920" spans="1:4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row>
    <row r="921" spans="1:4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row>
    <row r="922" spans="1:4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row>
    <row r="923" spans="1:4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row>
    <row r="924" spans="1:4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row>
    <row r="925" spans="1:4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row>
    <row r="926" spans="1:4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row>
    <row r="927" spans="1:4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row>
    <row r="928" spans="1:4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row>
    <row r="929" spans="1:4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row>
    <row r="930" spans="1:4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row>
    <row r="931" spans="1:4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row>
    <row r="932" spans="1:4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row>
    <row r="933" spans="1:4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row>
    <row r="934" spans="1:4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row>
    <row r="935" spans="1:4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row>
    <row r="936" spans="1:4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row>
    <row r="937" spans="1:4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row>
    <row r="938" spans="1:4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row>
    <row r="939" spans="1:4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row>
    <row r="940" spans="1:4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row>
    <row r="941" spans="1:4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row>
    <row r="942" spans="1:4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row>
    <row r="943" spans="1:4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row>
    <row r="944" spans="1: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row>
    <row r="945" spans="1:4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row>
    <row r="946" spans="1:4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row>
    <row r="947" spans="1:4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row>
    <row r="948" spans="1:4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row>
    <row r="949" spans="1:4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row>
    <row r="950" spans="1:4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row>
    <row r="951" spans="1:4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row>
    <row r="952" spans="1:4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row>
    <row r="953" spans="1:4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row>
    <row r="954" spans="1:4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row>
    <row r="955" spans="1:4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row>
    <row r="956" spans="1:4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row>
    <row r="957" spans="1:4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row>
    <row r="958" spans="1:4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row>
    <row r="959" spans="1:4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row>
    <row r="960" spans="1:4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row>
    <row r="961" spans="1:4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row>
    <row r="962" spans="1:4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row>
    <row r="963" spans="1:4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row>
    <row r="964" spans="1:4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row>
    <row r="965" spans="1:4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row>
    <row r="966" spans="1:4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row>
    <row r="967" spans="1:4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row>
    <row r="968" spans="1:4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row>
    <row r="969" spans="1:4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row>
    <row r="970" spans="1:4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row>
    <row r="971" spans="1:4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row>
    <row r="972" spans="1:4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row>
    <row r="973" spans="1:4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row>
    <row r="974" spans="1:4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row>
    <row r="975" spans="1:4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row>
    <row r="976" spans="1:4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row>
    <row r="977" spans="1:4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row>
    <row r="978" spans="1:4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row>
    <row r="979" spans="1:4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row>
    <row r="980" spans="1:4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row>
    <row r="981" spans="1:4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row>
    <row r="982" spans="1:4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row>
    <row r="983" spans="1:4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row>
    <row r="984" spans="1:4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row>
    <row r="985" spans="1:4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row>
    <row r="986" spans="1:4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row>
    <row r="987" spans="1:4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row>
    <row r="988" spans="1:4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row>
    <row r="989" spans="1:4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row>
    <row r="990" spans="1:4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row>
    <row r="991" spans="1:4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row>
    <row r="992" spans="1:4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row>
    <row r="993" spans="1:4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row>
    <row r="994" spans="1:4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row>
    <row r="995" spans="1:4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row>
    <row r="996" spans="1:4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row>
    <row r="997" spans="1:4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row>
    <row r="998" spans="1:4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row>
    <row r="999" spans="1:4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row>
    <row r="1000" spans="1:4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row>
  </sheetData>
  <mergeCells count="12">
    <mergeCell ref="A17:G17"/>
    <mergeCell ref="A18:G18"/>
    <mergeCell ref="A19:G19"/>
    <mergeCell ref="A20:G20"/>
    <mergeCell ref="A21:G21"/>
    <mergeCell ref="M8:O8"/>
    <mergeCell ref="P8:Q8"/>
    <mergeCell ref="A1:B1"/>
    <mergeCell ref="A2:X2"/>
    <mergeCell ref="A5:X5"/>
    <mergeCell ref="A7:Q7"/>
    <mergeCell ref="R7:AA7"/>
  </mergeCells>
  <dataValidations count="5">
    <dataValidation type="custom" allowBlank="1" showInputMessage="1" showErrorMessage="1" prompt="Escriba el Objetivo general de la política pública." sqref="A5:A7" xr:uid="{00000000-0002-0000-0400-000000000000}">
      <formula1>ISTEXT(A5)</formula1>
    </dataValidation>
    <dataValidation type="list" allowBlank="1" showInputMessage="1" showErrorMessage="1" prompt="Seleccione de la lista. Identifique los sectores corresponsables, utilice una columna para cada sector con su respectiva entidad." sqref="L4:W4" xr:uid="{00000000-0002-0000-0400-000001000000}">
      <formula1>#REF!</formula1>
    </dataValidation>
    <dataValidation type="list" allowBlank="1" showErrorMessage="1" sqref="B3:B4" xr:uid="{00000000-0002-0000-0400-000002000000}">
      <formula1>#REF!</formula1>
    </dataValidation>
    <dataValidation type="custom" allowBlank="1" showInputMessage="1" showErrorMessage="1" prompt="La celda es de solo texto" sqref="A10:A16" xr:uid="{00000000-0002-0000-0400-000003000000}">
      <formula1>ISTEXT(A10)</formula1>
    </dataValidation>
    <dataValidation type="list" allowBlank="1" showErrorMessage="1" sqref="G10:G16" xr:uid="{00000000-0002-0000-0400-000004000000}">
      <formula1>ANUALIZACIÓN</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R1000"/>
  <sheetViews>
    <sheetView topLeftCell="M7" workbookViewId="0">
      <selection activeCell="A7" sqref="A7:AB16"/>
    </sheetView>
  </sheetViews>
  <sheetFormatPr baseColWidth="10" defaultColWidth="14.42578125" defaultRowHeight="15" customHeight="1"/>
  <cols>
    <col min="16" max="16" width="23" customWidth="1"/>
  </cols>
  <sheetData>
    <row r="1" spans="1:44">
      <c r="A1" s="205" t="s">
        <v>0</v>
      </c>
      <c r="B1" s="186"/>
      <c r="C1" s="133"/>
      <c r="D1" s="133"/>
      <c r="E1" s="133"/>
      <c r="F1" s="133"/>
      <c r="G1" s="133"/>
      <c r="H1" s="133"/>
      <c r="I1" s="133"/>
      <c r="J1" s="133"/>
      <c r="K1" s="133"/>
      <c r="L1" s="133"/>
      <c r="M1" s="133"/>
      <c r="N1" s="133"/>
      <c r="O1" s="133"/>
      <c r="P1" s="133"/>
      <c r="Q1" s="133"/>
      <c r="R1" s="133"/>
      <c r="S1" s="133"/>
      <c r="T1" s="133"/>
      <c r="U1" s="133"/>
      <c r="V1" s="133"/>
      <c r="W1" s="133"/>
      <c r="X1" s="133"/>
      <c r="Y1" s="3"/>
      <c r="Z1" s="3"/>
      <c r="AA1" s="3"/>
      <c r="AB1" s="3"/>
      <c r="AC1" s="3"/>
      <c r="AD1" s="3"/>
      <c r="AE1" s="3"/>
      <c r="AF1" s="3"/>
      <c r="AG1" s="3"/>
      <c r="AH1" s="3"/>
      <c r="AI1" s="3"/>
      <c r="AJ1" s="3"/>
      <c r="AK1" s="3"/>
      <c r="AL1" s="3"/>
      <c r="AM1" s="3"/>
      <c r="AN1" s="3"/>
      <c r="AO1" s="3"/>
      <c r="AP1" s="3"/>
      <c r="AQ1" s="3"/>
      <c r="AR1" s="3"/>
    </row>
    <row r="2" spans="1:44">
      <c r="A2" s="206" t="s">
        <v>1</v>
      </c>
      <c r="B2" s="207"/>
      <c r="C2" s="207"/>
      <c r="D2" s="207"/>
      <c r="E2" s="207"/>
      <c r="F2" s="207"/>
      <c r="G2" s="207"/>
      <c r="H2" s="207"/>
      <c r="I2" s="207"/>
      <c r="J2" s="207"/>
      <c r="K2" s="207"/>
      <c r="L2" s="207"/>
      <c r="M2" s="207"/>
      <c r="N2" s="207"/>
      <c r="O2" s="207"/>
      <c r="P2" s="207"/>
      <c r="Q2" s="207"/>
      <c r="R2" s="207"/>
      <c r="S2" s="207"/>
      <c r="T2" s="207"/>
      <c r="U2" s="207"/>
      <c r="V2" s="207"/>
      <c r="W2" s="207"/>
      <c r="X2" s="207"/>
      <c r="Y2" s="3"/>
      <c r="Z2" s="3"/>
      <c r="AA2" s="3"/>
      <c r="AB2" s="3"/>
      <c r="AC2" s="3"/>
      <c r="AD2" s="3"/>
      <c r="AE2" s="3"/>
      <c r="AF2" s="3"/>
      <c r="AG2" s="3"/>
      <c r="AH2" s="3"/>
      <c r="AI2" s="3"/>
      <c r="AJ2" s="3"/>
      <c r="AK2" s="3"/>
      <c r="AL2" s="3"/>
      <c r="AM2" s="3"/>
      <c r="AN2" s="3"/>
      <c r="AO2" s="3"/>
      <c r="AP2" s="3"/>
      <c r="AQ2" s="3"/>
      <c r="AR2" s="3"/>
    </row>
    <row r="3" spans="1:44">
      <c r="A3" s="134" t="s">
        <v>2</v>
      </c>
      <c r="B3" s="135"/>
      <c r="C3" s="136" t="s">
        <v>3</v>
      </c>
      <c r="D3" s="135"/>
      <c r="E3" s="135"/>
      <c r="F3" s="135"/>
      <c r="G3" s="135"/>
      <c r="H3" s="135"/>
      <c r="I3" s="135"/>
      <c r="J3" s="137"/>
      <c r="K3" s="137"/>
      <c r="L3" s="135"/>
      <c r="M3" s="135"/>
      <c r="N3" s="135"/>
      <c r="O3" s="135"/>
      <c r="P3" s="135"/>
      <c r="Q3" s="135"/>
      <c r="R3" s="135"/>
      <c r="S3" s="135"/>
      <c r="T3" s="135"/>
      <c r="U3" s="135"/>
      <c r="V3" s="135"/>
      <c r="W3" s="135"/>
      <c r="X3" s="135"/>
      <c r="Y3" s="3"/>
      <c r="Z3" s="3"/>
      <c r="AA3" s="3"/>
      <c r="AB3" s="3"/>
      <c r="AC3" s="3"/>
      <c r="AD3" s="3"/>
      <c r="AE3" s="3"/>
      <c r="AF3" s="3"/>
      <c r="AG3" s="3"/>
      <c r="AH3" s="3"/>
      <c r="AI3" s="3"/>
      <c r="AJ3" s="3"/>
      <c r="AK3" s="3"/>
      <c r="AL3" s="3"/>
      <c r="AM3" s="3"/>
      <c r="AN3" s="3"/>
      <c r="AO3" s="3"/>
      <c r="AP3" s="3"/>
      <c r="AQ3" s="3"/>
      <c r="AR3" s="3"/>
    </row>
    <row r="4" spans="1:44">
      <c r="A4" s="134" t="s">
        <v>606</v>
      </c>
      <c r="B4" s="135"/>
      <c r="C4" s="135"/>
      <c r="D4" s="138"/>
      <c r="E4" s="139"/>
      <c r="F4" s="135"/>
      <c r="G4" s="135"/>
      <c r="H4" s="138"/>
      <c r="I4" s="139"/>
      <c r="J4" s="133"/>
      <c r="K4" s="133"/>
      <c r="L4" s="135"/>
      <c r="M4" s="135"/>
      <c r="N4" s="135"/>
      <c r="O4" s="135"/>
      <c r="P4" s="135"/>
      <c r="Q4" s="135"/>
      <c r="R4" s="135"/>
      <c r="S4" s="135"/>
      <c r="T4" s="135"/>
      <c r="U4" s="135"/>
      <c r="V4" s="135"/>
      <c r="W4" s="135"/>
      <c r="X4" s="133"/>
      <c r="Y4" s="3"/>
      <c r="Z4" s="3"/>
      <c r="AA4" s="3"/>
      <c r="AB4" s="3"/>
      <c r="AC4" s="3"/>
      <c r="AD4" s="3"/>
      <c r="AE4" s="3"/>
      <c r="AF4" s="3"/>
      <c r="AG4" s="3"/>
      <c r="AH4" s="3"/>
      <c r="AI4" s="3"/>
      <c r="AJ4" s="3"/>
      <c r="AK4" s="3"/>
      <c r="AL4" s="3"/>
      <c r="AM4" s="3"/>
      <c r="AN4" s="3"/>
      <c r="AO4" s="3"/>
      <c r="AP4" s="3"/>
      <c r="AQ4" s="3"/>
      <c r="AR4" s="3"/>
    </row>
    <row r="5" spans="1:44">
      <c r="A5" s="208" t="s">
        <v>4</v>
      </c>
      <c r="B5" s="198"/>
      <c r="C5" s="198"/>
      <c r="D5" s="198"/>
      <c r="E5" s="198"/>
      <c r="F5" s="198"/>
      <c r="G5" s="198"/>
      <c r="H5" s="198"/>
      <c r="I5" s="198"/>
      <c r="J5" s="198"/>
      <c r="K5" s="198"/>
      <c r="L5" s="198"/>
      <c r="M5" s="198"/>
      <c r="N5" s="198"/>
      <c r="O5" s="198"/>
      <c r="P5" s="198"/>
      <c r="Q5" s="198"/>
      <c r="R5" s="198"/>
      <c r="S5" s="198"/>
      <c r="T5" s="198"/>
      <c r="U5" s="198"/>
      <c r="V5" s="198"/>
      <c r="W5" s="198"/>
      <c r="X5" s="198"/>
      <c r="Y5" s="3"/>
      <c r="Z5" s="3"/>
      <c r="AA5" s="3"/>
      <c r="AB5" s="3"/>
      <c r="AC5" s="3"/>
      <c r="AD5" s="3"/>
      <c r="AE5" s="3"/>
      <c r="AF5" s="3"/>
      <c r="AG5" s="3"/>
      <c r="AH5" s="3"/>
      <c r="AI5" s="3"/>
      <c r="AJ5" s="3"/>
      <c r="AK5" s="3"/>
      <c r="AL5" s="3"/>
      <c r="AM5" s="3"/>
      <c r="AN5" s="3"/>
      <c r="AO5" s="3"/>
      <c r="AP5" s="3"/>
      <c r="AQ5" s="3"/>
      <c r="AR5" s="3"/>
    </row>
    <row r="6" spans="1:44">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row>
    <row r="7" spans="1:44" ht="15" customHeight="1">
      <c r="A7" s="209" t="s">
        <v>5</v>
      </c>
      <c r="B7" s="207"/>
      <c r="C7" s="207"/>
      <c r="D7" s="207"/>
      <c r="E7" s="207"/>
      <c r="F7" s="207"/>
      <c r="G7" s="207"/>
      <c r="H7" s="207"/>
      <c r="I7" s="207"/>
      <c r="J7" s="207"/>
      <c r="K7" s="207"/>
      <c r="L7" s="207"/>
      <c r="M7" s="207"/>
      <c r="N7" s="207"/>
      <c r="O7" s="207"/>
      <c r="P7" s="207"/>
      <c r="Q7" s="200"/>
      <c r="R7" s="210" t="s">
        <v>607</v>
      </c>
      <c r="S7" s="207"/>
      <c r="T7" s="207"/>
      <c r="U7" s="207"/>
      <c r="V7" s="207"/>
      <c r="W7" s="207"/>
      <c r="X7" s="207"/>
      <c r="Y7" s="207"/>
      <c r="Z7" s="207"/>
      <c r="AA7" s="207"/>
      <c r="AB7" s="140"/>
      <c r="AC7" s="3"/>
      <c r="AD7" s="3"/>
      <c r="AE7" s="3"/>
      <c r="AF7" s="3"/>
      <c r="AG7" s="3"/>
      <c r="AH7" s="3"/>
      <c r="AI7" s="3"/>
      <c r="AJ7" s="3"/>
      <c r="AK7" s="3"/>
      <c r="AL7" s="3"/>
      <c r="AM7" s="3"/>
      <c r="AN7" s="3"/>
      <c r="AO7" s="3"/>
      <c r="AP7" s="3"/>
      <c r="AQ7" s="3"/>
      <c r="AR7" s="3"/>
    </row>
    <row r="8" spans="1:44" ht="90">
      <c r="A8" s="141" t="s">
        <v>7</v>
      </c>
      <c r="B8" s="142" t="s">
        <v>8</v>
      </c>
      <c r="C8" s="143" t="s">
        <v>9</v>
      </c>
      <c r="D8" s="142" t="s">
        <v>11</v>
      </c>
      <c r="E8" s="142" t="s">
        <v>12</v>
      </c>
      <c r="F8" s="142" t="s">
        <v>13</v>
      </c>
      <c r="G8" s="142" t="s">
        <v>14</v>
      </c>
      <c r="H8" s="142" t="s">
        <v>15</v>
      </c>
      <c r="I8" s="142" t="s">
        <v>16</v>
      </c>
      <c r="J8" s="142" t="s">
        <v>17</v>
      </c>
      <c r="K8" s="143" t="s">
        <v>18</v>
      </c>
      <c r="L8" s="142" t="s">
        <v>19</v>
      </c>
      <c r="M8" s="213" t="s">
        <v>20</v>
      </c>
      <c r="N8" s="207"/>
      <c r="O8" s="200"/>
      <c r="P8" s="213" t="s">
        <v>21</v>
      </c>
      <c r="Q8" s="200"/>
      <c r="R8" s="144" t="s">
        <v>608</v>
      </c>
      <c r="S8" s="144" t="s">
        <v>23</v>
      </c>
      <c r="T8" s="143" t="s">
        <v>24</v>
      </c>
      <c r="U8" s="144" t="s">
        <v>609</v>
      </c>
      <c r="V8" s="144" t="s">
        <v>26</v>
      </c>
      <c r="W8" s="144" t="s">
        <v>27</v>
      </c>
      <c r="X8" s="144" t="s">
        <v>28</v>
      </c>
      <c r="Y8" s="144" t="s">
        <v>29</v>
      </c>
      <c r="Z8" s="144" t="s">
        <v>30</v>
      </c>
      <c r="AA8" s="144" t="s">
        <v>31</v>
      </c>
      <c r="AB8" s="143" t="s">
        <v>32</v>
      </c>
      <c r="AC8" s="3"/>
      <c r="AD8" s="3"/>
      <c r="AE8" s="3"/>
      <c r="AF8" s="3"/>
      <c r="AG8" s="3"/>
      <c r="AH8" s="3"/>
      <c r="AI8" s="3"/>
      <c r="AJ8" s="3"/>
      <c r="AK8" s="3"/>
      <c r="AL8" s="3"/>
      <c r="AM8" s="3"/>
      <c r="AN8" s="3"/>
      <c r="AO8" s="3"/>
      <c r="AP8" s="3"/>
      <c r="AQ8" s="3"/>
      <c r="AR8" s="3"/>
    </row>
    <row r="9" spans="1:44" ht="45">
      <c r="A9" s="18"/>
      <c r="B9" s="139"/>
      <c r="C9" s="139"/>
      <c r="D9" s="139"/>
      <c r="E9" s="139"/>
      <c r="F9" s="139"/>
      <c r="G9" s="139"/>
      <c r="H9" s="139"/>
      <c r="I9" s="139"/>
      <c r="J9" s="139"/>
      <c r="K9" s="139"/>
      <c r="L9" s="139"/>
      <c r="M9" s="145" t="s">
        <v>33</v>
      </c>
      <c r="N9" s="146" t="s">
        <v>34</v>
      </c>
      <c r="O9" s="146" t="s">
        <v>35</v>
      </c>
      <c r="P9" s="146" t="s">
        <v>610</v>
      </c>
      <c r="Q9" s="145" t="s">
        <v>37</v>
      </c>
      <c r="R9" s="139"/>
      <c r="S9" s="139"/>
      <c r="T9" s="139"/>
      <c r="U9" s="139"/>
      <c r="V9" s="139"/>
      <c r="W9" s="139"/>
      <c r="X9" s="139"/>
      <c r="Y9" s="139"/>
      <c r="Z9" s="139"/>
      <c r="AA9" s="139"/>
      <c r="AB9" s="139"/>
      <c r="AC9" s="3"/>
      <c r="AD9" s="3"/>
      <c r="AE9" s="3"/>
      <c r="AF9" s="3"/>
      <c r="AG9" s="3"/>
      <c r="AH9" s="3"/>
      <c r="AI9" s="3"/>
      <c r="AJ9" s="3"/>
      <c r="AK9" s="3"/>
      <c r="AL9" s="3"/>
      <c r="AM9" s="3"/>
      <c r="AN9" s="3"/>
      <c r="AO9" s="3"/>
      <c r="AP9" s="3"/>
      <c r="AQ9" s="3"/>
      <c r="AR9" s="3"/>
    </row>
    <row r="10" spans="1:44" ht="409.5">
      <c r="A10" s="147" t="s">
        <v>38</v>
      </c>
      <c r="B10" s="148" t="s">
        <v>234</v>
      </c>
      <c r="C10" s="148" t="s">
        <v>611</v>
      </c>
      <c r="D10" s="148" t="s">
        <v>612</v>
      </c>
      <c r="E10" s="148" t="s">
        <v>613</v>
      </c>
      <c r="F10" s="148" t="s">
        <v>105</v>
      </c>
      <c r="G10" s="148" t="s">
        <v>44</v>
      </c>
      <c r="H10" s="149">
        <v>44562</v>
      </c>
      <c r="I10" s="149">
        <v>48579</v>
      </c>
      <c r="J10" s="150">
        <v>23408</v>
      </c>
      <c r="K10" s="150">
        <v>2128</v>
      </c>
      <c r="L10" s="151" t="s">
        <v>66</v>
      </c>
      <c r="M10" s="152">
        <v>990</v>
      </c>
      <c r="N10" s="153">
        <v>86</v>
      </c>
      <c r="O10" s="153">
        <v>21</v>
      </c>
      <c r="P10" s="154" t="s">
        <v>682</v>
      </c>
      <c r="Q10" s="156" t="s">
        <v>683</v>
      </c>
      <c r="R10" s="156" t="s">
        <v>684</v>
      </c>
      <c r="S10" s="155" t="s">
        <v>534</v>
      </c>
      <c r="T10" s="156" t="s">
        <v>685</v>
      </c>
      <c r="V10" s="157"/>
      <c r="W10" s="157"/>
      <c r="X10" s="148" t="s">
        <v>3</v>
      </c>
      <c r="Y10" s="148" t="s">
        <v>89</v>
      </c>
      <c r="Z10" s="148" t="s">
        <v>617</v>
      </c>
      <c r="AA10" s="148" t="s">
        <v>618</v>
      </c>
      <c r="AB10" s="157"/>
      <c r="AC10" s="158"/>
      <c r="AD10" s="159"/>
      <c r="AE10" s="159"/>
      <c r="AF10" s="159"/>
      <c r="AG10" s="159"/>
      <c r="AH10" s="159"/>
      <c r="AI10" s="159"/>
      <c r="AJ10" s="159"/>
      <c r="AK10" s="159"/>
      <c r="AL10" s="159"/>
      <c r="AM10" s="159"/>
      <c r="AN10" s="159"/>
      <c r="AO10" s="159"/>
      <c r="AP10" s="159"/>
      <c r="AQ10" s="159"/>
      <c r="AR10" s="159"/>
    </row>
    <row r="11" spans="1:44" ht="409.5">
      <c r="A11" s="147" t="s">
        <v>38</v>
      </c>
      <c r="B11" s="148" t="s">
        <v>234</v>
      </c>
      <c r="C11" s="148" t="s">
        <v>619</v>
      </c>
      <c r="D11" s="148" t="s">
        <v>620</v>
      </c>
      <c r="E11" s="148" t="s">
        <v>621</v>
      </c>
      <c r="F11" s="148" t="s">
        <v>105</v>
      </c>
      <c r="G11" s="148" t="s">
        <v>44</v>
      </c>
      <c r="H11" s="149">
        <v>44562</v>
      </c>
      <c r="I11" s="149">
        <v>48579</v>
      </c>
      <c r="J11" s="148">
        <v>330</v>
      </c>
      <c r="K11" s="148">
        <v>30</v>
      </c>
      <c r="L11" s="151" t="s">
        <v>66</v>
      </c>
      <c r="M11" s="152">
        <v>850</v>
      </c>
      <c r="N11" s="153">
        <v>75</v>
      </c>
      <c r="O11" s="153">
        <v>10</v>
      </c>
      <c r="P11" s="154" t="s">
        <v>686</v>
      </c>
      <c r="Q11" s="156" t="s">
        <v>683</v>
      </c>
      <c r="R11" s="156" t="s">
        <v>684</v>
      </c>
      <c r="S11" s="155" t="s">
        <v>534</v>
      </c>
      <c r="T11" s="156" t="s">
        <v>685</v>
      </c>
      <c r="U11" s="157"/>
      <c r="V11" s="157"/>
      <c r="W11" s="157"/>
      <c r="X11" s="148" t="s">
        <v>3</v>
      </c>
      <c r="Y11" s="148" t="s">
        <v>89</v>
      </c>
      <c r="Z11" s="148" t="s">
        <v>617</v>
      </c>
      <c r="AA11" s="148" t="s">
        <v>618</v>
      </c>
      <c r="AB11" s="157"/>
      <c r="AC11" s="158"/>
      <c r="AD11" s="159"/>
      <c r="AE11" s="159"/>
      <c r="AF11" s="159"/>
      <c r="AG11" s="159"/>
      <c r="AH11" s="159"/>
      <c r="AI11" s="159"/>
      <c r="AJ11" s="159"/>
      <c r="AK11" s="159"/>
      <c r="AL11" s="159"/>
      <c r="AM11" s="159"/>
      <c r="AN11" s="159"/>
      <c r="AO11" s="159"/>
      <c r="AP11" s="159"/>
      <c r="AQ11" s="159"/>
      <c r="AR11" s="159"/>
    </row>
    <row r="12" spans="1:44" ht="409.5">
      <c r="A12" s="147" t="s">
        <v>38</v>
      </c>
      <c r="B12" s="148" t="s">
        <v>234</v>
      </c>
      <c r="C12" s="148" t="s">
        <v>624</v>
      </c>
      <c r="D12" s="148" t="s">
        <v>625</v>
      </c>
      <c r="E12" s="148" t="s">
        <v>626</v>
      </c>
      <c r="F12" s="148" t="s">
        <v>105</v>
      </c>
      <c r="G12" s="148" t="s">
        <v>44</v>
      </c>
      <c r="H12" s="149">
        <v>44562</v>
      </c>
      <c r="I12" s="149">
        <v>48579</v>
      </c>
      <c r="J12" s="148">
        <v>440</v>
      </c>
      <c r="K12" s="148">
        <v>40</v>
      </c>
      <c r="L12" s="151" t="s">
        <v>66</v>
      </c>
      <c r="M12" s="152">
        <v>1375</v>
      </c>
      <c r="N12" s="153">
        <v>121</v>
      </c>
      <c r="O12" s="153">
        <v>31</v>
      </c>
      <c r="P12" s="154" t="s">
        <v>687</v>
      </c>
      <c r="Q12" s="156" t="s">
        <v>688</v>
      </c>
      <c r="R12" s="156" t="s">
        <v>689</v>
      </c>
      <c r="S12" s="155" t="s">
        <v>534</v>
      </c>
      <c r="T12" s="156" t="s">
        <v>689</v>
      </c>
      <c r="U12" s="157"/>
      <c r="V12" s="157"/>
      <c r="W12" s="157"/>
      <c r="X12" s="148" t="s">
        <v>3</v>
      </c>
      <c r="Y12" s="148" t="s">
        <v>89</v>
      </c>
      <c r="Z12" s="148" t="s">
        <v>617</v>
      </c>
      <c r="AA12" s="148" t="s">
        <v>618</v>
      </c>
      <c r="AB12" s="157"/>
      <c r="AC12" s="158"/>
      <c r="AD12" s="159"/>
      <c r="AE12" s="159"/>
      <c r="AF12" s="159"/>
      <c r="AG12" s="159"/>
      <c r="AH12" s="159"/>
      <c r="AI12" s="159"/>
      <c r="AJ12" s="159"/>
      <c r="AK12" s="159"/>
      <c r="AL12" s="159"/>
      <c r="AM12" s="159"/>
      <c r="AN12" s="159"/>
      <c r="AO12" s="159"/>
      <c r="AP12" s="159"/>
      <c r="AQ12" s="159"/>
      <c r="AR12" s="159"/>
    </row>
    <row r="13" spans="1:44" ht="409.5">
      <c r="A13" s="147" t="s">
        <v>342</v>
      </c>
      <c r="B13" s="148" t="s">
        <v>445</v>
      </c>
      <c r="C13" s="148" t="s">
        <v>629</v>
      </c>
      <c r="D13" s="148" t="s">
        <v>630</v>
      </c>
      <c r="E13" s="148" t="s">
        <v>631</v>
      </c>
      <c r="F13" s="148" t="s">
        <v>105</v>
      </c>
      <c r="G13" s="148" t="s">
        <v>44</v>
      </c>
      <c r="H13" s="149">
        <v>44927</v>
      </c>
      <c r="I13" s="149">
        <v>48579</v>
      </c>
      <c r="J13" s="160">
        <v>22000</v>
      </c>
      <c r="K13" s="148">
        <v>5500</v>
      </c>
      <c r="L13" s="151" t="s">
        <v>66</v>
      </c>
      <c r="M13" s="152">
        <v>1266</v>
      </c>
      <c r="N13" s="153">
        <v>262</v>
      </c>
      <c r="O13" s="153">
        <v>100</v>
      </c>
      <c r="P13" s="161" t="s">
        <v>690</v>
      </c>
      <c r="Q13" s="155" t="s">
        <v>534</v>
      </c>
      <c r="R13" s="155" t="s">
        <v>534</v>
      </c>
      <c r="S13" s="155" t="s">
        <v>534</v>
      </c>
      <c r="T13" s="155" t="s">
        <v>534</v>
      </c>
      <c r="U13" s="157"/>
      <c r="V13" s="157"/>
      <c r="W13" s="157"/>
      <c r="X13" s="148" t="s">
        <v>3</v>
      </c>
      <c r="Y13" s="148" t="s">
        <v>89</v>
      </c>
      <c r="Z13" s="148" t="s">
        <v>617</v>
      </c>
      <c r="AA13" s="148" t="s">
        <v>618</v>
      </c>
      <c r="AB13" s="157"/>
      <c r="AC13" s="158"/>
      <c r="AD13" s="159"/>
      <c r="AE13" s="159"/>
      <c r="AF13" s="159"/>
      <c r="AG13" s="159"/>
      <c r="AH13" s="159"/>
      <c r="AI13" s="159"/>
      <c r="AJ13" s="159"/>
      <c r="AK13" s="159"/>
      <c r="AL13" s="159"/>
      <c r="AM13" s="159"/>
      <c r="AN13" s="159"/>
      <c r="AO13" s="159"/>
      <c r="AP13" s="159"/>
      <c r="AQ13" s="159"/>
      <c r="AR13" s="159"/>
    </row>
    <row r="14" spans="1:44" ht="409.5">
      <c r="A14" s="147" t="s">
        <v>342</v>
      </c>
      <c r="B14" s="148" t="s">
        <v>445</v>
      </c>
      <c r="C14" s="148" t="s">
        <v>633</v>
      </c>
      <c r="D14" s="148" t="s">
        <v>634</v>
      </c>
      <c r="E14" s="148" t="s">
        <v>635</v>
      </c>
      <c r="F14" s="148" t="s">
        <v>105</v>
      </c>
      <c r="G14" s="148" t="s">
        <v>44</v>
      </c>
      <c r="H14" s="149">
        <v>44562</v>
      </c>
      <c r="I14" s="149">
        <v>48579</v>
      </c>
      <c r="J14" s="160">
        <v>40700</v>
      </c>
      <c r="K14" s="148">
        <v>3700</v>
      </c>
      <c r="L14" s="151" t="s">
        <v>66</v>
      </c>
      <c r="M14" s="152">
        <v>2345</v>
      </c>
      <c r="N14" s="153">
        <v>220</v>
      </c>
      <c r="O14" s="153">
        <v>165</v>
      </c>
      <c r="P14" s="154" t="s">
        <v>691</v>
      </c>
      <c r="Q14" s="156" t="s">
        <v>683</v>
      </c>
      <c r="R14" s="156" t="s">
        <v>684</v>
      </c>
      <c r="S14" s="155" t="s">
        <v>534</v>
      </c>
      <c r="T14" s="156" t="s">
        <v>685</v>
      </c>
      <c r="U14" s="157"/>
      <c r="V14" s="157"/>
      <c r="W14" s="157"/>
      <c r="X14" s="148" t="s">
        <v>3</v>
      </c>
      <c r="Y14" s="148" t="s">
        <v>89</v>
      </c>
      <c r="Z14" s="148" t="s">
        <v>617</v>
      </c>
      <c r="AA14" s="148" t="s">
        <v>618</v>
      </c>
      <c r="AB14" s="157"/>
      <c r="AC14" s="158"/>
      <c r="AD14" s="159"/>
      <c r="AE14" s="159"/>
      <c r="AF14" s="159"/>
      <c r="AG14" s="159"/>
      <c r="AH14" s="159"/>
      <c r="AI14" s="159"/>
      <c r="AJ14" s="159"/>
      <c r="AK14" s="159"/>
      <c r="AL14" s="159"/>
      <c r="AM14" s="159"/>
      <c r="AN14" s="159"/>
      <c r="AO14" s="159"/>
      <c r="AP14" s="159"/>
      <c r="AQ14" s="159"/>
      <c r="AR14" s="159"/>
    </row>
    <row r="15" spans="1:44" ht="409.5">
      <c r="A15" s="147" t="s">
        <v>342</v>
      </c>
      <c r="B15" s="148" t="s">
        <v>445</v>
      </c>
      <c r="C15" s="148" t="s">
        <v>637</v>
      </c>
      <c r="D15" s="148" t="s">
        <v>638</v>
      </c>
      <c r="E15" s="148" t="s">
        <v>639</v>
      </c>
      <c r="F15" s="148" t="s">
        <v>640</v>
      </c>
      <c r="G15" s="148" t="s">
        <v>44</v>
      </c>
      <c r="H15" s="149">
        <v>44562</v>
      </c>
      <c r="I15" s="149">
        <v>48579</v>
      </c>
      <c r="J15" s="160">
        <v>11</v>
      </c>
      <c r="K15" s="148">
        <v>1</v>
      </c>
      <c r="L15" s="151" t="s">
        <v>66</v>
      </c>
      <c r="M15" s="152">
        <v>1891</v>
      </c>
      <c r="N15" s="153">
        <v>156</v>
      </c>
      <c r="O15" s="153">
        <v>100</v>
      </c>
      <c r="P15" s="154" t="s">
        <v>692</v>
      </c>
      <c r="Q15" s="156" t="s">
        <v>688</v>
      </c>
      <c r="R15" s="156" t="s">
        <v>689</v>
      </c>
      <c r="S15" s="155" t="s">
        <v>534</v>
      </c>
      <c r="T15" s="156" t="s">
        <v>689</v>
      </c>
      <c r="U15" s="157"/>
      <c r="V15" s="157"/>
      <c r="W15" s="157"/>
      <c r="X15" s="148" t="s">
        <v>3</v>
      </c>
      <c r="Y15" s="148" t="s">
        <v>89</v>
      </c>
      <c r="Z15" s="148" t="s">
        <v>617</v>
      </c>
      <c r="AA15" s="148" t="s">
        <v>618</v>
      </c>
      <c r="AB15" s="157"/>
      <c r="AC15" s="158"/>
      <c r="AD15" s="159"/>
      <c r="AE15" s="159"/>
      <c r="AF15" s="159"/>
      <c r="AG15" s="159"/>
      <c r="AH15" s="159"/>
      <c r="AI15" s="159"/>
      <c r="AJ15" s="159"/>
      <c r="AK15" s="159"/>
      <c r="AL15" s="159"/>
      <c r="AM15" s="159"/>
      <c r="AN15" s="159"/>
      <c r="AO15" s="159"/>
      <c r="AP15" s="159"/>
      <c r="AQ15" s="159"/>
      <c r="AR15" s="159"/>
    </row>
    <row r="16" spans="1:44" ht="409.5">
      <c r="A16" s="147" t="s">
        <v>342</v>
      </c>
      <c r="B16" s="148" t="s">
        <v>445</v>
      </c>
      <c r="C16" s="148" t="s">
        <v>642</v>
      </c>
      <c r="D16" s="148" t="s">
        <v>643</v>
      </c>
      <c r="E16" s="148" t="s">
        <v>644</v>
      </c>
      <c r="F16" s="148" t="s">
        <v>105</v>
      </c>
      <c r="G16" s="148" t="s">
        <v>44</v>
      </c>
      <c r="H16" s="149">
        <v>44562</v>
      </c>
      <c r="I16" s="149">
        <v>48579</v>
      </c>
      <c r="J16" s="160">
        <v>700</v>
      </c>
      <c r="K16" s="160">
        <v>64</v>
      </c>
      <c r="L16" s="162" t="s">
        <v>66</v>
      </c>
      <c r="M16" s="152">
        <v>2328</v>
      </c>
      <c r="N16" s="153">
        <v>190</v>
      </c>
      <c r="O16" s="153">
        <v>106</v>
      </c>
      <c r="P16" s="154" t="s">
        <v>693</v>
      </c>
      <c r="Q16" s="156" t="s">
        <v>688</v>
      </c>
      <c r="R16" s="156" t="s">
        <v>689</v>
      </c>
      <c r="S16" s="155" t="s">
        <v>534</v>
      </c>
      <c r="T16" s="156" t="s">
        <v>689</v>
      </c>
      <c r="U16" s="166"/>
      <c r="V16" s="166"/>
      <c r="W16" s="166"/>
      <c r="X16" s="148" t="s">
        <v>3</v>
      </c>
      <c r="Y16" s="148" t="s">
        <v>89</v>
      </c>
      <c r="Z16" s="148" t="s">
        <v>617</v>
      </c>
      <c r="AA16" s="148" t="s">
        <v>618</v>
      </c>
      <c r="AB16" s="157"/>
      <c r="AC16" s="158"/>
      <c r="AD16" s="159"/>
      <c r="AE16" s="159"/>
      <c r="AF16" s="159"/>
      <c r="AG16" s="159"/>
      <c r="AH16" s="159"/>
      <c r="AI16" s="159"/>
      <c r="AJ16" s="159"/>
      <c r="AK16" s="159"/>
      <c r="AL16" s="159"/>
      <c r="AM16" s="159"/>
      <c r="AN16" s="159"/>
      <c r="AO16" s="159"/>
      <c r="AP16" s="159"/>
      <c r="AQ16" s="159"/>
      <c r="AR16" s="159"/>
    </row>
    <row r="17" spans="1:44">
      <c r="A17" s="202"/>
      <c r="B17" s="198"/>
      <c r="C17" s="198"/>
      <c r="D17" s="198"/>
      <c r="E17" s="198"/>
      <c r="F17" s="198"/>
      <c r="G17" s="198"/>
      <c r="H17" s="3"/>
      <c r="I17" s="3"/>
      <c r="J17" s="3"/>
      <c r="K17" s="3"/>
      <c r="L17" s="3"/>
      <c r="M17" s="3"/>
      <c r="N17" s="3"/>
      <c r="O17" s="3"/>
      <c r="P17" s="3"/>
      <c r="Q17" s="3"/>
      <c r="R17" s="3"/>
      <c r="S17" s="3"/>
      <c r="T17" s="3"/>
      <c r="U17" s="3"/>
      <c r="V17" s="3"/>
      <c r="W17" s="3"/>
      <c r="X17" s="3"/>
      <c r="Y17" s="3"/>
      <c r="Z17" s="3"/>
      <c r="AA17" s="3"/>
      <c r="AB17" s="3"/>
      <c r="AC17" s="3"/>
      <c r="AD17" s="137"/>
      <c r="AE17" s="137"/>
      <c r="AF17" s="137"/>
      <c r="AG17" s="137"/>
      <c r="AH17" s="137"/>
      <c r="AI17" s="137"/>
      <c r="AJ17" s="137"/>
      <c r="AK17" s="137"/>
      <c r="AL17" s="137"/>
      <c r="AM17" s="137"/>
      <c r="AN17" s="137"/>
      <c r="AO17" s="137"/>
      <c r="AP17" s="137"/>
      <c r="AQ17" s="137"/>
      <c r="AR17" s="137"/>
    </row>
    <row r="18" spans="1:44">
      <c r="A18" s="203"/>
      <c r="B18" s="198"/>
      <c r="C18" s="198"/>
      <c r="D18" s="198"/>
      <c r="E18" s="198"/>
      <c r="F18" s="198"/>
      <c r="G18" s="198"/>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row>
    <row r="19" spans="1:44">
      <c r="A19" s="203"/>
      <c r="B19" s="198"/>
      <c r="C19" s="198"/>
      <c r="D19" s="198"/>
      <c r="E19" s="198"/>
      <c r="F19" s="198"/>
      <c r="G19" s="198"/>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row>
    <row r="20" spans="1:44">
      <c r="A20" s="203"/>
      <c r="B20" s="198"/>
      <c r="C20" s="198"/>
      <c r="D20" s="198"/>
      <c r="E20" s="198"/>
      <c r="F20" s="198"/>
      <c r="G20" s="198"/>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row>
    <row r="21" spans="1:44">
      <c r="A21" s="203"/>
      <c r="B21" s="198"/>
      <c r="C21" s="198"/>
      <c r="D21" s="198"/>
      <c r="E21" s="198"/>
      <c r="F21" s="198"/>
      <c r="G21" s="198"/>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row>
    <row r="22" spans="1:44">
      <c r="A22" s="137"/>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row>
    <row r="23" spans="1:44">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row>
    <row r="24" spans="1:44">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row>
    <row r="25" spans="1:44">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row>
    <row r="26" spans="1:44">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row>
    <row r="27" spans="1:44">
      <c r="A27" s="137"/>
      <c r="B27" s="137"/>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row>
    <row r="28" spans="1:44">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row>
    <row r="29" spans="1:44">
      <c r="A29" s="137"/>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row>
    <row r="30" spans="1:44">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row>
    <row r="31" spans="1:44">
      <c r="A31" s="137"/>
      <c r="B31" s="137"/>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row>
    <row r="32" spans="1:44">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row>
    <row r="33" spans="1:44">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row>
    <row r="34" spans="1:44">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row>
    <row r="35" spans="1:44">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row>
    <row r="36" spans="1:44">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row>
    <row r="37" spans="1:44">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row>
    <row r="38" spans="1:44">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row>
    <row r="39" spans="1:44">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row>
    <row r="40" spans="1:44">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row>
    <row r="41" spans="1:44">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row>
    <row r="42" spans="1:44">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row>
    <row r="43" spans="1:44">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row>
    <row r="44" spans="1:44">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row>
    <row r="45" spans="1:44">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row>
    <row r="46" spans="1:44">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row>
    <row r="47" spans="1:44">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row>
    <row r="48" spans="1:44">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row>
    <row r="49" spans="1:44">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row>
    <row r="50" spans="1:44">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row>
    <row r="51" spans="1:44">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row>
    <row r="52" spans="1:44">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row>
    <row r="53" spans="1:44">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row>
    <row r="54" spans="1:44">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row>
    <row r="55" spans="1:44">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row>
    <row r="56" spans="1:44">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row>
    <row r="57" spans="1:44">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row>
    <row r="58" spans="1:44">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row>
    <row r="59" spans="1:44">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row>
    <row r="60" spans="1:44">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row>
    <row r="61" spans="1:44">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row>
    <row r="62" spans="1:44">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row>
    <row r="63" spans="1:44">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row>
    <row r="64" spans="1:44">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row>
    <row r="65" spans="1:44">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row>
    <row r="66" spans="1:44">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row>
    <row r="67" spans="1:44">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row>
    <row r="68" spans="1:44">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row>
    <row r="69" spans="1:44">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row>
    <row r="70" spans="1:44">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row>
    <row r="71" spans="1:44">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row>
    <row r="72" spans="1:44">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row>
    <row r="73" spans="1:44">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row>
    <row r="74" spans="1:44">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row>
    <row r="75" spans="1:44">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row>
    <row r="76" spans="1:44">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row>
    <row r="77" spans="1:44">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row>
    <row r="78" spans="1:44">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row>
    <row r="79" spans="1:44">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row>
    <row r="80" spans="1:44">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row>
    <row r="81" spans="1:44">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row>
    <row r="82" spans="1:44">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row>
    <row r="83" spans="1:44">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row>
    <row r="84" spans="1:44">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row>
    <row r="85" spans="1:44">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row>
    <row r="86" spans="1:44">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row>
    <row r="87" spans="1:44">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row>
    <row r="88" spans="1:44">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row>
    <row r="89" spans="1:44">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row>
    <row r="90" spans="1:44">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row>
    <row r="91" spans="1:44">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row>
    <row r="92" spans="1:44">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row>
    <row r="93" spans="1:44">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row>
    <row r="94" spans="1:44">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row>
    <row r="95" spans="1:44">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row>
    <row r="96" spans="1:44">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row>
    <row r="97" spans="1:44">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row>
    <row r="98" spans="1:44">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row>
    <row r="99" spans="1:44">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row>
    <row r="100" spans="1:44">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row>
    <row r="101" spans="1:44">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row>
    <row r="102" spans="1:44">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row>
    <row r="103" spans="1:44">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row>
    <row r="104" spans="1:44">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row>
    <row r="105" spans="1:44">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row>
    <row r="106" spans="1:44">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row>
    <row r="107" spans="1:44">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row>
    <row r="108" spans="1:44">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row>
    <row r="109" spans="1:44">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row>
    <row r="110" spans="1:44">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row>
    <row r="111" spans="1:44">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row>
    <row r="112" spans="1:44">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row>
    <row r="113" spans="1:44">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row>
    <row r="114" spans="1:44">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row>
    <row r="115" spans="1:44">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row>
    <row r="116" spans="1:44">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row>
    <row r="117" spans="1:44">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1:44">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1:44">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row>
    <row r="120" spans="1:44">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row>
    <row r="121" spans="1:44">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row>
    <row r="122" spans="1:44">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row>
    <row r="123" spans="1:44">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row>
    <row r="124" spans="1:44">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row>
    <row r="125" spans="1:44">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row>
    <row r="126" spans="1:44">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row>
    <row r="127" spans="1:44">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row>
    <row r="128" spans="1:44">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row>
    <row r="129" spans="1:44">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row>
    <row r="130" spans="1:44">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row>
    <row r="131" spans="1:44">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row>
    <row r="132" spans="1:44">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row>
    <row r="133" spans="1:44">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row>
    <row r="134" spans="1:44">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row>
    <row r="135" spans="1:44">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row>
    <row r="136" spans="1:44">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row>
    <row r="137" spans="1:44">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row>
    <row r="138" spans="1:44">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row>
    <row r="139" spans="1:44">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row>
    <row r="140" spans="1:44">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row>
    <row r="141" spans="1:44">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row>
    <row r="142" spans="1:44">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row>
    <row r="143" spans="1:44">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row>
    <row r="144" spans="1:44">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row>
    <row r="145" spans="1:44">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row>
    <row r="146" spans="1:44">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row>
    <row r="147" spans="1:44">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row>
    <row r="148" spans="1:44">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row>
    <row r="149" spans="1:44">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row>
    <row r="150" spans="1:44">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row>
    <row r="151" spans="1:44">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row>
    <row r="152" spans="1:44">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row>
    <row r="153" spans="1:44">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row>
    <row r="154" spans="1:44">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row>
    <row r="155" spans="1:44">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row>
    <row r="156" spans="1:44">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row>
    <row r="157" spans="1:44">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row>
    <row r="158" spans="1:44">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row>
    <row r="159" spans="1:44">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row>
    <row r="160" spans="1:44">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row>
    <row r="161" spans="1:44">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row>
    <row r="162" spans="1:44">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row>
    <row r="163" spans="1:44">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row>
    <row r="164" spans="1:44">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row>
    <row r="165" spans="1:44">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row>
    <row r="166" spans="1:44">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row>
    <row r="167" spans="1:44">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row>
    <row r="168" spans="1:44">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row>
    <row r="169" spans="1:44">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row>
    <row r="170" spans="1:44">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row>
    <row r="171" spans="1:44">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row>
    <row r="172" spans="1:44">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row>
    <row r="173" spans="1:44">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row>
    <row r="174" spans="1:44">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row>
    <row r="175" spans="1:44">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row>
    <row r="176" spans="1:44">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row>
    <row r="177" spans="1:44">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row>
    <row r="178" spans="1:44">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row>
    <row r="179" spans="1:44">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row>
    <row r="180" spans="1:44">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row>
    <row r="181" spans="1:44">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row>
    <row r="182" spans="1:44">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row>
    <row r="183" spans="1:44">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row>
    <row r="184" spans="1:44">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row>
    <row r="185" spans="1:44">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row>
    <row r="186" spans="1:44">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row>
    <row r="187" spans="1:44">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row>
    <row r="188" spans="1:44">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row>
    <row r="189" spans="1:44">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row>
    <row r="190" spans="1:44">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row>
    <row r="191" spans="1:44">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row>
    <row r="192" spans="1:44">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row>
    <row r="193" spans="1:44">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row>
    <row r="194" spans="1:44">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row>
    <row r="195" spans="1:44">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row>
    <row r="196" spans="1:44">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row>
    <row r="197" spans="1:44">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row>
    <row r="198" spans="1:44">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row>
    <row r="199" spans="1:44">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row>
    <row r="200" spans="1:44">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row>
    <row r="201" spans="1:44">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row>
    <row r="202" spans="1:44">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row>
    <row r="203" spans="1:44">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7"/>
      <c r="AL203" s="137"/>
      <c r="AM203" s="137"/>
      <c r="AN203" s="137"/>
      <c r="AO203" s="137"/>
      <c r="AP203" s="137"/>
      <c r="AQ203" s="137"/>
      <c r="AR203" s="137"/>
    </row>
    <row r="204" spans="1:44">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7"/>
      <c r="AL204" s="137"/>
      <c r="AM204" s="137"/>
      <c r="AN204" s="137"/>
      <c r="AO204" s="137"/>
      <c r="AP204" s="137"/>
      <c r="AQ204" s="137"/>
      <c r="AR204" s="137"/>
    </row>
    <row r="205" spans="1:44">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row>
    <row r="206" spans="1:44">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row>
    <row r="207" spans="1:44">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row>
    <row r="208" spans="1:44">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row>
    <row r="209" spans="1:44">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row>
    <row r="210" spans="1:44">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row>
    <row r="211" spans="1:44">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row>
    <row r="212" spans="1:44">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row>
    <row r="213" spans="1:44">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row>
    <row r="214" spans="1:44">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row>
    <row r="215" spans="1:44">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row>
    <row r="216" spans="1:44">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row>
    <row r="217" spans="1:44">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row>
    <row r="218" spans="1:44">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row>
    <row r="219" spans="1:44">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row>
    <row r="220" spans="1:44">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row>
    <row r="221" spans="1:4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row>
    <row r="222" spans="1:4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row>
    <row r="223" spans="1:4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row>
    <row r="224" spans="1:4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row>
    <row r="225" spans="1:4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row>
    <row r="226" spans="1:4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row>
    <row r="227" spans="1:4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row>
    <row r="228" spans="1:4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row>
    <row r="229" spans="1:4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row>
    <row r="230" spans="1:4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row>
    <row r="231" spans="1:4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row>
    <row r="232" spans="1:4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row>
    <row r="233" spans="1:4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row>
    <row r="234" spans="1:4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row>
    <row r="235" spans="1:4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row>
    <row r="236" spans="1:4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row>
    <row r="237" spans="1:4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row>
    <row r="238" spans="1:4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row>
    <row r="239" spans="1:4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row>
    <row r="240" spans="1:4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row>
    <row r="241" spans="1:4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row>
    <row r="242" spans="1:4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row>
    <row r="243" spans="1:4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row>
    <row r="244" spans="1: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row>
    <row r="245" spans="1:4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row>
    <row r="246" spans="1:4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row>
    <row r="247" spans="1:4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row>
    <row r="248" spans="1:4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row>
    <row r="249" spans="1:4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row>
    <row r="250" spans="1:4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row>
    <row r="251" spans="1:4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row>
    <row r="252" spans="1:4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row>
    <row r="253" spans="1:4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row>
    <row r="254" spans="1:4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row>
    <row r="255" spans="1:4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row>
    <row r="256" spans="1:4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row>
    <row r="257" spans="1:4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row>
    <row r="258" spans="1:4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row>
    <row r="259" spans="1:4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row>
    <row r="260" spans="1:4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row>
    <row r="261" spans="1:4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row>
    <row r="262" spans="1:4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row>
    <row r="263" spans="1:4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row>
    <row r="264" spans="1:4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row>
    <row r="265" spans="1:4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row>
    <row r="266" spans="1:4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row>
    <row r="267" spans="1:4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row>
    <row r="268" spans="1:4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row>
    <row r="269" spans="1:4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row>
    <row r="270" spans="1:4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row>
    <row r="271" spans="1:4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row>
    <row r="272" spans="1:4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row>
    <row r="273" spans="1:4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row>
    <row r="274" spans="1:4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row>
    <row r="275" spans="1:4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row>
    <row r="276" spans="1:4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row>
    <row r="277" spans="1:4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row>
    <row r="278" spans="1:4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row>
    <row r="279" spans="1:4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row>
    <row r="280" spans="1:4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row>
    <row r="281" spans="1:4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row>
    <row r="282" spans="1:4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row>
    <row r="283" spans="1:4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row>
    <row r="284" spans="1:4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row>
    <row r="285" spans="1:4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row>
    <row r="286" spans="1:4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row>
    <row r="287" spans="1:4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row>
    <row r="288" spans="1:4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row>
    <row r="289" spans="1:4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row>
    <row r="290" spans="1:4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row>
    <row r="291" spans="1:4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row>
    <row r="292" spans="1:4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row>
    <row r="293" spans="1:4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row>
    <row r="294" spans="1:4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row>
    <row r="295" spans="1:4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row>
    <row r="296" spans="1:4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row>
    <row r="297" spans="1:4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row>
    <row r="298" spans="1:4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row>
    <row r="299" spans="1:4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row>
    <row r="300" spans="1:4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row>
    <row r="301" spans="1:4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row>
    <row r="302" spans="1:4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row>
    <row r="303" spans="1:4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row>
    <row r="304" spans="1:4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row>
    <row r="305" spans="1:4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row>
    <row r="306" spans="1:4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row>
    <row r="307" spans="1:4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row>
    <row r="308" spans="1:4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row>
    <row r="309" spans="1:4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row>
    <row r="310" spans="1:4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row>
    <row r="311" spans="1:4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row>
    <row r="312" spans="1:4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row>
    <row r="313" spans="1:4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row>
    <row r="314" spans="1:4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row>
    <row r="315" spans="1:4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row>
    <row r="316" spans="1:4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row>
    <row r="317" spans="1:4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row>
    <row r="318" spans="1:4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row>
    <row r="319" spans="1:4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row>
    <row r="320" spans="1:4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row>
    <row r="321" spans="1:4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row>
    <row r="322" spans="1:4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row>
    <row r="323" spans="1:4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row>
    <row r="324" spans="1:4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row>
    <row r="325" spans="1:4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row>
    <row r="326" spans="1:4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row>
    <row r="327" spans="1:4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row>
    <row r="328" spans="1:4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row>
    <row r="329" spans="1:4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row>
    <row r="330" spans="1:4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row>
    <row r="331" spans="1:4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row>
    <row r="332" spans="1:4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row>
    <row r="333" spans="1:4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row>
    <row r="334" spans="1:4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row>
    <row r="335" spans="1:4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row>
    <row r="336" spans="1:4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pans="1:4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row>
    <row r="338" spans="1:4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row>
    <row r="339" spans="1:4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row>
    <row r="340" spans="1:4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row>
    <row r="341" spans="1:4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row>
    <row r="342" spans="1:4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row>
    <row r="343" spans="1:4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row>
    <row r="344" spans="1: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row>
    <row r="345" spans="1:4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row>
    <row r="346" spans="1:4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row>
    <row r="347" spans="1:4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row>
    <row r="348" spans="1:4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row>
    <row r="349" spans="1:4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row>
    <row r="350" spans="1:4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row>
    <row r="351" spans="1:4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row>
    <row r="352" spans="1:4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row>
    <row r="353" spans="1:4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row>
    <row r="354" spans="1:4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row>
    <row r="355" spans="1:4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row>
    <row r="356" spans="1:4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row>
    <row r="357" spans="1:4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row>
    <row r="358" spans="1:4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row>
    <row r="359" spans="1:4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row>
    <row r="360" spans="1:4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row>
    <row r="361" spans="1:4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row>
    <row r="362" spans="1:4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row>
    <row r="363" spans="1:4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row>
    <row r="364" spans="1:4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row>
    <row r="365" spans="1:4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row>
    <row r="366" spans="1:4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row>
    <row r="367" spans="1:4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row>
    <row r="368" spans="1:4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row>
    <row r="369" spans="1:4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row>
    <row r="370" spans="1:4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row>
    <row r="371" spans="1:4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row>
    <row r="372" spans="1:4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row>
    <row r="373" spans="1:4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row>
    <row r="374" spans="1:4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row>
    <row r="375" spans="1:4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row>
    <row r="376" spans="1:4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row>
    <row r="377" spans="1:4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row>
    <row r="378" spans="1:4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row>
    <row r="379" spans="1:4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row>
    <row r="380" spans="1:4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row>
    <row r="381" spans="1:4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row>
    <row r="382" spans="1:4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row>
    <row r="383" spans="1:4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row>
    <row r="384" spans="1:4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row>
    <row r="385" spans="1:4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row>
    <row r="386" spans="1:4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row>
    <row r="387" spans="1:4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row>
    <row r="388" spans="1:4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row>
    <row r="389" spans="1:4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row>
    <row r="390" spans="1:4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row>
    <row r="391" spans="1:4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row>
    <row r="392" spans="1:4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row>
    <row r="393" spans="1:4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row>
    <row r="394" spans="1:4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row>
    <row r="395" spans="1:4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row>
    <row r="396" spans="1:4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row>
    <row r="397" spans="1:4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row>
    <row r="398" spans="1:4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row>
    <row r="399" spans="1:4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row>
    <row r="400" spans="1:4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row>
    <row r="401" spans="1:4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row>
    <row r="402" spans="1:4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row>
    <row r="403" spans="1:4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row>
    <row r="404" spans="1:4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row>
    <row r="405" spans="1:4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row>
    <row r="406" spans="1:4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row>
    <row r="407" spans="1:4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row>
    <row r="408" spans="1:4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row>
    <row r="409" spans="1:4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row>
    <row r="410" spans="1:4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row>
    <row r="411" spans="1:4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row>
    <row r="412" spans="1:4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row>
    <row r="413" spans="1:4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row>
    <row r="414" spans="1:4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row>
    <row r="415" spans="1:4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row>
    <row r="416" spans="1:4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row>
    <row r="417" spans="1:4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row>
    <row r="418" spans="1:4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row>
    <row r="419" spans="1:4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row>
    <row r="420" spans="1:4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row>
    <row r="421" spans="1:4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row>
    <row r="422" spans="1:4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row>
    <row r="423" spans="1:4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row>
    <row r="424" spans="1:4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row>
    <row r="425" spans="1:4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row>
    <row r="426" spans="1:4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row>
    <row r="427" spans="1:4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row>
    <row r="428" spans="1:4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row>
    <row r="429" spans="1:4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row>
    <row r="430" spans="1:4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row>
    <row r="431" spans="1:4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row>
    <row r="432" spans="1:4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row>
    <row r="433" spans="1:4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row>
    <row r="434" spans="1:4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row>
    <row r="435" spans="1:4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row>
    <row r="436" spans="1:4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row>
    <row r="437" spans="1:4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row>
    <row r="438" spans="1:4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row>
    <row r="439" spans="1:4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row>
    <row r="440" spans="1:4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row>
    <row r="441" spans="1:4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row>
    <row r="442" spans="1:4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row>
    <row r="443" spans="1:4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row>
    <row r="444" spans="1: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row>
    <row r="445" spans="1:4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row>
    <row r="446" spans="1:4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row>
    <row r="447" spans="1:4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row>
    <row r="448" spans="1:4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row>
    <row r="449" spans="1:4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row>
    <row r="450" spans="1:4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row>
    <row r="451" spans="1:4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row>
    <row r="452" spans="1:4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row>
    <row r="453" spans="1:4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row>
    <row r="454" spans="1:4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row>
    <row r="455" spans="1:4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row>
    <row r="456" spans="1:4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row>
    <row r="457" spans="1:4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row>
    <row r="458" spans="1:4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row>
    <row r="459" spans="1:4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row>
    <row r="460" spans="1:4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row>
    <row r="461" spans="1:4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row>
    <row r="462" spans="1:4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row>
    <row r="463" spans="1:4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row>
    <row r="464" spans="1:4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row>
    <row r="465" spans="1:4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row>
    <row r="466" spans="1:4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row>
    <row r="467" spans="1:4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row>
    <row r="468" spans="1:4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row>
    <row r="469" spans="1:4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row>
    <row r="470" spans="1:4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row>
    <row r="471" spans="1:4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row>
    <row r="472" spans="1:4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row>
    <row r="473" spans="1:4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row>
    <row r="474" spans="1:4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row>
    <row r="475" spans="1:4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row>
    <row r="476" spans="1:4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row>
    <row r="477" spans="1:4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row>
    <row r="478" spans="1:4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row>
    <row r="479" spans="1:4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row>
    <row r="480" spans="1:4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row>
    <row r="481" spans="1:4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row>
    <row r="482" spans="1:4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row>
    <row r="483" spans="1:4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row>
    <row r="484" spans="1:4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row>
    <row r="485" spans="1:4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row>
    <row r="486" spans="1:4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row>
    <row r="487" spans="1:4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row>
    <row r="488" spans="1:4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row>
    <row r="489" spans="1:4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row>
    <row r="490" spans="1:4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row>
    <row r="491" spans="1:4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row>
    <row r="492" spans="1:4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row>
    <row r="493" spans="1:4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row>
    <row r="494" spans="1:4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row>
    <row r="495" spans="1:4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row>
    <row r="496" spans="1:4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row>
    <row r="497" spans="1:4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row>
    <row r="498" spans="1:4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row>
    <row r="499" spans="1:4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row>
    <row r="500" spans="1:4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row>
    <row r="501" spans="1:4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row>
    <row r="502" spans="1:4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row>
    <row r="503" spans="1:4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row>
    <row r="504" spans="1:4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row>
    <row r="505" spans="1:4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row>
    <row r="506" spans="1:4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row>
    <row r="507" spans="1:4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row>
    <row r="508" spans="1:4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row>
    <row r="509" spans="1:4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row>
    <row r="510" spans="1:4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row>
    <row r="511" spans="1:4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row>
    <row r="512" spans="1:4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row>
    <row r="513" spans="1:4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row>
    <row r="514" spans="1:4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row>
    <row r="515" spans="1:4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row>
    <row r="516" spans="1:4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row>
    <row r="517" spans="1:4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row>
    <row r="518" spans="1:4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row>
    <row r="519" spans="1:4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row>
    <row r="520" spans="1:4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row>
    <row r="521" spans="1:4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row>
    <row r="522" spans="1:4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row>
    <row r="523" spans="1:4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row>
    <row r="524" spans="1:4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row>
    <row r="525" spans="1:4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row>
    <row r="526" spans="1:4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row>
    <row r="527" spans="1:4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row>
    <row r="528" spans="1:4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row>
    <row r="529" spans="1:4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row>
    <row r="530" spans="1:4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row>
    <row r="531" spans="1:4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row>
    <row r="532" spans="1:4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row>
    <row r="533" spans="1:4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row>
    <row r="534" spans="1:4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row>
    <row r="535" spans="1:4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row>
    <row r="536" spans="1:4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row>
    <row r="537" spans="1:4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row>
    <row r="538" spans="1:4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row>
    <row r="539" spans="1:4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row>
    <row r="540" spans="1:4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row>
    <row r="541" spans="1:4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row>
    <row r="542" spans="1:4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row>
    <row r="543" spans="1:4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row>
    <row r="544" spans="1: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row>
    <row r="545" spans="1:4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row>
    <row r="546" spans="1:4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row>
    <row r="547" spans="1:4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row>
    <row r="548" spans="1:4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row>
    <row r="549" spans="1:4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row>
    <row r="550" spans="1:4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row>
    <row r="551" spans="1:4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row>
    <row r="552" spans="1:4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row>
    <row r="553" spans="1:4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row>
    <row r="554" spans="1:4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row>
    <row r="555" spans="1:4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row>
    <row r="556" spans="1:4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row>
    <row r="557" spans="1:4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row>
    <row r="558" spans="1:4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row>
    <row r="559" spans="1:4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row>
    <row r="560" spans="1:4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row>
    <row r="561" spans="1:4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row>
    <row r="562" spans="1:4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row>
    <row r="563" spans="1:4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row>
    <row r="564" spans="1:4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row>
    <row r="565" spans="1:4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row>
    <row r="566" spans="1:4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row>
    <row r="567" spans="1:4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row>
    <row r="568" spans="1:4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row>
    <row r="569" spans="1:4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row>
    <row r="570" spans="1:4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row>
    <row r="571" spans="1:4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row>
    <row r="572" spans="1:4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row>
    <row r="573" spans="1:4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row>
    <row r="574" spans="1:4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row>
    <row r="575" spans="1:4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row>
    <row r="576" spans="1:4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row>
    <row r="577" spans="1:4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row>
    <row r="578" spans="1:4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row>
    <row r="579" spans="1:4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row>
    <row r="580" spans="1:4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row>
    <row r="581" spans="1:4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row>
    <row r="582" spans="1:4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row>
    <row r="583" spans="1:4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row>
    <row r="584" spans="1:4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row>
    <row r="585" spans="1:4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row>
    <row r="586" spans="1:4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row>
    <row r="587" spans="1:4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row>
    <row r="588" spans="1:4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row>
    <row r="589" spans="1:4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row>
    <row r="590" spans="1:4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row>
    <row r="591" spans="1:4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row>
    <row r="592" spans="1:4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row>
    <row r="593" spans="1:4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row>
    <row r="594" spans="1:4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row>
    <row r="595" spans="1:4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row>
    <row r="596" spans="1:4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row>
    <row r="597" spans="1:4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row>
    <row r="598" spans="1:4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row>
    <row r="599" spans="1:4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row>
    <row r="600" spans="1:4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row>
    <row r="601" spans="1:4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row>
    <row r="602" spans="1:4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row>
    <row r="603" spans="1:4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row>
    <row r="604" spans="1:4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row>
    <row r="605" spans="1:4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row>
    <row r="606" spans="1:4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row>
    <row r="607" spans="1:4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row>
    <row r="608" spans="1:4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row>
    <row r="609" spans="1:4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row>
    <row r="610" spans="1:4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row>
    <row r="611" spans="1:4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row>
    <row r="612" spans="1:4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row>
    <row r="613" spans="1:4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row>
    <row r="614" spans="1:4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row>
    <row r="615" spans="1:4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row>
    <row r="616" spans="1:4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row>
    <row r="617" spans="1:4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row>
    <row r="618" spans="1:4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row>
    <row r="619" spans="1:4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row>
    <row r="620" spans="1:4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row>
    <row r="621" spans="1:4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row>
    <row r="622" spans="1:4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row>
    <row r="623" spans="1:4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row>
    <row r="624" spans="1:4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row>
    <row r="625" spans="1:4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row>
    <row r="626" spans="1:4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row>
    <row r="627" spans="1:4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row>
    <row r="628" spans="1:4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row>
    <row r="629" spans="1:4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row>
    <row r="630" spans="1:4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row>
    <row r="631" spans="1:4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row>
    <row r="632" spans="1:4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row>
    <row r="633" spans="1:4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row>
    <row r="634" spans="1:4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row>
    <row r="635" spans="1:4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row>
    <row r="636" spans="1:4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row>
    <row r="637" spans="1:4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row>
    <row r="638" spans="1:4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row>
    <row r="639" spans="1:4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row>
    <row r="640" spans="1:4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row>
    <row r="641" spans="1:4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row>
    <row r="642" spans="1:4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row>
    <row r="643" spans="1:4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row>
    <row r="644" spans="1: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row>
    <row r="645" spans="1:4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row>
    <row r="646" spans="1:4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row>
    <row r="647" spans="1:4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row>
    <row r="648" spans="1:4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row>
    <row r="649" spans="1:4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row>
    <row r="650" spans="1:4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row>
    <row r="651" spans="1:4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row>
    <row r="652" spans="1:4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row>
    <row r="653" spans="1:4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row>
    <row r="654" spans="1:4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row>
    <row r="655" spans="1:4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row>
    <row r="656" spans="1:4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row>
    <row r="657" spans="1:4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row>
    <row r="658" spans="1:4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row>
    <row r="659" spans="1:4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row>
    <row r="660" spans="1:4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row>
    <row r="661" spans="1:4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row>
    <row r="662" spans="1:4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row>
    <row r="663" spans="1:4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row>
    <row r="664" spans="1:4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row>
    <row r="665" spans="1:4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row>
    <row r="666" spans="1:4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row>
    <row r="667" spans="1:4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row>
    <row r="668" spans="1:4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row>
    <row r="669" spans="1:4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row>
    <row r="670" spans="1:4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row>
    <row r="671" spans="1:4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row>
    <row r="672" spans="1:4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row>
    <row r="673" spans="1:4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row>
    <row r="674" spans="1:4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row>
    <row r="675" spans="1:4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row>
    <row r="676" spans="1:4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row>
    <row r="677" spans="1:4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row>
    <row r="678" spans="1:4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row>
    <row r="679" spans="1:4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row>
    <row r="680" spans="1:4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row>
    <row r="681" spans="1:4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row>
    <row r="682" spans="1:4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row>
    <row r="683" spans="1:4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row>
    <row r="684" spans="1:4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row>
    <row r="685" spans="1:4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row>
    <row r="686" spans="1:4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row>
    <row r="687" spans="1:4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row>
    <row r="688" spans="1:4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row>
    <row r="689" spans="1:4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row>
    <row r="690" spans="1:4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row>
    <row r="691" spans="1:4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row>
    <row r="692" spans="1:4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row>
    <row r="693" spans="1:4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row>
    <row r="694" spans="1:4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row>
    <row r="695" spans="1:4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row>
    <row r="696" spans="1:4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row>
    <row r="697" spans="1:4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row>
    <row r="698" spans="1:4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row>
    <row r="699" spans="1:4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row>
    <row r="700" spans="1:4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row>
    <row r="701" spans="1:4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row>
    <row r="702" spans="1:4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row>
    <row r="703" spans="1:4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row>
    <row r="704" spans="1:4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row>
    <row r="705" spans="1:4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row>
    <row r="706" spans="1:4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row>
    <row r="707" spans="1:4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row>
    <row r="708" spans="1:4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row>
    <row r="709" spans="1:4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row>
    <row r="710" spans="1:4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row>
    <row r="711" spans="1:4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row>
    <row r="712" spans="1:4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row>
    <row r="713" spans="1:4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row>
    <row r="714" spans="1:4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row>
    <row r="715" spans="1:4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row>
    <row r="716" spans="1:4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row>
    <row r="717" spans="1:4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row>
    <row r="718" spans="1:4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row>
    <row r="719" spans="1:4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row>
    <row r="720" spans="1:4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row>
    <row r="721" spans="1:4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row>
    <row r="722" spans="1:4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row>
    <row r="723" spans="1:4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row>
    <row r="724" spans="1:4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row>
    <row r="725" spans="1:4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row>
    <row r="726" spans="1:4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row>
    <row r="727" spans="1:4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row>
    <row r="728" spans="1:4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row>
    <row r="729" spans="1:4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row>
    <row r="730" spans="1:4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row>
    <row r="731" spans="1:4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row>
    <row r="732" spans="1:4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row>
    <row r="733" spans="1:4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row>
    <row r="734" spans="1:4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row>
    <row r="735" spans="1:4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row>
    <row r="736" spans="1:4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row>
    <row r="737" spans="1:4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row>
    <row r="738" spans="1:4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row>
    <row r="739" spans="1:4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row>
    <row r="740" spans="1:4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row>
    <row r="741" spans="1:4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row>
    <row r="742" spans="1:4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row>
    <row r="743" spans="1:4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row>
    <row r="744" spans="1: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row>
    <row r="745" spans="1:4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row>
    <row r="746" spans="1:4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row>
    <row r="747" spans="1:4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row>
    <row r="748" spans="1:4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row>
    <row r="749" spans="1:4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row>
    <row r="750" spans="1:4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row>
    <row r="751" spans="1:4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row>
    <row r="752" spans="1:4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row>
    <row r="753" spans="1:4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row>
    <row r="754" spans="1:4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row>
    <row r="755" spans="1:4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row>
    <row r="756" spans="1:4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row>
    <row r="757" spans="1:4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row>
    <row r="758" spans="1:4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row>
    <row r="759" spans="1:4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row>
    <row r="760" spans="1:4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row>
    <row r="761" spans="1:4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row>
    <row r="762" spans="1:4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row>
    <row r="763" spans="1:4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row>
    <row r="764" spans="1:4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row>
    <row r="765" spans="1:4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row>
    <row r="766" spans="1:4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row>
    <row r="767" spans="1:4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row>
    <row r="768" spans="1:4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row>
    <row r="769" spans="1:4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row>
    <row r="770" spans="1:4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row>
    <row r="771" spans="1:4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row>
    <row r="772" spans="1:4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row>
    <row r="773" spans="1:4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row>
    <row r="774" spans="1:4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row>
    <row r="775" spans="1:4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row>
    <row r="776" spans="1:4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row>
    <row r="777" spans="1:4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row>
    <row r="778" spans="1:4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row>
    <row r="779" spans="1:4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row>
    <row r="780" spans="1:4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row>
    <row r="781" spans="1:4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row>
    <row r="782" spans="1:4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row>
    <row r="783" spans="1:4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row>
    <row r="784" spans="1:4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row>
    <row r="785" spans="1:4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row>
    <row r="786" spans="1:4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row>
    <row r="787" spans="1:4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row>
    <row r="788" spans="1:4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row>
    <row r="789" spans="1:4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row>
    <row r="790" spans="1:4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row>
    <row r="791" spans="1:4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row>
    <row r="792" spans="1:4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row>
    <row r="793" spans="1:4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row>
    <row r="794" spans="1:4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row>
    <row r="795" spans="1:4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row>
    <row r="796" spans="1:4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row>
    <row r="797" spans="1:4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row>
    <row r="798" spans="1:4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row>
    <row r="799" spans="1:4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row>
    <row r="800" spans="1:4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row>
    <row r="801" spans="1:4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row>
    <row r="802" spans="1:4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row>
    <row r="803" spans="1:4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row>
    <row r="804" spans="1:4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row>
    <row r="805" spans="1:4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row>
    <row r="806" spans="1:4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row>
    <row r="807" spans="1:4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row>
    <row r="808" spans="1:4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row>
    <row r="809" spans="1:4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row>
    <row r="810" spans="1:4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row>
    <row r="811" spans="1:4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row>
    <row r="812" spans="1:4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row>
    <row r="813" spans="1:4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row>
    <row r="814" spans="1:4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row>
    <row r="815" spans="1:4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row>
    <row r="816" spans="1:4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row>
    <row r="817" spans="1:4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row>
    <row r="818" spans="1:4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row>
    <row r="819" spans="1:4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row>
    <row r="820" spans="1:4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row>
    <row r="821" spans="1:4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row>
    <row r="822" spans="1:4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row>
    <row r="823" spans="1:4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row>
    <row r="824" spans="1:4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row>
    <row r="825" spans="1:4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row>
    <row r="826" spans="1:4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row>
    <row r="827" spans="1:4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row>
    <row r="828" spans="1:4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row>
    <row r="829" spans="1:4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row>
    <row r="830" spans="1:4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row>
    <row r="831" spans="1:4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row>
    <row r="832" spans="1:4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row>
    <row r="833" spans="1:4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row>
    <row r="834" spans="1:4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row>
    <row r="835" spans="1:4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row>
    <row r="836" spans="1:4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row>
    <row r="837" spans="1:4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row>
    <row r="838" spans="1:4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row>
    <row r="839" spans="1:4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row>
    <row r="840" spans="1:4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row>
    <row r="841" spans="1:4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row>
    <row r="842" spans="1:4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row>
    <row r="843" spans="1:4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row>
    <row r="844" spans="1: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row>
    <row r="845" spans="1:4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row>
    <row r="846" spans="1:4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row>
    <row r="847" spans="1:4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row>
    <row r="848" spans="1:4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row>
    <row r="849" spans="1:4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row>
    <row r="850" spans="1:4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row>
    <row r="851" spans="1:4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row>
    <row r="852" spans="1:4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row>
    <row r="853" spans="1:4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row>
    <row r="854" spans="1:4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row>
    <row r="855" spans="1:4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row>
    <row r="856" spans="1:4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row>
    <row r="857" spans="1:4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row>
    <row r="858" spans="1:4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row>
    <row r="859" spans="1:4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row>
    <row r="860" spans="1:4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row>
    <row r="861" spans="1:4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row>
    <row r="862" spans="1:4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row>
    <row r="863" spans="1:4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row>
    <row r="864" spans="1:4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row>
    <row r="865" spans="1:4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row>
    <row r="866" spans="1:4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row>
    <row r="867" spans="1:4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row>
    <row r="868" spans="1:4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row>
    <row r="869" spans="1:4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row>
    <row r="870" spans="1:4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row>
    <row r="871" spans="1:4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row>
    <row r="872" spans="1:4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row>
    <row r="873" spans="1:4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row>
    <row r="874" spans="1:4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row>
    <row r="875" spans="1:4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row>
    <row r="876" spans="1:4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row>
    <row r="877" spans="1:4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row>
    <row r="878" spans="1:4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row>
    <row r="879" spans="1:4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row>
    <row r="880" spans="1:4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row>
    <row r="881" spans="1:4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row>
    <row r="882" spans="1:4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row>
    <row r="883" spans="1:4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row>
    <row r="884" spans="1:4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row>
    <row r="885" spans="1:4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row>
    <row r="886" spans="1:4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row>
    <row r="887" spans="1:4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row>
    <row r="888" spans="1:4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row>
    <row r="889" spans="1:4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row>
    <row r="890" spans="1:4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row>
    <row r="891" spans="1:4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row>
    <row r="892" spans="1:4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row>
    <row r="893" spans="1:4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row>
    <row r="894" spans="1:4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row>
    <row r="895" spans="1:4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row>
    <row r="896" spans="1:4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row>
    <row r="897" spans="1:4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row>
    <row r="898" spans="1:4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row>
    <row r="899" spans="1:4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row>
    <row r="900" spans="1:4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row r="901" spans="1:4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row>
    <row r="902" spans="1:4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row>
    <row r="903" spans="1:4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row>
    <row r="904" spans="1:4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row>
    <row r="905" spans="1:4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row>
    <row r="906" spans="1:4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row>
    <row r="907" spans="1:4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row>
    <row r="908" spans="1:4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row>
    <row r="909" spans="1:4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row>
    <row r="910" spans="1:4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row>
    <row r="911" spans="1:4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row>
    <row r="912" spans="1:4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row>
    <row r="913" spans="1:4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row>
    <row r="914" spans="1:4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row>
    <row r="915" spans="1:4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row>
    <row r="916" spans="1:4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row>
    <row r="917" spans="1:4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row>
    <row r="918" spans="1:4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row>
    <row r="919" spans="1:4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row>
    <row r="920" spans="1:4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row>
    <row r="921" spans="1:4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row>
    <row r="922" spans="1:4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row>
    <row r="923" spans="1:4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row>
    <row r="924" spans="1:4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row>
    <row r="925" spans="1:4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row>
    <row r="926" spans="1:4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row>
    <row r="927" spans="1:4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row>
    <row r="928" spans="1:4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row>
    <row r="929" spans="1:4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row>
    <row r="930" spans="1:4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row>
    <row r="931" spans="1:4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row>
    <row r="932" spans="1:4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row>
    <row r="933" spans="1:4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row>
    <row r="934" spans="1:4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row>
    <row r="935" spans="1:4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row>
    <row r="936" spans="1:4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row>
    <row r="937" spans="1:4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row>
    <row r="938" spans="1:4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row>
    <row r="939" spans="1:4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row>
    <row r="940" spans="1:4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row>
    <row r="941" spans="1:4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row>
    <row r="942" spans="1:4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row>
    <row r="943" spans="1:4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row>
    <row r="944" spans="1: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row>
    <row r="945" spans="1:4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row>
    <row r="946" spans="1:4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row>
    <row r="947" spans="1:4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row>
    <row r="948" spans="1:4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row>
    <row r="949" spans="1:4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row>
    <row r="950" spans="1:4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row>
    <row r="951" spans="1:4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row>
    <row r="952" spans="1:4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row>
    <row r="953" spans="1:4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row>
    <row r="954" spans="1:4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row>
    <row r="955" spans="1:4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row>
    <row r="956" spans="1:4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row>
    <row r="957" spans="1:4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row>
    <row r="958" spans="1:4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row>
    <row r="959" spans="1:4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row>
    <row r="960" spans="1:4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row>
    <row r="961" spans="1:4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row>
    <row r="962" spans="1:4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row>
    <row r="963" spans="1:4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row>
    <row r="964" spans="1:4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row>
    <row r="965" spans="1:4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row>
    <row r="966" spans="1:4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row>
    <row r="967" spans="1:4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row>
    <row r="968" spans="1:4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row>
    <row r="969" spans="1:4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row>
    <row r="970" spans="1:4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row>
    <row r="971" spans="1:4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row>
    <row r="972" spans="1:4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row>
    <row r="973" spans="1:4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row>
    <row r="974" spans="1:4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row>
    <row r="975" spans="1:4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row>
    <row r="976" spans="1:4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row>
    <row r="977" spans="1:4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row>
    <row r="978" spans="1:4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row>
    <row r="979" spans="1:4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row>
    <row r="980" spans="1:4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row>
    <row r="981" spans="1:4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row>
    <row r="982" spans="1:4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row>
    <row r="983" spans="1:4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row>
    <row r="984" spans="1:4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row>
    <row r="985" spans="1:4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row>
    <row r="986" spans="1:4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row>
    <row r="987" spans="1:4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row>
    <row r="988" spans="1:4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row>
    <row r="989" spans="1:4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row>
    <row r="990" spans="1:4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row>
    <row r="991" spans="1:4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row>
    <row r="992" spans="1:4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row>
    <row r="993" spans="1:4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row>
    <row r="994" spans="1:4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row>
    <row r="995" spans="1:4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row>
    <row r="996" spans="1:4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row>
    <row r="997" spans="1:4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row>
    <row r="998" spans="1:4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row>
    <row r="999" spans="1:4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row>
    <row r="1000" spans="1:4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row>
  </sheetData>
  <mergeCells count="12">
    <mergeCell ref="A17:G17"/>
    <mergeCell ref="A18:G18"/>
    <mergeCell ref="A19:G19"/>
    <mergeCell ref="A20:G20"/>
    <mergeCell ref="A21:G21"/>
    <mergeCell ref="M8:O8"/>
    <mergeCell ref="P8:Q8"/>
    <mergeCell ref="A1:B1"/>
    <mergeCell ref="A2:X2"/>
    <mergeCell ref="A5:X5"/>
    <mergeCell ref="A7:Q7"/>
    <mergeCell ref="R7:AA7"/>
  </mergeCells>
  <dataValidations count="5">
    <dataValidation type="custom" allowBlank="1" showInputMessage="1" showErrorMessage="1" prompt="Escriba el Objetivo general de la política pública." sqref="A5:A7" xr:uid="{00000000-0002-0000-0500-000000000000}">
      <formula1>ISTEXT(A5)</formula1>
    </dataValidation>
    <dataValidation type="list" allowBlank="1" showInputMessage="1" showErrorMessage="1" prompt="Seleccione de la lista. Identifique los sectores corresponsables, utilice una columna para cada sector con su respectiva entidad." sqref="L4:W4" xr:uid="{00000000-0002-0000-0500-000001000000}">
      <formula1>#REF!</formula1>
    </dataValidation>
    <dataValidation type="list" allowBlank="1" showErrorMessage="1" sqref="B3:B4" xr:uid="{00000000-0002-0000-0500-000002000000}">
      <formula1>#REF!</formula1>
    </dataValidation>
    <dataValidation type="custom" allowBlank="1" showInputMessage="1" showErrorMessage="1" prompt="La celda es de solo texto" sqref="A10:A16" xr:uid="{00000000-0002-0000-0500-000003000000}">
      <formula1>ISTEXT(A10)</formula1>
    </dataValidation>
    <dataValidation type="list" allowBlank="1" showErrorMessage="1" sqref="G10:G16" xr:uid="{00000000-0002-0000-0500-000004000000}">
      <formula1>ANUALIZACIÓN</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R1000"/>
  <sheetViews>
    <sheetView topLeftCell="K7" workbookViewId="0">
      <selection activeCell="T10" sqref="T10"/>
    </sheetView>
  </sheetViews>
  <sheetFormatPr baseColWidth="10" defaultColWidth="14.42578125" defaultRowHeight="15" customHeight="1"/>
  <cols>
    <col min="18" max="18" width="17.85546875" customWidth="1"/>
  </cols>
  <sheetData>
    <row r="1" spans="1:44">
      <c r="A1" s="205" t="s">
        <v>0</v>
      </c>
      <c r="B1" s="186"/>
      <c r="C1" s="133"/>
      <c r="D1" s="133"/>
      <c r="E1" s="133"/>
      <c r="F1" s="133"/>
      <c r="G1" s="133"/>
      <c r="H1" s="133"/>
      <c r="I1" s="133"/>
      <c r="J1" s="133"/>
      <c r="K1" s="133"/>
      <c r="L1" s="133"/>
      <c r="M1" s="133"/>
      <c r="N1" s="133"/>
      <c r="O1" s="133"/>
      <c r="P1" s="133"/>
      <c r="Q1" s="133"/>
      <c r="R1" s="133"/>
      <c r="S1" s="133"/>
      <c r="T1" s="133"/>
      <c r="U1" s="133"/>
      <c r="V1" s="133"/>
      <c r="W1" s="133"/>
      <c r="X1" s="133"/>
      <c r="Y1" s="3"/>
      <c r="Z1" s="3"/>
      <c r="AA1" s="3"/>
      <c r="AB1" s="3"/>
      <c r="AC1" s="3"/>
      <c r="AD1" s="3"/>
      <c r="AE1" s="3"/>
      <c r="AF1" s="3"/>
      <c r="AG1" s="3"/>
      <c r="AH1" s="3"/>
      <c r="AI1" s="3"/>
      <c r="AJ1" s="3"/>
      <c r="AK1" s="3"/>
      <c r="AL1" s="3"/>
      <c r="AM1" s="3"/>
      <c r="AN1" s="3"/>
      <c r="AO1" s="3"/>
      <c r="AP1" s="3"/>
      <c r="AQ1" s="3"/>
      <c r="AR1" s="3"/>
    </row>
    <row r="2" spans="1:44">
      <c r="A2" s="206" t="s">
        <v>1</v>
      </c>
      <c r="B2" s="207"/>
      <c r="C2" s="207"/>
      <c r="D2" s="207"/>
      <c r="E2" s="207"/>
      <c r="F2" s="207"/>
      <c r="G2" s="207"/>
      <c r="H2" s="207"/>
      <c r="I2" s="207"/>
      <c r="J2" s="207"/>
      <c r="K2" s="207"/>
      <c r="L2" s="207"/>
      <c r="M2" s="207"/>
      <c r="N2" s="207"/>
      <c r="O2" s="207"/>
      <c r="P2" s="207"/>
      <c r="Q2" s="207"/>
      <c r="R2" s="207"/>
      <c r="S2" s="207"/>
      <c r="T2" s="207"/>
      <c r="U2" s="207"/>
      <c r="V2" s="207"/>
      <c r="W2" s="207"/>
      <c r="X2" s="207"/>
      <c r="Y2" s="3"/>
      <c r="Z2" s="3"/>
      <c r="AA2" s="3"/>
      <c r="AB2" s="3"/>
      <c r="AC2" s="3"/>
      <c r="AD2" s="3"/>
      <c r="AE2" s="3"/>
      <c r="AF2" s="3"/>
      <c r="AG2" s="3"/>
      <c r="AH2" s="3"/>
      <c r="AI2" s="3"/>
      <c r="AJ2" s="3"/>
      <c r="AK2" s="3"/>
      <c r="AL2" s="3"/>
      <c r="AM2" s="3"/>
      <c r="AN2" s="3"/>
      <c r="AO2" s="3"/>
      <c r="AP2" s="3"/>
      <c r="AQ2" s="3"/>
      <c r="AR2" s="3"/>
    </row>
    <row r="3" spans="1:44">
      <c r="A3" s="134" t="s">
        <v>2</v>
      </c>
      <c r="B3" s="135"/>
      <c r="C3" s="136" t="s">
        <v>3</v>
      </c>
      <c r="D3" s="135"/>
      <c r="E3" s="135"/>
      <c r="F3" s="135"/>
      <c r="G3" s="135"/>
      <c r="H3" s="135"/>
      <c r="I3" s="135"/>
      <c r="J3" s="137"/>
      <c r="K3" s="137"/>
      <c r="L3" s="135"/>
      <c r="M3" s="135"/>
      <c r="N3" s="135"/>
      <c r="O3" s="135"/>
      <c r="P3" s="135"/>
      <c r="Q3" s="135"/>
      <c r="R3" s="135"/>
      <c r="S3" s="135"/>
      <c r="T3" s="135"/>
      <c r="U3" s="135"/>
      <c r="V3" s="135"/>
      <c r="W3" s="135"/>
      <c r="X3" s="135"/>
      <c r="Y3" s="3"/>
      <c r="Z3" s="3"/>
      <c r="AA3" s="3"/>
      <c r="AB3" s="3"/>
      <c r="AC3" s="3"/>
      <c r="AD3" s="3"/>
      <c r="AE3" s="3"/>
      <c r="AF3" s="3"/>
      <c r="AG3" s="3"/>
      <c r="AH3" s="3"/>
      <c r="AI3" s="3"/>
      <c r="AJ3" s="3"/>
      <c r="AK3" s="3"/>
      <c r="AL3" s="3"/>
      <c r="AM3" s="3"/>
      <c r="AN3" s="3"/>
      <c r="AO3" s="3"/>
      <c r="AP3" s="3"/>
      <c r="AQ3" s="3"/>
      <c r="AR3" s="3"/>
    </row>
    <row r="4" spans="1:44">
      <c r="A4" s="134" t="s">
        <v>606</v>
      </c>
      <c r="B4" s="135"/>
      <c r="C4" s="135"/>
      <c r="D4" s="138"/>
      <c r="E4" s="139"/>
      <c r="F4" s="135"/>
      <c r="G4" s="135"/>
      <c r="H4" s="138"/>
      <c r="I4" s="139"/>
      <c r="J4" s="133"/>
      <c r="K4" s="133"/>
      <c r="L4" s="135"/>
      <c r="M4" s="135"/>
      <c r="N4" s="135"/>
      <c r="O4" s="135"/>
      <c r="P4" s="135"/>
      <c r="Q4" s="135"/>
      <c r="R4" s="135"/>
      <c r="S4" s="135"/>
      <c r="T4" s="135"/>
      <c r="U4" s="135"/>
      <c r="V4" s="135"/>
      <c r="W4" s="135"/>
      <c r="X4" s="133"/>
      <c r="Y4" s="3"/>
      <c r="Z4" s="3"/>
      <c r="AA4" s="3"/>
      <c r="AB4" s="3"/>
      <c r="AC4" s="3"/>
      <c r="AD4" s="3"/>
      <c r="AE4" s="3"/>
      <c r="AF4" s="3"/>
      <c r="AG4" s="3"/>
      <c r="AH4" s="3"/>
      <c r="AI4" s="3"/>
      <c r="AJ4" s="3"/>
      <c r="AK4" s="3"/>
      <c r="AL4" s="3"/>
      <c r="AM4" s="3"/>
      <c r="AN4" s="3"/>
      <c r="AO4" s="3"/>
      <c r="AP4" s="3"/>
      <c r="AQ4" s="3"/>
      <c r="AR4" s="3"/>
    </row>
    <row r="5" spans="1:44">
      <c r="A5" s="208" t="s">
        <v>4</v>
      </c>
      <c r="B5" s="198"/>
      <c r="C5" s="198"/>
      <c r="D5" s="198"/>
      <c r="E5" s="198"/>
      <c r="F5" s="198"/>
      <c r="G5" s="198"/>
      <c r="H5" s="198"/>
      <c r="I5" s="198"/>
      <c r="J5" s="198"/>
      <c r="K5" s="198"/>
      <c r="L5" s="198"/>
      <c r="M5" s="198"/>
      <c r="N5" s="198"/>
      <c r="O5" s="198"/>
      <c r="P5" s="198"/>
      <c r="Q5" s="198"/>
      <c r="R5" s="198"/>
      <c r="S5" s="198"/>
      <c r="T5" s="198"/>
      <c r="U5" s="198"/>
      <c r="V5" s="198"/>
      <c r="W5" s="198"/>
      <c r="X5" s="198"/>
      <c r="Y5" s="3"/>
      <c r="Z5" s="3"/>
      <c r="AA5" s="3"/>
      <c r="AB5" s="3"/>
      <c r="AC5" s="3"/>
      <c r="AD5" s="3"/>
      <c r="AE5" s="3"/>
      <c r="AF5" s="3"/>
      <c r="AG5" s="3"/>
      <c r="AH5" s="3"/>
      <c r="AI5" s="3"/>
      <c r="AJ5" s="3"/>
      <c r="AK5" s="3"/>
      <c r="AL5" s="3"/>
      <c r="AM5" s="3"/>
      <c r="AN5" s="3"/>
      <c r="AO5" s="3"/>
      <c r="AP5" s="3"/>
      <c r="AQ5" s="3"/>
      <c r="AR5" s="3"/>
    </row>
    <row r="6" spans="1:44">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row>
    <row r="7" spans="1:44" ht="15" customHeight="1">
      <c r="A7" s="209" t="s">
        <v>5</v>
      </c>
      <c r="B7" s="207"/>
      <c r="C7" s="207"/>
      <c r="D7" s="207"/>
      <c r="E7" s="207"/>
      <c r="F7" s="207"/>
      <c r="G7" s="207"/>
      <c r="H7" s="207"/>
      <c r="I7" s="207"/>
      <c r="J7" s="207"/>
      <c r="K7" s="207"/>
      <c r="L7" s="207"/>
      <c r="M7" s="207"/>
      <c r="N7" s="207"/>
      <c r="O7" s="207"/>
      <c r="P7" s="207"/>
      <c r="Q7" s="200"/>
      <c r="R7" s="210" t="s">
        <v>607</v>
      </c>
      <c r="S7" s="207"/>
      <c r="T7" s="207"/>
      <c r="U7" s="207"/>
      <c r="V7" s="207"/>
      <c r="W7" s="207"/>
      <c r="X7" s="207"/>
      <c r="Y7" s="207"/>
      <c r="Z7" s="207"/>
      <c r="AA7" s="207"/>
      <c r="AB7" s="140"/>
      <c r="AC7" s="3"/>
      <c r="AD7" s="3"/>
      <c r="AE7" s="3"/>
      <c r="AF7" s="3"/>
      <c r="AG7" s="3"/>
      <c r="AH7" s="3"/>
      <c r="AI7" s="3"/>
      <c r="AJ7" s="3"/>
      <c r="AK7" s="3"/>
      <c r="AL7" s="3"/>
      <c r="AM7" s="3"/>
      <c r="AN7" s="3"/>
      <c r="AO7" s="3"/>
      <c r="AP7" s="3"/>
      <c r="AQ7" s="3"/>
      <c r="AR7" s="3"/>
    </row>
    <row r="8" spans="1:44" ht="90">
      <c r="A8" s="141" t="s">
        <v>7</v>
      </c>
      <c r="B8" s="142" t="s">
        <v>8</v>
      </c>
      <c r="C8" s="143" t="s">
        <v>9</v>
      </c>
      <c r="D8" s="142" t="s">
        <v>11</v>
      </c>
      <c r="E8" s="142" t="s">
        <v>12</v>
      </c>
      <c r="F8" s="142" t="s">
        <v>13</v>
      </c>
      <c r="G8" s="142" t="s">
        <v>14</v>
      </c>
      <c r="H8" s="142" t="s">
        <v>15</v>
      </c>
      <c r="I8" s="142" t="s">
        <v>16</v>
      </c>
      <c r="J8" s="142" t="s">
        <v>17</v>
      </c>
      <c r="K8" s="143" t="s">
        <v>18</v>
      </c>
      <c r="L8" s="142" t="s">
        <v>19</v>
      </c>
      <c r="M8" s="213" t="s">
        <v>20</v>
      </c>
      <c r="N8" s="207"/>
      <c r="O8" s="200"/>
      <c r="P8" s="213" t="s">
        <v>21</v>
      </c>
      <c r="Q8" s="200"/>
      <c r="R8" s="144" t="s">
        <v>608</v>
      </c>
      <c r="S8" s="144" t="s">
        <v>23</v>
      </c>
      <c r="T8" s="143" t="s">
        <v>24</v>
      </c>
      <c r="U8" s="144" t="s">
        <v>609</v>
      </c>
      <c r="V8" s="144" t="s">
        <v>26</v>
      </c>
      <c r="W8" s="144" t="s">
        <v>27</v>
      </c>
      <c r="X8" s="144" t="s">
        <v>28</v>
      </c>
      <c r="Y8" s="144" t="s">
        <v>29</v>
      </c>
      <c r="Z8" s="144" t="s">
        <v>30</v>
      </c>
      <c r="AA8" s="144" t="s">
        <v>31</v>
      </c>
      <c r="AB8" s="143" t="s">
        <v>32</v>
      </c>
      <c r="AC8" s="3"/>
      <c r="AD8" s="3"/>
      <c r="AE8" s="3"/>
      <c r="AF8" s="3"/>
      <c r="AG8" s="3"/>
      <c r="AH8" s="3"/>
      <c r="AI8" s="3"/>
      <c r="AJ8" s="3"/>
      <c r="AK8" s="3"/>
      <c r="AL8" s="3"/>
      <c r="AM8" s="3"/>
      <c r="AN8" s="3"/>
      <c r="AO8" s="3"/>
      <c r="AP8" s="3"/>
      <c r="AQ8" s="3"/>
      <c r="AR8" s="3"/>
    </row>
    <row r="9" spans="1:44" ht="60">
      <c r="A9" s="18"/>
      <c r="B9" s="139"/>
      <c r="C9" s="139"/>
      <c r="D9" s="139"/>
      <c r="E9" s="139"/>
      <c r="F9" s="139"/>
      <c r="G9" s="139"/>
      <c r="H9" s="139"/>
      <c r="I9" s="139"/>
      <c r="J9" s="139"/>
      <c r="K9" s="139"/>
      <c r="L9" s="139"/>
      <c r="M9" s="145" t="s">
        <v>33</v>
      </c>
      <c r="N9" s="146" t="s">
        <v>34</v>
      </c>
      <c r="O9" s="146" t="s">
        <v>35</v>
      </c>
      <c r="P9" s="146" t="s">
        <v>610</v>
      </c>
      <c r="Q9" s="145" t="s">
        <v>37</v>
      </c>
      <c r="R9" s="139"/>
      <c r="S9" s="139"/>
      <c r="T9" s="139"/>
      <c r="U9" s="139"/>
      <c r="V9" s="139"/>
      <c r="W9" s="139"/>
      <c r="X9" s="139"/>
      <c r="Y9" s="139"/>
      <c r="Z9" s="139"/>
      <c r="AA9" s="139"/>
      <c r="AB9" s="139"/>
      <c r="AC9" s="3"/>
      <c r="AD9" s="3"/>
      <c r="AE9" s="3"/>
      <c r="AF9" s="3"/>
      <c r="AG9" s="3"/>
      <c r="AH9" s="3"/>
      <c r="AI9" s="3"/>
      <c r="AJ9" s="3"/>
      <c r="AK9" s="3"/>
      <c r="AL9" s="3"/>
      <c r="AM9" s="3"/>
      <c r="AN9" s="3"/>
      <c r="AO9" s="3"/>
      <c r="AP9" s="3"/>
      <c r="AQ9" s="3"/>
      <c r="AR9" s="3"/>
    </row>
    <row r="10" spans="1:44" ht="409.5">
      <c r="A10" s="147" t="s">
        <v>38</v>
      </c>
      <c r="B10" s="148" t="s">
        <v>234</v>
      </c>
      <c r="C10" s="148" t="s">
        <v>611</v>
      </c>
      <c r="D10" s="148" t="s">
        <v>612</v>
      </c>
      <c r="E10" s="148" t="s">
        <v>613</v>
      </c>
      <c r="F10" s="148" t="s">
        <v>105</v>
      </c>
      <c r="G10" s="148" t="s">
        <v>44</v>
      </c>
      <c r="H10" s="149">
        <v>44562</v>
      </c>
      <c r="I10" s="149">
        <v>48579</v>
      </c>
      <c r="J10" s="150">
        <v>23408</v>
      </c>
      <c r="K10" s="150">
        <v>2128</v>
      </c>
      <c r="L10" s="151" t="s">
        <v>66</v>
      </c>
      <c r="M10" s="152">
        <v>990</v>
      </c>
      <c r="N10" s="153">
        <v>86</v>
      </c>
      <c r="O10" s="153">
        <v>21</v>
      </c>
      <c r="P10" s="154" t="s">
        <v>694</v>
      </c>
      <c r="Q10" s="155" t="s">
        <v>615</v>
      </c>
      <c r="R10" s="156" t="s">
        <v>704</v>
      </c>
      <c r="S10" s="155" t="s">
        <v>615</v>
      </c>
      <c r="T10" s="157"/>
      <c r="U10" s="157"/>
      <c r="V10" s="157"/>
      <c r="W10" s="157"/>
      <c r="X10" s="148" t="s">
        <v>3</v>
      </c>
      <c r="Y10" s="148" t="s">
        <v>89</v>
      </c>
      <c r="Z10" s="148" t="s">
        <v>617</v>
      </c>
      <c r="AA10" s="148" t="s">
        <v>618</v>
      </c>
      <c r="AB10" s="148" t="s">
        <v>695</v>
      </c>
      <c r="AC10" s="158"/>
      <c r="AD10" s="159"/>
      <c r="AE10" s="159"/>
      <c r="AF10" s="159"/>
      <c r="AG10" s="159"/>
      <c r="AH10" s="159"/>
      <c r="AI10" s="159"/>
      <c r="AJ10" s="159"/>
      <c r="AK10" s="159"/>
      <c r="AL10" s="159"/>
      <c r="AM10" s="159"/>
      <c r="AN10" s="159"/>
      <c r="AO10" s="159"/>
      <c r="AP10" s="159"/>
      <c r="AQ10" s="159"/>
      <c r="AR10" s="159"/>
    </row>
    <row r="11" spans="1:44" ht="409.5">
      <c r="A11" s="147" t="s">
        <v>38</v>
      </c>
      <c r="B11" s="148" t="s">
        <v>234</v>
      </c>
      <c r="C11" s="148" t="s">
        <v>619</v>
      </c>
      <c r="D11" s="148" t="s">
        <v>620</v>
      </c>
      <c r="E11" s="148" t="s">
        <v>621</v>
      </c>
      <c r="F11" s="148" t="s">
        <v>105</v>
      </c>
      <c r="G11" s="148" t="s">
        <v>44</v>
      </c>
      <c r="H11" s="149">
        <v>44562</v>
      </c>
      <c r="I11" s="149">
        <v>48579</v>
      </c>
      <c r="J11" s="148">
        <v>330</v>
      </c>
      <c r="K11" s="148">
        <v>30</v>
      </c>
      <c r="L11" s="151" t="s">
        <v>66</v>
      </c>
      <c r="M11" s="152">
        <v>850</v>
      </c>
      <c r="N11" s="153">
        <v>75</v>
      </c>
      <c r="O11" s="153">
        <v>10</v>
      </c>
      <c r="P11" s="154" t="s">
        <v>666</v>
      </c>
      <c r="Q11" s="148" t="s">
        <v>615</v>
      </c>
      <c r="R11" s="156" t="s">
        <v>704</v>
      </c>
      <c r="S11" s="148" t="s">
        <v>615</v>
      </c>
      <c r="T11" s="157"/>
      <c r="U11" s="157"/>
      <c r="V11" s="157"/>
      <c r="W11" s="157"/>
      <c r="X11" s="148" t="s">
        <v>3</v>
      </c>
      <c r="Y11" s="148" t="s">
        <v>89</v>
      </c>
      <c r="Z11" s="148" t="s">
        <v>617</v>
      </c>
      <c r="AA11" s="148" t="s">
        <v>618</v>
      </c>
      <c r="AB11" s="148" t="s">
        <v>696</v>
      </c>
      <c r="AC11" s="158"/>
      <c r="AD11" s="159"/>
      <c r="AE11" s="159"/>
      <c r="AF11" s="159"/>
      <c r="AG11" s="159"/>
      <c r="AH11" s="159"/>
      <c r="AI11" s="159"/>
      <c r="AJ11" s="159"/>
      <c r="AK11" s="159"/>
      <c r="AL11" s="159"/>
      <c r="AM11" s="159"/>
      <c r="AN11" s="159"/>
      <c r="AO11" s="159"/>
      <c r="AP11" s="159"/>
      <c r="AQ11" s="159"/>
      <c r="AR11" s="159"/>
    </row>
    <row r="12" spans="1:44" ht="409.5">
      <c r="A12" s="147" t="s">
        <v>38</v>
      </c>
      <c r="B12" s="148" t="s">
        <v>234</v>
      </c>
      <c r="C12" s="148" t="s">
        <v>624</v>
      </c>
      <c r="D12" s="148" t="s">
        <v>625</v>
      </c>
      <c r="E12" s="148" t="s">
        <v>626</v>
      </c>
      <c r="F12" s="148" t="s">
        <v>105</v>
      </c>
      <c r="G12" s="148" t="s">
        <v>44</v>
      </c>
      <c r="H12" s="149">
        <v>44562</v>
      </c>
      <c r="I12" s="149">
        <v>48579</v>
      </c>
      <c r="J12" s="148">
        <v>440</v>
      </c>
      <c r="K12" s="148">
        <v>40</v>
      </c>
      <c r="L12" s="151" t="s">
        <v>66</v>
      </c>
      <c r="M12" s="152">
        <v>1375</v>
      </c>
      <c r="N12" s="153">
        <v>121</v>
      </c>
      <c r="O12" s="153">
        <v>31</v>
      </c>
      <c r="P12" s="154" t="s">
        <v>697</v>
      </c>
      <c r="Q12" s="157"/>
      <c r="R12" s="156" t="s">
        <v>704</v>
      </c>
      <c r="S12" s="148" t="s">
        <v>615</v>
      </c>
      <c r="T12" s="157"/>
      <c r="U12" s="157"/>
      <c r="V12" s="157"/>
      <c r="W12" s="157"/>
      <c r="X12" s="148" t="s">
        <v>3</v>
      </c>
      <c r="Y12" s="148" t="s">
        <v>89</v>
      </c>
      <c r="Z12" s="148" t="s">
        <v>617</v>
      </c>
      <c r="AA12" s="148" t="s">
        <v>618</v>
      </c>
      <c r="AB12" s="157"/>
      <c r="AC12" s="158"/>
      <c r="AD12" s="159"/>
      <c r="AE12" s="159"/>
      <c r="AF12" s="159"/>
      <c r="AG12" s="159"/>
      <c r="AH12" s="159"/>
      <c r="AI12" s="159"/>
      <c r="AJ12" s="159"/>
      <c r="AK12" s="159"/>
      <c r="AL12" s="159"/>
      <c r="AM12" s="159"/>
      <c r="AN12" s="159"/>
      <c r="AO12" s="159"/>
      <c r="AP12" s="159"/>
      <c r="AQ12" s="159"/>
      <c r="AR12" s="159"/>
    </row>
    <row r="13" spans="1:44" ht="409.5">
      <c r="A13" s="147" t="s">
        <v>342</v>
      </c>
      <c r="B13" s="148" t="s">
        <v>445</v>
      </c>
      <c r="C13" s="148" t="s">
        <v>629</v>
      </c>
      <c r="D13" s="148" t="s">
        <v>630</v>
      </c>
      <c r="E13" s="148" t="s">
        <v>631</v>
      </c>
      <c r="F13" s="148" t="s">
        <v>105</v>
      </c>
      <c r="G13" s="148" t="s">
        <v>44</v>
      </c>
      <c r="H13" s="149">
        <v>44927</v>
      </c>
      <c r="I13" s="149">
        <v>48579</v>
      </c>
      <c r="J13" s="160">
        <v>22000</v>
      </c>
      <c r="K13" s="148">
        <v>5500</v>
      </c>
      <c r="L13" s="151" t="s">
        <v>66</v>
      </c>
      <c r="M13" s="152">
        <v>1266</v>
      </c>
      <c r="N13" s="153">
        <v>262</v>
      </c>
      <c r="O13" s="153">
        <v>100</v>
      </c>
      <c r="P13" s="161" t="s">
        <v>698</v>
      </c>
      <c r="Q13" s="157"/>
      <c r="R13" s="148" t="s">
        <v>628</v>
      </c>
      <c r="S13" s="148" t="s">
        <v>615</v>
      </c>
      <c r="T13" s="157"/>
      <c r="U13" s="157"/>
      <c r="V13" s="157"/>
      <c r="W13" s="157"/>
      <c r="X13" s="148" t="s">
        <v>3</v>
      </c>
      <c r="Y13" s="148" t="s">
        <v>89</v>
      </c>
      <c r="Z13" s="148" t="s">
        <v>617</v>
      </c>
      <c r="AA13" s="148" t="s">
        <v>618</v>
      </c>
      <c r="AB13" s="157"/>
      <c r="AC13" s="158"/>
      <c r="AD13" s="159"/>
      <c r="AE13" s="159"/>
      <c r="AF13" s="159"/>
      <c r="AG13" s="159"/>
      <c r="AH13" s="159"/>
      <c r="AI13" s="159"/>
      <c r="AJ13" s="159"/>
      <c r="AK13" s="159"/>
      <c r="AL13" s="159"/>
      <c r="AM13" s="159"/>
      <c r="AN13" s="159"/>
      <c r="AO13" s="159"/>
      <c r="AP13" s="159"/>
      <c r="AQ13" s="159"/>
      <c r="AR13" s="159"/>
    </row>
    <row r="14" spans="1:44" ht="409.5">
      <c r="A14" s="147" t="s">
        <v>342</v>
      </c>
      <c r="B14" s="148" t="s">
        <v>445</v>
      </c>
      <c r="C14" s="148" t="s">
        <v>633</v>
      </c>
      <c r="D14" s="148" t="s">
        <v>634</v>
      </c>
      <c r="E14" s="148" t="s">
        <v>635</v>
      </c>
      <c r="F14" s="148" t="s">
        <v>105</v>
      </c>
      <c r="G14" s="148" t="s">
        <v>44</v>
      </c>
      <c r="H14" s="149">
        <v>44562</v>
      </c>
      <c r="I14" s="149">
        <v>48579</v>
      </c>
      <c r="J14" s="160">
        <v>40700</v>
      </c>
      <c r="K14" s="148">
        <v>3700</v>
      </c>
      <c r="L14" s="151" t="s">
        <v>66</v>
      </c>
      <c r="M14" s="152">
        <v>2345</v>
      </c>
      <c r="N14" s="153">
        <v>220</v>
      </c>
      <c r="O14" s="153">
        <v>165</v>
      </c>
      <c r="P14" s="154" t="s">
        <v>699</v>
      </c>
      <c r="Q14" s="157"/>
      <c r="R14" s="156" t="s">
        <v>704</v>
      </c>
      <c r="S14" s="148" t="s">
        <v>615</v>
      </c>
      <c r="T14" s="157"/>
      <c r="U14" s="157"/>
      <c r="V14" s="157"/>
      <c r="W14" s="157"/>
      <c r="X14" s="148" t="s">
        <v>3</v>
      </c>
      <c r="Y14" s="148" t="s">
        <v>89</v>
      </c>
      <c r="Z14" s="148" t="s">
        <v>617</v>
      </c>
      <c r="AA14" s="148" t="s">
        <v>618</v>
      </c>
      <c r="AB14" s="157"/>
      <c r="AC14" s="158"/>
      <c r="AD14" s="159"/>
      <c r="AE14" s="159"/>
      <c r="AF14" s="159"/>
      <c r="AG14" s="159"/>
      <c r="AH14" s="159"/>
      <c r="AI14" s="159"/>
      <c r="AJ14" s="159"/>
      <c r="AK14" s="159"/>
      <c r="AL14" s="159"/>
      <c r="AM14" s="159"/>
      <c r="AN14" s="159"/>
      <c r="AO14" s="159"/>
      <c r="AP14" s="159"/>
      <c r="AQ14" s="159"/>
      <c r="AR14" s="159"/>
    </row>
    <row r="15" spans="1:44" ht="409.5">
      <c r="A15" s="147" t="s">
        <v>342</v>
      </c>
      <c r="B15" s="148" t="s">
        <v>445</v>
      </c>
      <c r="C15" s="148" t="s">
        <v>637</v>
      </c>
      <c r="D15" s="148" t="s">
        <v>638</v>
      </c>
      <c r="E15" s="148" t="s">
        <v>639</v>
      </c>
      <c r="F15" s="148" t="s">
        <v>640</v>
      </c>
      <c r="G15" s="148" t="s">
        <v>44</v>
      </c>
      <c r="H15" s="149">
        <v>44562</v>
      </c>
      <c r="I15" s="149">
        <v>48579</v>
      </c>
      <c r="J15" s="160">
        <v>11</v>
      </c>
      <c r="K15" s="148">
        <v>1</v>
      </c>
      <c r="L15" s="151" t="s">
        <v>66</v>
      </c>
      <c r="M15" s="152">
        <v>1891</v>
      </c>
      <c r="N15" s="153">
        <v>156</v>
      </c>
      <c r="O15" s="153">
        <v>100</v>
      </c>
      <c r="P15" s="154" t="s">
        <v>700</v>
      </c>
      <c r="Q15" s="157"/>
      <c r="R15" s="156" t="s">
        <v>704</v>
      </c>
      <c r="S15" s="148" t="s">
        <v>615</v>
      </c>
      <c r="T15" s="157"/>
      <c r="U15" s="157"/>
      <c r="V15" s="157"/>
      <c r="W15" s="157"/>
      <c r="X15" s="148" t="s">
        <v>3</v>
      </c>
      <c r="Y15" s="148" t="s">
        <v>89</v>
      </c>
      <c r="Z15" s="148" t="s">
        <v>617</v>
      </c>
      <c r="AA15" s="148" t="s">
        <v>618</v>
      </c>
      <c r="AB15" s="157"/>
      <c r="AC15" s="158"/>
      <c r="AD15" s="159"/>
      <c r="AE15" s="159"/>
      <c r="AF15" s="159"/>
      <c r="AG15" s="159"/>
      <c r="AH15" s="159"/>
      <c r="AI15" s="159"/>
      <c r="AJ15" s="159"/>
      <c r="AK15" s="159"/>
      <c r="AL15" s="159"/>
      <c r="AM15" s="159"/>
      <c r="AN15" s="159"/>
      <c r="AO15" s="159"/>
      <c r="AP15" s="159"/>
      <c r="AQ15" s="159"/>
      <c r="AR15" s="159"/>
    </row>
    <row r="16" spans="1:44" ht="409.5">
      <c r="A16" s="147" t="s">
        <v>342</v>
      </c>
      <c r="B16" s="148" t="s">
        <v>445</v>
      </c>
      <c r="C16" s="148" t="s">
        <v>642</v>
      </c>
      <c r="D16" s="148" t="s">
        <v>643</v>
      </c>
      <c r="E16" s="148" t="s">
        <v>644</v>
      </c>
      <c r="F16" s="148" t="s">
        <v>105</v>
      </c>
      <c r="G16" s="148" t="s">
        <v>44</v>
      </c>
      <c r="H16" s="149">
        <v>44562</v>
      </c>
      <c r="I16" s="149">
        <v>48579</v>
      </c>
      <c r="J16" s="160">
        <v>700</v>
      </c>
      <c r="K16" s="160">
        <v>64</v>
      </c>
      <c r="L16" s="162" t="s">
        <v>66</v>
      </c>
      <c r="M16" s="152">
        <v>2328</v>
      </c>
      <c r="N16" s="153">
        <v>190</v>
      </c>
      <c r="O16" s="153">
        <v>106</v>
      </c>
      <c r="P16" s="154" t="s">
        <v>701</v>
      </c>
      <c r="Q16" s="166"/>
      <c r="R16" s="156" t="s">
        <v>704</v>
      </c>
      <c r="S16" s="148" t="s">
        <v>615</v>
      </c>
      <c r="T16" s="166"/>
      <c r="U16" s="166"/>
      <c r="V16" s="166"/>
      <c r="W16" s="166"/>
      <c r="X16" s="148" t="s">
        <v>3</v>
      </c>
      <c r="Y16" s="148" t="s">
        <v>89</v>
      </c>
      <c r="Z16" s="148" t="s">
        <v>617</v>
      </c>
      <c r="AA16" s="148" t="s">
        <v>618</v>
      </c>
      <c r="AB16" s="157"/>
      <c r="AC16" s="158"/>
      <c r="AD16" s="159"/>
      <c r="AE16" s="159"/>
      <c r="AF16" s="159"/>
      <c r="AG16" s="159"/>
      <c r="AH16" s="159"/>
      <c r="AI16" s="159"/>
      <c r="AJ16" s="159"/>
      <c r="AK16" s="159"/>
      <c r="AL16" s="159"/>
      <c r="AM16" s="159"/>
      <c r="AN16" s="159"/>
      <c r="AO16" s="159"/>
      <c r="AP16" s="159"/>
      <c r="AQ16" s="159"/>
      <c r="AR16" s="159"/>
    </row>
    <row r="17" spans="1:44">
      <c r="A17" s="202"/>
      <c r="B17" s="198"/>
      <c r="C17" s="198"/>
      <c r="D17" s="198"/>
      <c r="E17" s="198"/>
      <c r="F17" s="198"/>
      <c r="G17" s="198"/>
      <c r="H17" s="3"/>
      <c r="I17" s="3"/>
      <c r="J17" s="3"/>
      <c r="K17" s="3"/>
      <c r="L17" s="3"/>
      <c r="M17" s="3"/>
      <c r="N17" s="3"/>
      <c r="O17" s="3"/>
      <c r="P17" s="3"/>
      <c r="Q17" s="3"/>
      <c r="R17" s="3"/>
      <c r="S17" s="3"/>
      <c r="T17" s="3"/>
      <c r="U17" s="3"/>
      <c r="V17" s="3"/>
      <c r="W17" s="3"/>
      <c r="X17" s="3"/>
      <c r="Y17" s="3"/>
      <c r="Z17" s="3"/>
      <c r="AA17" s="3"/>
      <c r="AB17" s="3"/>
      <c r="AC17" s="3"/>
      <c r="AD17" s="137"/>
      <c r="AE17" s="137"/>
      <c r="AF17" s="137"/>
      <c r="AG17" s="137"/>
      <c r="AH17" s="137"/>
      <c r="AI17" s="137"/>
      <c r="AJ17" s="137"/>
      <c r="AK17" s="137"/>
      <c r="AL17" s="137"/>
      <c r="AM17" s="137"/>
      <c r="AN17" s="137"/>
      <c r="AO17" s="137"/>
      <c r="AP17" s="137"/>
      <c r="AQ17" s="137"/>
      <c r="AR17" s="137"/>
    </row>
    <row r="18" spans="1:44">
      <c r="A18" s="203"/>
      <c r="B18" s="198"/>
      <c r="C18" s="198"/>
      <c r="D18" s="198"/>
      <c r="E18" s="198"/>
      <c r="F18" s="198"/>
      <c r="G18" s="198"/>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row>
    <row r="19" spans="1:44">
      <c r="A19" s="203"/>
      <c r="B19" s="198"/>
      <c r="C19" s="198"/>
      <c r="D19" s="198"/>
      <c r="E19" s="198"/>
      <c r="F19" s="198"/>
      <c r="G19" s="198"/>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7"/>
      <c r="AN19" s="137"/>
      <c r="AO19" s="137"/>
      <c r="AP19" s="137"/>
      <c r="AQ19" s="137"/>
      <c r="AR19" s="137"/>
    </row>
    <row r="20" spans="1:44">
      <c r="A20" s="203"/>
      <c r="B20" s="198"/>
      <c r="C20" s="198"/>
      <c r="D20" s="198"/>
      <c r="E20" s="198"/>
      <c r="F20" s="198"/>
      <c r="G20" s="198"/>
      <c r="H20" s="137"/>
      <c r="I20" s="137"/>
      <c r="J20" s="137"/>
      <c r="K20" s="137"/>
      <c r="L20" s="137"/>
      <c r="M20" s="137"/>
      <c r="N20" s="137"/>
      <c r="O20" s="137"/>
      <c r="P20" s="137"/>
      <c r="Q20" s="137"/>
      <c r="R20" s="137"/>
      <c r="S20" s="137"/>
      <c r="T20" s="137"/>
      <c r="U20" s="137"/>
      <c r="V20" s="137"/>
      <c r="W20" s="137"/>
      <c r="X20" s="137"/>
      <c r="Y20" s="137"/>
      <c r="Z20" s="137"/>
      <c r="AA20" s="137"/>
      <c r="AB20" s="137"/>
      <c r="AC20" s="137"/>
      <c r="AD20" s="137"/>
      <c r="AE20" s="137"/>
      <c r="AF20" s="137"/>
      <c r="AG20" s="137"/>
      <c r="AH20" s="137"/>
      <c r="AI20" s="137"/>
      <c r="AJ20" s="137"/>
      <c r="AK20" s="137"/>
      <c r="AL20" s="137"/>
      <c r="AM20" s="137"/>
      <c r="AN20" s="137"/>
      <c r="AO20" s="137"/>
      <c r="AP20" s="137"/>
      <c r="AQ20" s="137"/>
      <c r="AR20" s="137"/>
    </row>
    <row r="21" spans="1:44">
      <c r="A21" s="203"/>
      <c r="B21" s="198"/>
      <c r="C21" s="198"/>
      <c r="D21" s="198"/>
      <c r="E21" s="198"/>
      <c r="F21" s="198"/>
      <c r="G21" s="198"/>
      <c r="H21" s="137"/>
      <c r="I21" s="137"/>
      <c r="J21" s="137"/>
      <c r="K21" s="137"/>
      <c r="L21" s="137"/>
      <c r="M21" s="137"/>
      <c r="N21" s="137"/>
      <c r="O21" s="137"/>
      <c r="P21" s="137"/>
      <c r="Q21" s="137"/>
      <c r="R21" s="137"/>
      <c r="S21" s="137"/>
      <c r="T21" s="137"/>
      <c r="U21" s="137"/>
      <c r="V21" s="137"/>
      <c r="W21" s="137"/>
      <c r="X21" s="137"/>
      <c r="Y21" s="137"/>
      <c r="Z21" s="137"/>
      <c r="AA21" s="137"/>
      <c r="AB21" s="137"/>
      <c r="AC21" s="137"/>
      <c r="AD21" s="137"/>
      <c r="AE21" s="137"/>
      <c r="AF21" s="137"/>
      <c r="AG21" s="137"/>
      <c r="AH21" s="137"/>
      <c r="AI21" s="137"/>
      <c r="AJ21" s="137"/>
      <c r="AK21" s="137"/>
      <c r="AL21" s="137"/>
      <c r="AM21" s="137"/>
      <c r="AN21" s="137"/>
      <c r="AO21" s="137"/>
      <c r="AP21" s="137"/>
      <c r="AQ21" s="137"/>
      <c r="AR21" s="137"/>
    </row>
    <row r="22" spans="1:44">
      <c r="A22" s="137"/>
      <c r="B22" s="137"/>
      <c r="C22" s="137"/>
      <c r="D22" s="137"/>
      <c r="E22" s="137"/>
      <c r="F22" s="137"/>
      <c r="G22" s="137"/>
      <c r="H22" s="137"/>
      <c r="I22" s="137"/>
      <c r="J22" s="137"/>
      <c r="K22" s="137"/>
      <c r="L22" s="137"/>
      <c r="M22" s="137"/>
      <c r="N22" s="137"/>
      <c r="O22" s="137"/>
      <c r="P22" s="137"/>
      <c r="Q22" s="137"/>
      <c r="R22" s="137"/>
      <c r="S22" s="137"/>
      <c r="T22" s="137"/>
      <c r="U22" s="137"/>
      <c r="V22" s="137"/>
      <c r="W22" s="137"/>
      <c r="X22" s="137"/>
      <c r="Y22" s="137"/>
      <c r="Z22" s="137"/>
      <c r="AA22" s="137"/>
      <c r="AB22" s="137"/>
      <c r="AC22" s="137"/>
      <c r="AD22" s="137"/>
      <c r="AE22" s="137"/>
      <c r="AF22" s="137"/>
      <c r="AG22" s="137"/>
      <c r="AH22" s="137"/>
      <c r="AI22" s="137"/>
      <c r="AJ22" s="137"/>
      <c r="AK22" s="137"/>
      <c r="AL22" s="137"/>
      <c r="AM22" s="137"/>
      <c r="AN22" s="137"/>
      <c r="AO22" s="137"/>
      <c r="AP22" s="137"/>
      <c r="AQ22" s="137"/>
      <c r="AR22" s="137"/>
    </row>
    <row r="23" spans="1:44">
      <c r="A23" s="137"/>
      <c r="B23" s="137"/>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row>
    <row r="24" spans="1:44">
      <c r="A24" s="137"/>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c r="AI24" s="137"/>
      <c r="AJ24" s="137"/>
      <c r="AK24" s="137"/>
      <c r="AL24" s="137"/>
      <c r="AM24" s="137"/>
      <c r="AN24" s="137"/>
      <c r="AO24" s="137"/>
      <c r="AP24" s="137"/>
      <c r="AQ24" s="137"/>
      <c r="AR24" s="137"/>
    </row>
    <row r="25" spans="1:44">
      <c r="A25" s="137"/>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c r="AI25" s="137"/>
      <c r="AJ25" s="137"/>
      <c r="AK25" s="137"/>
      <c r="AL25" s="137"/>
      <c r="AM25" s="137"/>
      <c r="AN25" s="137"/>
      <c r="AO25" s="137"/>
      <c r="AP25" s="137"/>
      <c r="AQ25" s="137"/>
      <c r="AR25" s="137"/>
    </row>
    <row r="26" spans="1:44">
      <c r="A26" s="137"/>
      <c r="B26" s="137"/>
      <c r="C26" s="137"/>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row>
    <row r="27" spans="1:44">
      <c r="A27" s="137"/>
      <c r="B27" s="137"/>
      <c r="C27" s="137"/>
      <c r="D27" s="137"/>
      <c r="E27" s="137"/>
      <c r="F27" s="137"/>
      <c r="G27" s="137"/>
      <c r="H27" s="137"/>
      <c r="I27" s="137"/>
      <c r="J27" s="137"/>
      <c r="K27" s="137"/>
      <c r="L27" s="137"/>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row>
    <row r="28" spans="1:44">
      <c r="A28" s="137"/>
      <c r="B28" s="137"/>
      <c r="C28" s="137"/>
      <c r="D28" s="137"/>
      <c r="E28" s="137"/>
      <c r="F28" s="137"/>
      <c r="G28" s="137"/>
      <c r="H28" s="137"/>
      <c r="I28" s="137"/>
      <c r="J28" s="137"/>
      <c r="K28" s="137"/>
      <c r="L28" s="137"/>
      <c r="M28" s="137"/>
      <c r="N28" s="137"/>
      <c r="O28" s="137"/>
      <c r="P28" s="137"/>
      <c r="Q28" s="137"/>
      <c r="R28" s="137"/>
      <c r="S28" s="137"/>
      <c r="T28" s="137"/>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row>
    <row r="29" spans="1:44">
      <c r="A29" s="137"/>
      <c r="B29" s="137"/>
      <c r="C29" s="137"/>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row>
    <row r="30" spans="1:44">
      <c r="A30" s="137"/>
      <c r="B30" s="137"/>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row>
    <row r="31" spans="1:44">
      <c r="A31" s="137"/>
      <c r="B31" s="137"/>
      <c r="C31" s="137"/>
      <c r="D31" s="137"/>
      <c r="E31" s="137"/>
      <c r="F31" s="137"/>
      <c r="G31" s="137"/>
      <c r="H31" s="137"/>
      <c r="I31" s="137"/>
      <c r="J31" s="137"/>
      <c r="K31" s="137"/>
      <c r="L31" s="137"/>
      <c r="M31" s="137"/>
      <c r="N31" s="137"/>
      <c r="O31" s="137"/>
      <c r="P31" s="137"/>
      <c r="Q31" s="137"/>
      <c r="R31" s="137"/>
      <c r="S31" s="137"/>
      <c r="T31" s="137"/>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row>
    <row r="32" spans="1:44">
      <c r="A32" s="137"/>
      <c r="B32" s="137"/>
      <c r="C32" s="137"/>
      <c r="D32" s="137"/>
      <c r="E32" s="137"/>
      <c r="F32" s="137"/>
      <c r="G32" s="137"/>
      <c r="H32" s="137"/>
      <c r="I32" s="137"/>
      <c r="J32" s="137"/>
      <c r="K32" s="137"/>
      <c r="L32" s="137"/>
      <c r="M32" s="137"/>
      <c r="N32" s="137"/>
      <c r="O32" s="137"/>
      <c r="P32" s="137"/>
      <c r="Q32" s="137"/>
      <c r="R32" s="137"/>
      <c r="S32" s="137"/>
      <c r="T32" s="137"/>
      <c r="U32" s="137"/>
      <c r="V32" s="137"/>
      <c r="W32" s="137"/>
      <c r="X32" s="137"/>
      <c r="Y32" s="137"/>
      <c r="Z32" s="137"/>
      <c r="AA32" s="137"/>
      <c r="AB32" s="137"/>
      <c r="AC32" s="137"/>
      <c r="AD32" s="137"/>
      <c r="AE32" s="137"/>
      <c r="AF32" s="137"/>
      <c r="AG32" s="137"/>
      <c r="AH32" s="137"/>
      <c r="AI32" s="137"/>
      <c r="AJ32" s="137"/>
      <c r="AK32" s="137"/>
      <c r="AL32" s="137"/>
      <c r="AM32" s="137"/>
      <c r="AN32" s="137"/>
      <c r="AO32" s="137"/>
      <c r="AP32" s="137"/>
      <c r="AQ32" s="137"/>
      <c r="AR32" s="137"/>
    </row>
    <row r="33" spans="1:44">
      <c r="A33" s="137"/>
      <c r="B33" s="137"/>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7"/>
      <c r="AN33" s="137"/>
      <c r="AO33" s="137"/>
      <c r="AP33" s="137"/>
      <c r="AQ33" s="137"/>
      <c r="AR33" s="137"/>
    </row>
    <row r="34" spans="1:44">
      <c r="A34" s="137"/>
      <c r="B34" s="137"/>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c r="AB34" s="137"/>
      <c r="AC34" s="137"/>
      <c r="AD34" s="137"/>
      <c r="AE34" s="137"/>
      <c r="AF34" s="137"/>
      <c r="AG34" s="137"/>
      <c r="AH34" s="137"/>
      <c r="AI34" s="137"/>
      <c r="AJ34" s="137"/>
      <c r="AK34" s="137"/>
      <c r="AL34" s="137"/>
      <c r="AM34" s="137"/>
      <c r="AN34" s="137"/>
      <c r="AO34" s="137"/>
      <c r="AP34" s="137"/>
      <c r="AQ34" s="137"/>
      <c r="AR34" s="137"/>
    </row>
    <row r="35" spans="1:44">
      <c r="A35" s="137"/>
      <c r="B35" s="137"/>
      <c r="C35" s="137"/>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row>
    <row r="36" spans="1:44">
      <c r="A36" s="137"/>
      <c r="B36" s="137"/>
      <c r="C36" s="137"/>
      <c r="D36" s="137"/>
      <c r="E36" s="137"/>
      <c r="F36" s="137"/>
      <c r="G36" s="137"/>
      <c r="H36" s="137"/>
      <c r="I36" s="137"/>
      <c r="J36" s="137"/>
      <c r="K36" s="137"/>
      <c r="L36" s="137"/>
      <c r="M36" s="137"/>
      <c r="N36" s="137"/>
      <c r="O36" s="137"/>
      <c r="P36" s="137"/>
      <c r="Q36" s="137"/>
      <c r="R36" s="137"/>
      <c r="S36" s="137"/>
      <c r="T36" s="137"/>
      <c r="U36" s="137"/>
      <c r="V36" s="137"/>
      <c r="W36" s="137"/>
      <c r="X36" s="137"/>
      <c r="Y36" s="137"/>
      <c r="Z36" s="137"/>
      <c r="AA36" s="137"/>
      <c r="AB36" s="137"/>
      <c r="AC36" s="137"/>
      <c r="AD36" s="137"/>
      <c r="AE36" s="137"/>
      <c r="AF36" s="137"/>
      <c r="AG36" s="137"/>
      <c r="AH36" s="137"/>
      <c r="AI36" s="137"/>
      <c r="AJ36" s="137"/>
      <c r="AK36" s="137"/>
      <c r="AL36" s="137"/>
      <c r="AM36" s="137"/>
      <c r="AN36" s="137"/>
      <c r="AO36" s="137"/>
      <c r="AP36" s="137"/>
      <c r="AQ36" s="137"/>
      <c r="AR36" s="137"/>
    </row>
    <row r="37" spans="1:44">
      <c r="A37" s="137"/>
      <c r="B37" s="137"/>
      <c r="C37" s="137"/>
      <c r="D37" s="137"/>
      <c r="E37" s="137"/>
      <c r="F37" s="137"/>
      <c r="G37" s="137"/>
      <c r="H37" s="137"/>
      <c r="I37" s="137"/>
      <c r="J37" s="137"/>
      <c r="K37" s="137"/>
      <c r="L37" s="137"/>
      <c r="M37" s="137"/>
      <c r="N37" s="137"/>
      <c r="O37" s="137"/>
      <c r="P37" s="137"/>
      <c r="Q37" s="137"/>
      <c r="R37" s="137"/>
      <c r="S37" s="137"/>
      <c r="T37" s="137"/>
      <c r="U37" s="137"/>
      <c r="V37" s="137"/>
      <c r="W37" s="137"/>
      <c r="X37" s="137"/>
      <c r="Y37" s="137"/>
      <c r="Z37" s="137"/>
      <c r="AA37" s="137"/>
      <c r="AB37" s="137"/>
      <c r="AC37" s="137"/>
      <c r="AD37" s="137"/>
      <c r="AE37" s="137"/>
      <c r="AF37" s="137"/>
      <c r="AG37" s="137"/>
      <c r="AH37" s="137"/>
      <c r="AI37" s="137"/>
      <c r="AJ37" s="137"/>
      <c r="AK37" s="137"/>
      <c r="AL37" s="137"/>
      <c r="AM37" s="137"/>
      <c r="AN37" s="137"/>
      <c r="AO37" s="137"/>
      <c r="AP37" s="137"/>
      <c r="AQ37" s="137"/>
      <c r="AR37" s="137"/>
    </row>
    <row r="38" spans="1:44">
      <c r="A38" s="137"/>
      <c r="B38" s="137"/>
      <c r="C38" s="137"/>
      <c r="D38" s="137"/>
      <c r="E38" s="137"/>
      <c r="F38" s="137"/>
      <c r="G38" s="137"/>
      <c r="H38" s="137"/>
      <c r="I38" s="137"/>
      <c r="J38" s="137"/>
      <c r="K38" s="137"/>
      <c r="L38" s="137"/>
      <c r="M38" s="137"/>
      <c r="N38" s="137"/>
      <c r="O38" s="137"/>
      <c r="P38" s="137"/>
      <c r="Q38" s="137"/>
      <c r="R38" s="137"/>
      <c r="S38" s="137"/>
      <c r="T38" s="137"/>
      <c r="U38" s="137"/>
      <c r="V38" s="137"/>
      <c r="W38" s="137"/>
      <c r="X38" s="137"/>
      <c r="Y38" s="137"/>
      <c r="Z38" s="137"/>
      <c r="AA38" s="137"/>
      <c r="AB38" s="137"/>
      <c r="AC38" s="137"/>
      <c r="AD38" s="137"/>
      <c r="AE38" s="137"/>
      <c r="AF38" s="137"/>
      <c r="AG38" s="137"/>
      <c r="AH38" s="137"/>
      <c r="AI38" s="137"/>
      <c r="AJ38" s="137"/>
      <c r="AK38" s="137"/>
      <c r="AL38" s="137"/>
      <c r="AM38" s="137"/>
      <c r="AN38" s="137"/>
      <c r="AO38" s="137"/>
      <c r="AP38" s="137"/>
      <c r="AQ38" s="137"/>
      <c r="AR38" s="137"/>
    </row>
    <row r="39" spans="1:44">
      <c r="A39" s="137"/>
      <c r="B39" s="137"/>
      <c r="C39" s="137"/>
      <c r="D39" s="137"/>
      <c r="E39" s="137"/>
      <c r="F39" s="137"/>
      <c r="G39" s="137"/>
      <c r="H39" s="137"/>
      <c r="I39" s="137"/>
      <c r="J39" s="137"/>
      <c r="K39" s="137"/>
      <c r="L39" s="137"/>
      <c r="M39" s="137"/>
      <c r="N39" s="137"/>
      <c r="O39" s="137"/>
      <c r="P39" s="137"/>
      <c r="Q39" s="137"/>
      <c r="R39" s="137"/>
      <c r="S39" s="137"/>
      <c r="T39" s="137"/>
      <c r="U39" s="137"/>
      <c r="V39" s="137"/>
      <c r="W39" s="137"/>
      <c r="X39" s="137"/>
      <c r="Y39" s="137"/>
      <c r="Z39" s="137"/>
      <c r="AA39" s="137"/>
      <c r="AB39" s="137"/>
      <c r="AC39" s="137"/>
      <c r="AD39" s="137"/>
      <c r="AE39" s="137"/>
      <c r="AF39" s="137"/>
      <c r="AG39" s="137"/>
      <c r="AH39" s="137"/>
      <c r="AI39" s="137"/>
      <c r="AJ39" s="137"/>
      <c r="AK39" s="137"/>
      <c r="AL39" s="137"/>
      <c r="AM39" s="137"/>
      <c r="AN39" s="137"/>
      <c r="AO39" s="137"/>
      <c r="AP39" s="137"/>
      <c r="AQ39" s="137"/>
      <c r="AR39" s="137"/>
    </row>
    <row r="40" spans="1:44">
      <c r="A40" s="137"/>
      <c r="B40" s="137"/>
      <c r="C40" s="137"/>
      <c r="D40" s="137"/>
      <c r="E40" s="137"/>
      <c r="F40" s="137"/>
      <c r="G40" s="137"/>
      <c r="H40" s="137"/>
      <c r="I40" s="137"/>
      <c r="J40" s="137"/>
      <c r="K40" s="137"/>
      <c r="L40" s="137"/>
      <c r="M40" s="137"/>
      <c r="N40" s="137"/>
      <c r="O40" s="137"/>
      <c r="P40" s="137"/>
      <c r="Q40" s="137"/>
      <c r="R40" s="137"/>
      <c r="S40" s="137"/>
      <c r="T40" s="137"/>
      <c r="U40" s="137"/>
      <c r="V40" s="137"/>
      <c r="W40" s="137"/>
      <c r="X40" s="137"/>
      <c r="Y40" s="137"/>
      <c r="Z40" s="137"/>
      <c r="AA40" s="137"/>
      <c r="AB40" s="137"/>
      <c r="AC40" s="137"/>
      <c r="AD40" s="137"/>
      <c r="AE40" s="137"/>
      <c r="AF40" s="137"/>
      <c r="AG40" s="137"/>
      <c r="AH40" s="137"/>
      <c r="AI40" s="137"/>
      <c r="AJ40" s="137"/>
      <c r="AK40" s="137"/>
      <c r="AL40" s="137"/>
      <c r="AM40" s="137"/>
      <c r="AN40" s="137"/>
      <c r="AO40" s="137"/>
      <c r="AP40" s="137"/>
      <c r="AQ40" s="137"/>
      <c r="AR40" s="137"/>
    </row>
    <row r="41" spans="1:44">
      <c r="A41" s="137"/>
      <c r="B41" s="137"/>
      <c r="C41" s="137"/>
      <c r="D41" s="137"/>
      <c r="E41" s="137"/>
      <c r="F41" s="137"/>
      <c r="G41" s="137"/>
      <c r="H41" s="137"/>
      <c r="I41" s="137"/>
      <c r="J41" s="137"/>
      <c r="K41" s="137"/>
      <c r="L41" s="137"/>
      <c r="M41" s="137"/>
      <c r="N41" s="137"/>
      <c r="O41" s="137"/>
      <c r="P41" s="137"/>
      <c r="Q41" s="137"/>
      <c r="R41" s="137"/>
      <c r="S41" s="137"/>
      <c r="T41" s="137"/>
      <c r="U41" s="137"/>
      <c r="V41" s="137"/>
      <c r="W41" s="137"/>
      <c r="X41" s="137"/>
      <c r="Y41" s="137"/>
      <c r="Z41" s="137"/>
      <c r="AA41" s="137"/>
      <c r="AB41" s="137"/>
      <c r="AC41" s="137"/>
      <c r="AD41" s="137"/>
      <c r="AE41" s="137"/>
      <c r="AF41" s="137"/>
      <c r="AG41" s="137"/>
      <c r="AH41" s="137"/>
      <c r="AI41" s="137"/>
      <c r="AJ41" s="137"/>
      <c r="AK41" s="137"/>
      <c r="AL41" s="137"/>
      <c r="AM41" s="137"/>
      <c r="AN41" s="137"/>
      <c r="AO41" s="137"/>
      <c r="AP41" s="137"/>
      <c r="AQ41" s="137"/>
      <c r="AR41" s="137"/>
    </row>
    <row r="42" spans="1:44">
      <c r="A42" s="137"/>
      <c r="B42" s="137"/>
      <c r="C42" s="137"/>
      <c r="D42" s="137"/>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137"/>
      <c r="AJ42" s="137"/>
      <c r="AK42" s="137"/>
      <c r="AL42" s="137"/>
      <c r="AM42" s="137"/>
      <c r="AN42" s="137"/>
      <c r="AO42" s="137"/>
      <c r="AP42" s="137"/>
      <c r="AQ42" s="137"/>
      <c r="AR42" s="137"/>
    </row>
    <row r="43" spans="1:44">
      <c r="A43" s="137"/>
      <c r="B43" s="137"/>
      <c r="C43" s="137"/>
      <c r="D43" s="137"/>
      <c r="E43" s="137"/>
      <c r="F43" s="137"/>
      <c r="G43" s="137"/>
      <c r="H43" s="137"/>
      <c r="I43" s="137"/>
      <c r="J43" s="137"/>
      <c r="K43" s="137"/>
      <c r="L43" s="137"/>
      <c r="M43" s="137"/>
      <c r="N43" s="137"/>
      <c r="O43" s="137"/>
      <c r="P43" s="137"/>
      <c r="Q43" s="137"/>
      <c r="R43" s="137"/>
      <c r="S43" s="137"/>
      <c r="T43" s="137"/>
      <c r="U43" s="137"/>
      <c r="V43" s="137"/>
      <c r="W43" s="137"/>
      <c r="X43" s="137"/>
      <c r="Y43" s="137"/>
      <c r="Z43" s="137"/>
      <c r="AA43" s="137"/>
      <c r="AB43" s="137"/>
      <c r="AC43" s="137"/>
      <c r="AD43" s="137"/>
      <c r="AE43" s="137"/>
      <c r="AF43" s="137"/>
      <c r="AG43" s="137"/>
      <c r="AH43" s="137"/>
      <c r="AI43" s="137"/>
      <c r="AJ43" s="137"/>
      <c r="AK43" s="137"/>
      <c r="AL43" s="137"/>
      <c r="AM43" s="137"/>
      <c r="AN43" s="137"/>
      <c r="AO43" s="137"/>
      <c r="AP43" s="137"/>
      <c r="AQ43" s="137"/>
      <c r="AR43" s="137"/>
    </row>
    <row r="44" spans="1:44">
      <c r="A44" s="137"/>
      <c r="B44" s="137"/>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row>
    <row r="45" spans="1:44">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row>
    <row r="46" spans="1:44">
      <c r="A46" s="137"/>
      <c r="B46" s="137"/>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row>
    <row r="47" spans="1:44">
      <c r="A47" s="137"/>
      <c r="B47" s="137"/>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row>
    <row r="48" spans="1:44">
      <c r="A48" s="137"/>
      <c r="B48" s="137"/>
      <c r="C48" s="137"/>
      <c r="D48" s="137"/>
      <c r="E48" s="137"/>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row>
    <row r="49" spans="1:44">
      <c r="A49" s="137"/>
      <c r="B49" s="137"/>
      <c r="C49" s="137"/>
      <c r="D49" s="137"/>
      <c r="E49" s="137"/>
      <c r="F49" s="137"/>
      <c r="G49" s="137"/>
      <c r="H49" s="137"/>
      <c r="I49" s="137"/>
      <c r="J49" s="137"/>
      <c r="K49" s="137"/>
      <c r="L49" s="137"/>
      <c r="M49" s="137"/>
      <c r="N49" s="137"/>
      <c r="O49" s="137"/>
      <c r="P49" s="137"/>
      <c r="Q49" s="137"/>
      <c r="R49" s="137"/>
      <c r="S49" s="137"/>
      <c r="T49" s="137"/>
      <c r="U49" s="137"/>
      <c r="V49" s="137"/>
      <c r="W49" s="137"/>
      <c r="X49" s="137"/>
      <c r="Y49" s="137"/>
      <c r="Z49" s="137"/>
      <c r="AA49" s="137"/>
      <c r="AB49" s="137"/>
      <c r="AC49" s="137"/>
      <c r="AD49" s="137"/>
      <c r="AE49" s="137"/>
      <c r="AF49" s="137"/>
      <c r="AG49" s="137"/>
      <c r="AH49" s="137"/>
      <c r="AI49" s="137"/>
      <c r="AJ49" s="137"/>
      <c r="AK49" s="137"/>
      <c r="AL49" s="137"/>
      <c r="AM49" s="137"/>
      <c r="AN49" s="137"/>
      <c r="AO49" s="137"/>
      <c r="AP49" s="137"/>
      <c r="AQ49" s="137"/>
      <c r="AR49" s="137"/>
    </row>
    <row r="50" spans="1:44">
      <c r="A50" s="137"/>
      <c r="B50" s="137"/>
      <c r="C50" s="137"/>
      <c r="D50" s="137"/>
      <c r="E50" s="137"/>
      <c r="F50" s="137"/>
      <c r="G50" s="137"/>
      <c r="H50" s="137"/>
      <c r="I50" s="137"/>
      <c r="J50" s="137"/>
      <c r="K50" s="137"/>
      <c r="L50" s="137"/>
      <c r="M50" s="137"/>
      <c r="N50" s="137"/>
      <c r="O50" s="137"/>
      <c r="P50" s="137"/>
      <c r="Q50" s="137"/>
      <c r="R50" s="137"/>
      <c r="S50" s="137"/>
      <c r="T50" s="137"/>
      <c r="U50" s="137"/>
      <c r="V50" s="137"/>
      <c r="W50" s="137"/>
      <c r="X50" s="137"/>
      <c r="Y50" s="137"/>
      <c r="Z50" s="137"/>
      <c r="AA50" s="137"/>
      <c r="AB50" s="137"/>
      <c r="AC50" s="137"/>
      <c r="AD50" s="137"/>
      <c r="AE50" s="137"/>
      <c r="AF50" s="137"/>
      <c r="AG50" s="137"/>
      <c r="AH50" s="137"/>
      <c r="AI50" s="137"/>
      <c r="AJ50" s="137"/>
      <c r="AK50" s="137"/>
      <c r="AL50" s="137"/>
      <c r="AM50" s="137"/>
      <c r="AN50" s="137"/>
      <c r="AO50" s="137"/>
      <c r="AP50" s="137"/>
      <c r="AQ50" s="137"/>
      <c r="AR50" s="137"/>
    </row>
    <row r="51" spans="1:44">
      <c r="A51" s="137"/>
      <c r="B51" s="137"/>
      <c r="C51" s="137"/>
      <c r="D51" s="137"/>
      <c r="E51" s="137"/>
      <c r="F51" s="137"/>
      <c r="G51" s="137"/>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row>
    <row r="52" spans="1:44">
      <c r="A52" s="137"/>
      <c r="B52" s="137"/>
      <c r="C52" s="137"/>
      <c r="D52" s="137"/>
      <c r="E52" s="137"/>
      <c r="F52" s="137"/>
      <c r="G52" s="137"/>
      <c r="H52" s="137"/>
      <c r="I52" s="137"/>
      <c r="J52" s="137"/>
      <c r="K52" s="137"/>
      <c r="L52" s="137"/>
      <c r="M52" s="137"/>
      <c r="N52" s="137"/>
      <c r="O52" s="137"/>
      <c r="P52" s="137"/>
      <c r="Q52" s="137"/>
      <c r="R52" s="137"/>
      <c r="S52" s="137"/>
      <c r="T52" s="137"/>
      <c r="U52" s="137"/>
      <c r="V52" s="137"/>
      <c r="W52" s="137"/>
      <c r="X52" s="137"/>
      <c r="Y52" s="137"/>
      <c r="Z52" s="137"/>
      <c r="AA52" s="137"/>
      <c r="AB52" s="137"/>
      <c r="AC52" s="137"/>
      <c r="AD52" s="137"/>
      <c r="AE52" s="137"/>
      <c r="AF52" s="137"/>
      <c r="AG52" s="137"/>
      <c r="AH52" s="137"/>
      <c r="AI52" s="137"/>
      <c r="AJ52" s="137"/>
      <c r="AK52" s="137"/>
      <c r="AL52" s="137"/>
      <c r="AM52" s="137"/>
      <c r="AN52" s="137"/>
      <c r="AO52" s="137"/>
      <c r="AP52" s="137"/>
      <c r="AQ52" s="137"/>
      <c r="AR52" s="137"/>
    </row>
    <row r="53" spans="1:44">
      <c r="A53" s="137"/>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c r="AL53" s="137"/>
      <c r="AM53" s="137"/>
      <c r="AN53" s="137"/>
      <c r="AO53" s="137"/>
      <c r="AP53" s="137"/>
      <c r="AQ53" s="137"/>
      <c r="AR53" s="137"/>
    </row>
    <row r="54" spans="1:44">
      <c r="A54" s="137"/>
      <c r="B54" s="137"/>
      <c r="C54" s="137"/>
      <c r="D54" s="137"/>
      <c r="E54" s="137"/>
      <c r="F54" s="137"/>
      <c r="G54" s="137"/>
      <c r="H54" s="137"/>
      <c r="I54" s="137"/>
      <c r="J54" s="137"/>
      <c r="K54" s="137"/>
      <c r="L54" s="137"/>
      <c r="M54" s="137"/>
      <c r="N54" s="137"/>
      <c r="O54" s="137"/>
      <c r="P54" s="137"/>
      <c r="Q54" s="137"/>
      <c r="R54" s="137"/>
      <c r="S54" s="137"/>
      <c r="T54" s="137"/>
      <c r="U54" s="137"/>
      <c r="V54" s="137"/>
      <c r="W54" s="137"/>
      <c r="X54" s="137"/>
      <c r="Y54" s="137"/>
      <c r="Z54" s="137"/>
      <c r="AA54" s="137"/>
      <c r="AB54" s="137"/>
      <c r="AC54" s="137"/>
      <c r="AD54" s="137"/>
      <c r="AE54" s="137"/>
      <c r="AF54" s="137"/>
      <c r="AG54" s="137"/>
      <c r="AH54" s="137"/>
      <c r="AI54" s="137"/>
      <c r="AJ54" s="137"/>
      <c r="AK54" s="137"/>
      <c r="AL54" s="137"/>
      <c r="AM54" s="137"/>
      <c r="AN54" s="137"/>
      <c r="AO54" s="137"/>
      <c r="AP54" s="137"/>
      <c r="AQ54" s="137"/>
      <c r="AR54" s="137"/>
    </row>
    <row r="55" spans="1:44">
      <c r="A55" s="137"/>
      <c r="B55" s="137"/>
      <c r="C55" s="137"/>
      <c r="D55" s="137"/>
      <c r="E55" s="137"/>
      <c r="F55" s="137"/>
      <c r="G55" s="137"/>
      <c r="H55" s="137"/>
      <c r="I55" s="137"/>
      <c r="J55" s="137"/>
      <c r="K55" s="137"/>
      <c r="L55" s="137"/>
      <c r="M55" s="137"/>
      <c r="N55" s="137"/>
      <c r="O55" s="137"/>
      <c r="P55" s="137"/>
      <c r="Q55" s="137"/>
      <c r="R55" s="137"/>
      <c r="S55" s="137"/>
      <c r="T55" s="137"/>
      <c r="U55" s="137"/>
      <c r="V55" s="137"/>
      <c r="W55" s="137"/>
      <c r="X55" s="137"/>
      <c r="Y55" s="137"/>
      <c r="Z55" s="137"/>
      <c r="AA55" s="137"/>
      <c r="AB55" s="137"/>
      <c r="AC55" s="137"/>
      <c r="AD55" s="137"/>
      <c r="AE55" s="137"/>
      <c r="AF55" s="137"/>
      <c r="AG55" s="137"/>
      <c r="AH55" s="137"/>
      <c r="AI55" s="137"/>
      <c r="AJ55" s="137"/>
      <c r="AK55" s="137"/>
      <c r="AL55" s="137"/>
      <c r="AM55" s="137"/>
      <c r="AN55" s="137"/>
      <c r="AO55" s="137"/>
      <c r="AP55" s="137"/>
      <c r="AQ55" s="137"/>
      <c r="AR55" s="137"/>
    </row>
    <row r="56" spans="1:44">
      <c r="A56" s="137"/>
      <c r="B56" s="137"/>
      <c r="C56" s="137"/>
      <c r="D56" s="137"/>
      <c r="E56" s="137"/>
      <c r="F56" s="137"/>
      <c r="G56" s="137"/>
      <c r="H56" s="137"/>
      <c r="I56" s="137"/>
      <c r="J56" s="137"/>
      <c r="K56" s="137"/>
      <c r="L56" s="137"/>
      <c r="M56" s="137"/>
      <c r="N56" s="137"/>
      <c r="O56" s="137"/>
      <c r="P56" s="137"/>
      <c r="Q56" s="137"/>
      <c r="R56" s="137"/>
      <c r="S56" s="137"/>
      <c r="T56" s="137"/>
      <c r="U56" s="137"/>
      <c r="V56" s="137"/>
      <c r="W56" s="137"/>
      <c r="X56" s="137"/>
      <c r="Y56" s="137"/>
      <c r="Z56" s="137"/>
      <c r="AA56" s="137"/>
      <c r="AB56" s="137"/>
      <c r="AC56" s="137"/>
      <c r="AD56" s="137"/>
      <c r="AE56" s="137"/>
      <c r="AF56" s="137"/>
      <c r="AG56" s="137"/>
      <c r="AH56" s="137"/>
      <c r="AI56" s="137"/>
      <c r="AJ56" s="137"/>
      <c r="AK56" s="137"/>
      <c r="AL56" s="137"/>
      <c r="AM56" s="137"/>
      <c r="AN56" s="137"/>
      <c r="AO56" s="137"/>
      <c r="AP56" s="137"/>
      <c r="AQ56" s="137"/>
      <c r="AR56" s="137"/>
    </row>
    <row r="57" spans="1:44">
      <c r="A57" s="137"/>
      <c r="B57" s="137"/>
      <c r="C57" s="137"/>
      <c r="D57" s="137"/>
      <c r="E57" s="137"/>
      <c r="F57" s="137"/>
      <c r="G57" s="137"/>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row>
    <row r="58" spans="1:44">
      <c r="A58" s="137"/>
      <c r="B58" s="137"/>
      <c r="C58" s="137"/>
      <c r="D58" s="137"/>
      <c r="E58" s="137"/>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37"/>
      <c r="AL58" s="137"/>
      <c r="AM58" s="137"/>
      <c r="AN58" s="137"/>
      <c r="AO58" s="137"/>
      <c r="AP58" s="137"/>
      <c r="AQ58" s="137"/>
      <c r="AR58" s="137"/>
    </row>
    <row r="59" spans="1:44">
      <c r="A59" s="137"/>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row>
    <row r="60" spans="1:44">
      <c r="A60" s="137"/>
      <c r="B60" s="137"/>
      <c r="C60" s="137"/>
      <c r="D60" s="137"/>
      <c r="E60" s="137"/>
      <c r="F60" s="137"/>
      <c r="G60" s="137"/>
      <c r="H60" s="137"/>
      <c r="I60" s="137"/>
      <c r="J60" s="137"/>
      <c r="K60" s="137"/>
      <c r="L60" s="137"/>
      <c r="M60" s="137"/>
      <c r="N60" s="137"/>
      <c r="O60" s="137"/>
      <c r="P60" s="137"/>
      <c r="Q60" s="137"/>
      <c r="R60" s="137"/>
      <c r="S60" s="137"/>
      <c r="T60" s="137"/>
      <c r="U60" s="137"/>
      <c r="V60" s="137"/>
      <c r="W60" s="137"/>
      <c r="X60" s="137"/>
      <c r="Y60" s="137"/>
      <c r="Z60" s="137"/>
      <c r="AA60" s="137"/>
      <c r="AB60" s="137"/>
      <c r="AC60" s="137"/>
      <c r="AD60" s="137"/>
      <c r="AE60" s="137"/>
      <c r="AF60" s="137"/>
      <c r="AG60" s="137"/>
      <c r="AH60" s="137"/>
      <c r="AI60" s="137"/>
      <c r="AJ60" s="137"/>
      <c r="AK60" s="137"/>
      <c r="AL60" s="137"/>
      <c r="AM60" s="137"/>
      <c r="AN60" s="137"/>
      <c r="AO60" s="137"/>
      <c r="AP60" s="137"/>
      <c r="AQ60" s="137"/>
      <c r="AR60" s="137"/>
    </row>
    <row r="61" spans="1:44">
      <c r="A61" s="137"/>
      <c r="B61" s="137"/>
      <c r="C61" s="137"/>
      <c r="D61" s="137"/>
      <c r="E61" s="137"/>
      <c r="F61" s="137"/>
      <c r="G61" s="137"/>
      <c r="H61" s="137"/>
      <c r="I61" s="137"/>
      <c r="J61" s="137"/>
      <c r="K61" s="137"/>
      <c r="L61" s="137"/>
      <c r="M61" s="137"/>
      <c r="N61" s="137"/>
      <c r="O61" s="137"/>
      <c r="P61" s="137"/>
      <c r="Q61" s="137"/>
      <c r="R61" s="137"/>
      <c r="S61" s="137"/>
      <c r="T61" s="137"/>
      <c r="U61" s="137"/>
      <c r="V61" s="137"/>
      <c r="W61" s="137"/>
      <c r="X61" s="137"/>
      <c r="Y61" s="137"/>
      <c r="Z61" s="137"/>
      <c r="AA61" s="137"/>
      <c r="AB61" s="137"/>
      <c r="AC61" s="137"/>
      <c r="AD61" s="137"/>
      <c r="AE61" s="137"/>
      <c r="AF61" s="137"/>
      <c r="AG61" s="137"/>
      <c r="AH61" s="137"/>
      <c r="AI61" s="137"/>
      <c r="AJ61" s="137"/>
      <c r="AK61" s="137"/>
      <c r="AL61" s="137"/>
      <c r="AM61" s="137"/>
      <c r="AN61" s="137"/>
      <c r="AO61" s="137"/>
      <c r="AP61" s="137"/>
      <c r="AQ61" s="137"/>
      <c r="AR61" s="137"/>
    </row>
    <row r="62" spans="1:44">
      <c r="A62" s="137"/>
      <c r="B62" s="137"/>
      <c r="C62" s="137"/>
      <c r="D62" s="137"/>
      <c r="E62" s="137"/>
      <c r="F62" s="137"/>
      <c r="G62" s="137"/>
      <c r="H62" s="137"/>
      <c r="I62" s="137"/>
      <c r="J62" s="137"/>
      <c r="K62" s="137"/>
      <c r="L62" s="137"/>
      <c r="M62" s="137"/>
      <c r="N62" s="137"/>
      <c r="O62" s="137"/>
      <c r="P62" s="137"/>
      <c r="Q62" s="137"/>
      <c r="R62" s="137"/>
      <c r="S62" s="137"/>
      <c r="T62" s="137"/>
      <c r="U62" s="137"/>
      <c r="V62" s="137"/>
      <c r="W62" s="137"/>
      <c r="X62" s="137"/>
      <c r="Y62" s="137"/>
      <c r="Z62" s="137"/>
      <c r="AA62" s="137"/>
      <c r="AB62" s="137"/>
      <c r="AC62" s="137"/>
      <c r="AD62" s="137"/>
      <c r="AE62" s="137"/>
      <c r="AF62" s="137"/>
      <c r="AG62" s="137"/>
      <c r="AH62" s="137"/>
      <c r="AI62" s="137"/>
      <c r="AJ62" s="137"/>
      <c r="AK62" s="137"/>
      <c r="AL62" s="137"/>
      <c r="AM62" s="137"/>
      <c r="AN62" s="137"/>
      <c r="AO62" s="137"/>
      <c r="AP62" s="137"/>
      <c r="AQ62" s="137"/>
      <c r="AR62" s="137"/>
    </row>
    <row r="63" spans="1:44">
      <c r="A63" s="137"/>
      <c r="B63" s="137"/>
      <c r="C63" s="137"/>
      <c r="D63" s="137"/>
      <c r="E63" s="137"/>
      <c r="F63" s="137"/>
      <c r="G63" s="137"/>
      <c r="H63" s="137"/>
      <c r="I63" s="137"/>
      <c r="J63" s="137"/>
      <c r="K63" s="137"/>
      <c r="L63" s="137"/>
      <c r="M63" s="137"/>
      <c r="N63" s="137"/>
      <c r="O63" s="137"/>
      <c r="P63" s="137"/>
      <c r="Q63" s="137"/>
      <c r="R63" s="137"/>
      <c r="S63" s="137"/>
      <c r="T63" s="137"/>
      <c r="U63" s="137"/>
      <c r="V63" s="137"/>
      <c r="W63" s="137"/>
      <c r="X63" s="137"/>
      <c r="Y63" s="137"/>
      <c r="Z63" s="137"/>
      <c r="AA63" s="137"/>
      <c r="AB63" s="137"/>
      <c r="AC63" s="137"/>
      <c r="AD63" s="137"/>
      <c r="AE63" s="137"/>
      <c r="AF63" s="137"/>
      <c r="AG63" s="137"/>
      <c r="AH63" s="137"/>
      <c r="AI63" s="137"/>
      <c r="AJ63" s="137"/>
      <c r="AK63" s="137"/>
      <c r="AL63" s="137"/>
      <c r="AM63" s="137"/>
      <c r="AN63" s="137"/>
      <c r="AO63" s="137"/>
      <c r="AP63" s="137"/>
      <c r="AQ63" s="137"/>
      <c r="AR63" s="137"/>
    </row>
    <row r="64" spans="1:44">
      <c r="A64" s="137"/>
      <c r="B64" s="137"/>
      <c r="C64" s="137"/>
      <c r="D64" s="137"/>
      <c r="E64" s="137"/>
      <c r="F64" s="137"/>
      <c r="G64" s="137"/>
      <c r="H64" s="137"/>
      <c r="I64" s="137"/>
      <c r="J64" s="137"/>
      <c r="K64" s="137"/>
      <c r="L64" s="137"/>
      <c r="M64" s="137"/>
      <c r="N64" s="137"/>
      <c r="O64" s="137"/>
      <c r="P64" s="137"/>
      <c r="Q64" s="137"/>
      <c r="R64" s="137"/>
      <c r="S64" s="137"/>
      <c r="T64" s="137"/>
      <c r="U64" s="137"/>
      <c r="V64" s="137"/>
      <c r="W64" s="137"/>
      <c r="X64" s="137"/>
      <c r="Y64" s="137"/>
      <c r="Z64" s="137"/>
      <c r="AA64" s="137"/>
      <c r="AB64" s="137"/>
      <c r="AC64" s="137"/>
      <c r="AD64" s="137"/>
      <c r="AE64" s="137"/>
      <c r="AF64" s="137"/>
      <c r="AG64" s="137"/>
      <c r="AH64" s="137"/>
      <c r="AI64" s="137"/>
      <c r="AJ64" s="137"/>
      <c r="AK64" s="137"/>
      <c r="AL64" s="137"/>
      <c r="AM64" s="137"/>
      <c r="AN64" s="137"/>
      <c r="AO64" s="137"/>
      <c r="AP64" s="137"/>
      <c r="AQ64" s="137"/>
      <c r="AR64" s="137"/>
    </row>
    <row r="65" spans="1:44">
      <c r="A65" s="137"/>
      <c r="B65" s="137"/>
      <c r="C65" s="137"/>
      <c r="D65" s="137"/>
      <c r="E65" s="137"/>
      <c r="F65" s="137"/>
      <c r="G65" s="137"/>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row>
    <row r="66" spans="1:44">
      <c r="A66" s="137"/>
      <c r="B66" s="137"/>
      <c r="C66" s="137"/>
      <c r="D66" s="137"/>
      <c r="E66" s="137"/>
      <c r="F66" s="137"/>
      <c r="G66" s="137"/>
      <c r="H66" s="137"/>
      <c r="I66" s="137"/>
      <c r="J66" s="137"/>
      <c r="K66" s="137"/>
      <c r="L66" s="137"/>
      <c r="M66" s="137"/>
      <c r="N66" s="137"/>
      <c r="O66" s="137"/>
      <c r="P66" s="137"/>
      <c r="Q66" s="137"/>
      <c r="R66" s="137"/>
      <c r="S66" s="137"/>
      <c r="T66" s="137"/>
      <c r="U66" s="137"/>
      <c r="V66" s="137"/>
      <c r="W66" s="137"/>
      <c r="X66" s="137"/>
      <c r="Y66" s="137"/>
      <c r="Z66" s="137"/>
      <c r="AA66" s="137"/>
      <c r="AB66" s="137"/>
      <c r="AC66" s="137"/>
      <c r="AD66" s="137"/>
      <c r="AE66" s="137"/>
      <c r="AF66" s="137"/>
      <c r="AG66" s="137"/>
      <c r="AH66" s="137"/>
      <c r="AI66" s="137"/>
      <c r="AJ66" s="137"/>
      <c r="AK66" s="137"/>
      <c r="AL66" s="137"/>
      <c r="AM66" s="137"/>
      <c r="AN66" s="137"/>
      <c r="AO66" s="137"/>
      <c r="AP66" s="137"/>
      <c r="AQ66" s="137"/>
      <c r="AR66" s="137"/>
    </row>
    <row r="67" spans="1:44">
      <c r="A67" s="137"/>
      <c r="B67" s="137"/>
      <c r="C67" s="137"/>
      <c r="D67" s="137"/>
      <c r="E67" s="137"/>
      <c r="F67" s="137"/>
      <c r="G67" s="137"/>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row>
    <row r="68" spans="1:44">
      <c r="A68" s="137"/>
      <c r="B68" s="137"/>
      <c r="C68" s="137"/>
      <c r="D68" s="137"/>
      <c r="E68" s="137"/>
      <c r="F68" s="137"/>
      <c r="G68" s="137"/>
      <c r="H68" s="137"/>
      <c r="I68" s="137"/>
      <c r="J68" s="137"/>
      <c r="K68" s="137"/>
      <c r="L68" s="137"/>
      <c r="M68" s="137"/>
      <c r="N68" s="137"/>
      <c r="O68" s="137"/>
      <c r="P68" s="137"/>
      <c r="Q68" s="137"/>
      <c r="R68" s="137"/>
      <c r="S68" s="137"/>
      <c r="T68" s="137"/>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row>
    <row r="69" spans="1:44">
      <c r="A69" s="137"/>
      <c r="B69" s="137"/>
      <c r="C69" s="137"/>
      <c r="D69" s="137"/>
      <c r="E69" s="137"/>
      <c r="F69" s="137"/>
      <c r="G69" s="137"/>
      <c r="H69" s="137"/>
      <c r="I69" s="137"/>
      <c r="J69" s="137"/>
      <c r="K69" s="137"/>
      <c r="L69" s="137"/>
      <c r="M69" s="137"/>
      <c r="N69" s="137"/>
      <c r="O69" s="137"/>
      <c r="P69" s="137"/>
      <c r="Q69" s="137"/>
      <c r="R69" s="137"/>
      <c r="S69" s="137"/>
      <c r="T69" s="137"/>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row>
    <row r="70" spans="1:44">
      <c r="A70" s="137"/>
      <c r="B70" s="137"/>
      <c r="C70" s="137"/>
      <c r="D70" s="137"/>
      <c r="E70" s="137"/>
      <c r="F70" s="137"/>
      <c r="G70" s="137"/>
      <c r="H70" s="137"/>
      <c r="I70" s="137"/>
      <c r="J70" s="137"/>
      <c r="K70" s="137"/>
      <c r="L70" s="137"/>
      <c r="M70" s="137"/>
      <c r="N70" s="137"/>
      <c r="O70" s="137"/>
      <c r="P70" s="137"/>
      <c r="Q70" s="137"/>
      <c r="R70" s="137"/>
      <c r="S70" s="137"/>
      <c r="T70" s="137"/>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row>
    <row r="71" spans="1:44">
      <c r="A71" s="137"/>
      <c r="B71" s="137"/>
      <c r="C71" s="137"/>
      <c r="D71" s="137"/>
      <c r="E71" s="137"/>
      <c r="F71" s="137"/>
      <c r="G71" s="137"/>
      <c r="H71" s="137"/>
      <c r="I71" s="137"/>
      <c r="J71" s="137"/>
      <c r="K71" s="137"/>
      <c r="L71" s="137"/>
      <c r="M71" s="137"/>
      <c r="N71" s="137"/>
      <c r="O71" s="137"/>
      <c r="P71" s="137"/>
      <c r="Q71" s="137"/>
      <c r="R71" s="137"/>
      <c r="S71" s="137"/>
      <c r="T71" s="137"/>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row>
    <row r="72" spans="1:44">
      <c r="A72" s="137"/>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row>
    <row r="73" spans="1:44">
      <c r="A73" s="137"/>
      <c r="B73" s="137"/>
      <c r="C73" s="137"/>
      <c r="D73" s="137"/>
      <c r="E73" s="137"/>
      <c r="F73" s="137"/>
      <c r="G73" s="137"/>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row>
    <row r="74" spans="1:44">
      <c r="A74" s="137"/>
      <c r="B74" s="137"/>
      <c r="C74" s="137"/>
      <c r="D74" s="137"/>
      <c r="E74" s="137"/>
      <c r="F74" s="137"/>
      <c r="G74" s="137"/>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row>
    <row r="75" spans="1:44">
      <c r="A75" s="137"/>
      <c r="B75" s="137"/>
      <c r="C75" s="137"/>
      <c r="D75" s="137"/>
      <c r="E75" s="137"/>
      <c r="F75" s="137"/>
      <c r="G75" s="137"/>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row>
    <row r="76" spans="1:44">
      <c r="A76" s="137"/>
      <c r="B76" s="137"/>
      <c r="C76" s="137"/>
      <c r="D76" s="137"/>
      <c r="E76" s="137"/>
      <c r="F76" s="137"/>
      <c r="G76" s="137"/>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row>
    <row r="77" spans="1:44">
      <c r="A77" s="137"/>
      <c r="B77" s="137"/>
      <c r="C77" s="137"/>
      <c r="D77" s="137"/>
      <c r="E77" s="137"/>
      <c r="F77" s="137"/>
      <c r="G77" s="137"/>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row>
    <row r="78" spans="1:44">
      <c r="A78" s="137"/>
      <c r="B78" s="137"/>
      <c r="C78" s="137"/>
      <c r="D78" s="137"/>
      <c r="E78" s="137"/>
      <c r="F78" s="137"/>
      <c r="G78" s="137"/>
      <c r="H78" s="137"/>
      <c r="I78" s="137"/>
      <c r="J78" s="137"/>
      <c r="K78" s="137"/>
      <c r="L78" s="137"/>
      <c r="M78" s="137"/>
      <c r="N78" s="137"/>
      <c r="O78" s="137"/>
      <c r="P78" s="137"/>
      <c r="Q78" s="137"/>
      <c r="R78" s="137"/>
      <c r="S78" s="137"/>
      <c r="T78" s="137"/>
      <c r="U78" s="137"/>
      <c r="V78" s="137"/>
      <c r="W78" s="137"/>
      <c r="X78" s="137"/>
      <c r="Y78" s="137"/>
      <c r="Z78" s="137"/>
      <c r="AA78" s="137"/>
      <c r="AB78" s="137"/>
      <c r="AC78" s="137"/>
      <c r="AD78" s="137"/>
      <c r="AE78" s="137"/>
      <c r="AF78" s="137"/>
      <c r="AG78" s="137"/>
      <c r="AH78" s="137"/>
      <c r="AI78" s="137"/>
      <c r="AJ78" s="137"/>
      <c r="AK78" s="137"/>
      <c r="AL78" s="137"/>
      <c r="AM78" s="137"/>
      <c r="AN78" s="137"/>
      <c r="AO78" s="137"/>
      <c r="AP78" s="137"/>
      <c r="AQ78" s="137"/>
      <c r="AR78" s="137"/>
    </row>
    <row r="79" spans="1:44">
      <c r="A79" s="137"/>
      <c r="B79" s="137"/>
      <c r="C79" s="137"/>
      <c r="D79" s="137"/>
      <c r="E79" s="137"/>
      <c r="F79" s="137"/>
      <c r="G79" s="137"/>
      <c r="H79" s="137"/>
      <c r="I79" s="137"/>
      <c r="J79" s="137"/>
      <c r="K79" s="137"/>
      <c r="L79" s="137"/>
      <c r="M79" s="137"/>
      <c r="N79" s="137"/>
      <c r="O79" s="137"/>
      <c r="P79" s="137"/>
      <c r="Q79" s="137"/>
      <c r="R79" s="137"/>
      <c r="S79" s="137"/>
      <c r="T79" s="137"/>
      <c r="U79" s="137"/>
      <c r="V79" s="137"/>
      <c r="W79" s="137"/>
      <c r="X79" s="137"/>
      <c r="Y79" s="137"/>
      <c r="Z79" s="137"/>
      <c r="AA79" s="137"/>
      <c r="AB79" s="137"/>
      <c r="AC79" s="137"/>
      <c r="AD79" s="137"/>
      <c r="AE79" s="137"/>
      <c r="AF79" s="137"/>
      <c r="AG79" s="137"/>
      <c r="AH79" s="137"/>
      <c r="AI79" s="137"/>
      <c r="AJ79" s="137"/>
      <c r="AK79" s="137"/>
      <c r="AL79" s="137"/>
      <c r="AM79" s="137"/>
      <c r="AN79" s="137"/>
      <c r="AO79" s="137"/>
      <c r="AP79" s="137"/>
      <c r="AQ79" s="137"/>
      <c r="AR79" s="137"/>
    </row>
    <row r="80" spans="1:44">
      <c r="A80" s="137"/>
      <c r="B80" s="137"/>
      <c r="C80" s="137"/>
      <c r="D80" s="137"/>
      <c r="E80" s="137"/>
      <c r="F80" s="137"/>
      <c r="G80" s="137"/>
      <c r="H80" s="137"/>
      <c r="I80" s="137"/>
      <c r="J80" s="137"/>
      <c r="K80" s="137"/>
      <c r="L80" s="137"/>
      <c r="M80" s="137"/>
      <c r="N80" s="137"/>
      <c r="O80" s="137"/>
      <c r="P80" s="137"/>
      <c r="Q80" s="137"/>
      <c r="R80" s="137"/>
      <c r="S80" s="137"/>
      <c r="T80" s="137"/>
      <c r="U80" s="137"/>
      <c r="V80" s="137"/>
      <c r="W80" s="137"/>
      <c r="X80" s="137"/>
      <c r="Y80" s="137"/>
      <c r="Z80" s="137"/>
      <c r="AA80" s="137"/>
      <c r="AB80" s="137"/>
      <c r="AC80" s="137"/>
      <c r="AD80" s="137"/>
      <c r="AE80" s="137"/>
      <c r="AF80" s="137"/>
      <c r="AG80" s="137"/>
      <c r="AH80" s="137"/>
      <c r="AI80" s="137"/>
      <c r="AJ80" s="137"/>
      <c r="AK80" s="137"/>
      <c r="AL80" s="137"/>
      <c r="AM80" s="137"/>
      <c r="AN80" s="137"/>
      <c r="AO80" s="137"/>
      <c r="AP80" s="137"/>
      <c r="AQ80" s="137"/>
      <c r="AR80" s="137"/>
    </row>
    <row r="81" spans="1:44">
      <c r="A81" s="137"/>
      <c r="B81" s="137"/>
      <c r="C81" s="137"/>
      <c r="D81" s="137"/>
      <c r="E81" s="137"/>
      <c r="F81" s="137"/>
      <c r="G81" s="137"/>
      <c r="H81" s="137"/>
      <c r="I81" s="137"/>
      <c r="J81" s="137"/>
      <c r="K81" s="137"/>
      <c r="L81" s="137"/>
      <c r="M81" s="137"/>
      <c r="N81" s="137"/>
      <c r="O81" s="137"/>
      <c r="P81" s="137"/>
      <c r="Q81" s="137"/>
      <c r="R81" s="137"/>
      <c r="S81" s="137"/>
      <c r="T81" s="137"/>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row>
    <row r="82" spans="1:44">
      <c r="A82" s="137"/>
      <c r="B82" s="137"/>
      <c r="C82" s="137"/>
      <c r="D82" s="137"/>
      <c r="E82" s="137"/>
      <c r="F82" s="137"/>
      <c r="G82" s="137"/>
      <c r="H82" s="137"/>
      <c r="I82" s="137"/>
      <c r="J82" s="137"/>
      <c r="K82" s="137"/>
      <c r="L82" s="137"/>
      <c r="M82" s="137"/>
      <c r="N82" s="137"/>
      <c r="O82" s="137"/>
      <c r="P82" s="137"/>
      <c r="Q82" s="137"/>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row>
    <row r="83" spans="1:44">
      <c r="A83" s="137"/>
      <c r="B83" s="137"/>
      <c r="C83" s="137"/>
      <c r="D83" s="137"/>
      <c r="E83" s="137"/>
      <c r="F83" s="137"/>
      <c r="G83" s="137"/>
      <c r="H83" s="137"/>
      <c r="I83" s="137"/>
      <c r="J83" s="137"/>
      <c r="K83" s="137"/>
      <c r="L83" s="137"/>
      <c r="M83" s="137"/>
      <c r="N83" s="137"/>
      <c r="O83" s="137"/>
      <c r="P83" s="137"/>
      <c r="Q83" s="137"/>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row>
    <row r="84" spans="1:44">
      <c r="A84" s="137"/>
      <c r="B84" s="137"/>
      <c r="C84" s="137"/>
      <c r="D84" s="137"/>
      <c r="E84" s="137"/>
      <c r="F84" s="137"/>
      <c r="G84" s="137"/>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row>
    <row r="85" spans="1:44">
      <c r="A85" s="137"/>
      <c r="B85" s="137"/>
      <c r="C85" s="137"/>
      <c r="D85" s="137"/>
      <c r="E85" s="137"/>
      <c r="F85" s="137"/>
      <c r="G85" s="137"/>
      <c r="H85" s="137"/>
      <c r="I85" s="137"/>
      <c r="J85" s="137"/>
      <c r="K85" s="137"/>
      <c r="L85" s="137"/>
      <c r="M85" s="137"/>
      <c r="N85" s="137"/>
      <c r="O85" s="137"/>
      <c r="P85" s="137"/>
      <c r="Q85" s="137"/>
      <c r="R85" s="137"/>
      <c r="S85" s="137"/>
      <c r="T85" s="137"/>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row>
    <row r="86" spans="1:44">
      <c r="A86" s="137"/>
      <c r="B86" s="137"/>
      <c r="C86" s="137"/>
      <c r="D86" s="137"/>
      <c r="E86" s="137"/>
      <c r="F86" s="137"/>
      <c r="G86" s="137"/>
      <c r="H86" s="137"/>
      <c r="I86" s="137"/>
      <c r="J86" s="137"/>
      <c r="K86" s="137"/>
      <c r="L86" s="137"/>
      <c r="M86" s="137"/>
      <c r="N86" s="137"/>
      <c r="O86" s="137"/>
      <c r="P86" s="137"/>
      <c r="Q86" s="137"/>
      <c r="R86" s="137"/>
      <c r="S86" s="137"/>
      <c r="T86" s="137"/>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row>
    <row r="87" spans="1:44">
      <c r="A87" s="137"/>
      <c r="B87" s="137"/>
      <c r="C87" s="137"/>
      <c r="D87" s="137"/>
      <c r="E87" s="137"/>
      <c r="F87" s="137"/>
      <c r="G87" s="137"/>
      <c r="H87" s="137"/>
      <c r="I87" s="137"/>
      <c r="J87" s="137"/>
      <c r="K87" s="137"/>
      <c r="L87" s="137"/>
      <c r="M87" s="137"/>
      <c r="N87" s="137"/>
      <c r="O87" s="137"/>
      <c r="P87" s="137"/>
      <c r="Q87" s="137"/>
      <c r="R87" s="137"/>
      <c r="S87" s="137"/>
      <c r="T87" s="137"/>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row>
    <row r="88" spans="1:44">
      <c r="A88" s="137"/>
      <c r="B88" s="137"/>
      <c r="C88" s="137"/>
      <c r="D88" s="137"/>
      <c r="E88" s="137"/>
      <c r="F88" s="137"/>
      <c r="G88" s="137"/>
      <c r="H88" s="137"/>
      <c r="I88" s="137"/>
      <c r="J88" s="137"/>
      <c r="K88" s="137"/>
      <c r="L88" s="137"/>
      <c r="M88" s="137"/>
      <c r="N88" s="137"/>
      <c r="O88" s="137"/>
      <c r="P88" s="137"/>
      <c r="Q88" s="137"/>
      <c r="R88" s="137"/>
      <c r="S88" s="137"/>
      <c r="T88" s="137"/>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row>
    <row r="89" spans="1:44">
      <c r="A89" s="137"/>
      <c r="B89" s="137"/>
      <c r="C89" s="137"/>
      <c r="D89" s="137"/>
      <c r="E89" s="137"/>
      <c r="F89" s="137"/>
      <c r="G89" s="137"/>
      <c r="H89" s="137"/>
      <c r="I89" s="137"/>
      <c r="J89" s="137"/>
      <c r="K89" s="137"/>
      <c r="L89" s="137"/>
      <c r="M89" s="137"/>
      <c r="N89" s="137"/>
      <c r="O89" s="137"/>
      <c r="P89" s="137"/>
      <c r="Q89" s="137"/>
      <c r="R89" s="137"/>
      <c r="S89" s="137"/>
      <c r="T89" s="137"/>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row>
    <row r="90" spans="1:44">
      <c r="A90" s="137"/>
      <c r="B90" s="137"/>
      <c r="C90" s="137"/>
      <c r="D90" s="137"/>
      <c r="E90" s="137"/>
      <c r="F90" s="137"/>
      <c r="G90" s="137"/>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row>
    <row r="91" spans="1:44">
      <c r="A91" s="137"/>
      <c r="B91" s="137"/>
      <c r="C91" s="137"/>
      <c r="D91" s="137"/>
      <c r="E91" s="137"/>
      <c r="F91" s="137"/>
      <c r="G91" s="137"/>
      <c r="H91" s="137"/>
      <c r="I91" s="137"/>
      <c r="J91" s="137"/>
      <c r="K91" s="137"/>
      <c r="L91" s="137"/>
      <c r="M91" s="137"/>
      <c r="N91" s="137"/>
      <c r="O91" s="137"/>
      <c r="P91" s="137"/>
      <c r="Q91" s="137"/>
      <c r="R91" s="137"/>
      <c r="S91" s="137"/>
      <c r="T91" s="137"/>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row>
    <row r="92" spans="1:44">
      <c r="A92" s="137"/>
      <c r="B92" s="137"/>
      <c r="C92" s="137"/>
      <c r="D92" s="137"/>
      <c r="E92" s="137"/>
      <c r="F92" s="137"/>
      <c r="G92" s="137"/>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row>
    <row r="93" spans="1:44">
      <c r="A93" s="137"/>
      <c r="B93" s="137"/>
      <c r="C93" s="137"/>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row>
    <row r="94" spans="1:44">
      <c r="A94" s="137"/>
      <c r="B94" s="137"/>
      <c r="C94" s="137"/>
      <c r="D94" s="137"/>
      <c r="E94" s="137"/>
      <c r="F94" s="137"/>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row>
    <row r="95" spans="1:44">
      <c r="A95" s="137"/>
      <c r="B95" s="137"/>
      <c r="C95" s="137"/>
      <c r="D95" s="137"/>
      <c r="E95" s="137"/>
      <c r="F95" s="137"/>
      <c r="G95" s="137"/>
      <c r="H95" s="137"/>
      <c r="I95" s="137"/>
      <c r="J95" s="137"/>
      <c r="K95" s="137"/>
      <c r="L95" s="137"/>
      <c r="M95" s="137"/>
      <c r="N95" s="137"/>
      <c r="O95" s="137"/>
      <c r="P95" s="137"/>
      <c r="Q95" s="137"/>
      <c r="R95" s="137"/>
      <c r="S95" s="137"/>
      <c r="T95" s="137"/>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row>
    <row r="96" spans="1:44">
      <c r="A96" s="137"/>
      <c r="B96" s="137"/>
      <c r="C96" s="137"/>
      <c r="D96" s="137"/>
      <c r="E96" s="137"/>
      <c r="F96" s="137"/>
      <c r="G96" s="137"/>
      <c r="H96" s="137"/>
      <c r="I96" s="137"/>
      <c r="J96" s="137"/>
      <c r="K96" s="137"/>
      <c r="L96" s="137"/>
      <c r="M96" s="137"/>
      <c r="N96" s="137"/>
      <c r="O96" s="137"/>
      <c r="P96" s="137"/>
      <c r="Q96" s="137"/>
      <c r="R96" s="137"/>
      <c r="S96" s="137"/>
      <c r="T96" s="137"/>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row>
    <row r="97" spans="1:44">
      <c r="A97" s="137"/>
      <c r="B97" s="137"/>
      <c r="C97" s="137"/>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row>
    <row r="98" spans="1:44">
      <c r="A98" s="137"/>
      <c r="B98" s="137"/>
      <c r="C98" s="137"/>
      <c r="D98" s="137"/>
      <c r="E98" s="137"/>
      <c r="F98" s="137"/>
      <c r="G98" s="137"/>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row>
    <row r="99" spans="1:44">
      <c r="A99" s="137"/>
      <c r="B99" s="137"/>
      <c r="C99" s="137"/>
      <c r="D99" s="137"/>
      <c r="E99" s="137"/>
      <c r="F99" s="137"/>
      <c r="G99" s="137"/>
      <c r="H99" s="137"/>
      <c r="I99" s="137"/>
      <c r="J99" s="137"/>
      <c r="K99" s="137"/>
      <c r="L99" s="137"/>
      <c r="M99" s="137"/>
      <c r="N99" s="137"/>
      <c r="O99" s="137"/>
      <c r="P99" s="137"/>
      <c r="Q99" s="137"/>
      <c r="R99" s="137"/>
      <c r="S99" s="137"/>
      <c r="T99" s="137"/>
      <c r="U99" s="137"/>
      <c r="V99" s="137"/>
      <c r="W99" s="137"/>
      <c r="X99" s="137"/>
      <c r="Y99" s="137"/>
      <c r="Z99" s="137"/>
      <c r="AA99" s="137"/>
      <c r="AB99" s="137"/>
      <c r="AC99" s="137"/>
      <c r="AD99" s="137"/>
      <c r="AE99" s="137"/>
      <c r="AF99" s="137"/>
      <c r="AG99" s="137"/>
      <c r="AH99" s="137"/>
      <c r="AI99" s="137"/>
      <c r="AJ99" s="137"/>
      <c r="AK99" s="137"/>
      <c r="AL99" s="137"/>
      <c r="AM99" s="137"/>
      <c r="AN99" s="137"/>
      <c r="AO99" s="137"/>
      <c r="AP99" s="137"/>
      <c r="AQ99" s="137"/>
      <c r="AR99" s="137"/>
    </row>
    <row r="100" spans="1:44">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row>
    <row r="101" spans="1:44">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c r="AA101" s="137"/>
      <c r="AB101" s="137"/>
      <c r="AC101" s="137"/>
      <c r="AD101" s="137"/>
      <c r="AE101" s="137"/>
      <c r="AF101" s="137"/>
      <c r="AG101" s="137"/>
      <c r="AH101" s="137"/>
      <c r="AI101" s="137"/>
      <c r="AJ101" s="137"/>
      <c r="AK101" s="137"/>
      <c r="AL101" s="137"/>
      <c r="AM101" s="137"/>
      <c r="AN101" s="137"/>
      <c r="AO101" s="137"/>
      <c r="AP101" s="137"/>
      <c r="AQ101" s="137"/>
      <c r="AR101" s="137"/>
    </row>
    <row r="102" spans="1:44">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c r="AA102" s="137"/>
      <c r="AB102" s="137"/>
      <c r="AC102" s="137"/>
      <c r="AD102" s="137"/>
      <c r="AE102" s="137"/>
      <c r="AF102" s="137"/>
      <c r="AG102" s="137"/>
      <c r="AH102" s="137"/>
      <c r="AI102" s="137"/>
      <c r="AJ102" s="137"/>
      <c r="AK102" s="137"/>
      <c r="AL102" s="137"/>
      <c r="AM102" s="137"/>
      <c r="AN102" s="137"/>
      <c r="AO102" s="137"/>
      <c r="AP102" s="137"/>
      <c r="AQ102" s="137"/>
      <c r="AR102" s="137"/>
    </row>
    <row r="103" spans="1:44">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row>
    <row r="104" spans="1:44">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c r="AA104" s="137"/>
      <c r="AB104" s="137"/>
      <c r="AC104" s="137"/>
      <c r="AD104" s="137"/>
      <c r="AE104" s="137"/>
      <c r="AF104" s="137"/>
      <c r="AG104" s="137"/>
      <c r="AH104" s="137"/>
      <c r="AI104" s="137"/>
      <c r="AJ104" s="137"/>
      <c r="AK104" s="137"/>
      <c r="AL104" s="137"/>
      <c r="AM104" s="137"/>
      <c r="AN104" s="137"/>
      <c r="AO104" s="137"/>
      <c r="AP104" s="137"/>
      <c r="AQ104" s="137"/>
      <c r="AR104" s="137"/>
    </row>
    <row r="105" spans="1:44">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c r="AA105" s="137"/>
      <c r="AB105" s="137"/>
      <c r="AC105" s="137"/>
      <c r="AD105" s="137"/>
      <c r="AE105" s="137"/>
      <c r="AF105" s="137"/>
      <c r="AG105" s="137"/>
      <c r="AH105" s="137"/>
      <c r="AI105" s="137"/>
      <c r="AJ105" s="137"/>
      <c r="AK105" s="137"/>
      <c r="AL105" s="137"/>
      <c r="AM105" s="137"/>
      <c r="AN105" s="137"/>
      <c r="AO105" s="137"/>
      <c r="AP105" s="137"/>
      <c r="AQ105" s="137"/>
      <c r="AR105" s="137"/>
    </row>
    <row r="106" spans="1:44">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row>
    <row r="107" spans="1:44">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row>
    <row r="108" spans="1:44">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row>
    <row r="109" spans="1:44">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row>
    <row r="110" spans="1:44">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row>
    <row r="111" spans="1:44">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row>
    <row r="112" spans="1:44">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row>
    <row r="113" spans="1:44">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row>
    <row r="114" spans="1:44">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row>
    <row r="115" spans="1:44">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row>
    <row r="116" spans="1:44">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row>
    <row r="117" spans="1:44">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row>
    <row r="118" spans="1:44">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row>
    <row r="119" spans="1:44">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row>
    <row r="120" spans="1:44">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row>
    <row r="121" spans="1:44">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row>
    <row r="122" spans="1:44">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row>
    <row r="123" spans="1:44">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row>
    <row r="124" spans="1:44">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row>
    <row r="125" spans="1:44">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row>
    <row r="126" spans="1:44">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row>
    <row r="127" spans="1:44">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row>
    <row r="128" spans="1:44">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row>
    <row r="129" spans="1:44">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row>
    <row r="130" spans="1:44">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row>
    <row r="131" spans="1:44">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row>
    <row r="132" spans="1:44">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c r="AA132" s="137"/>
      <c r="AB132" s="137"/>
      <c r="AC132" s="137"/>
      <c r="AD132" s="137"/>
      <c r="AE132" s="137"/>
      <c r="AF132" s="137"/>
      <c r="AG132" s="137"/>
      <c r="AH132" s="137"/>
      <c r="AI132" s="137"/>
      <c r="AJ132" s="137"/>
      <c r="AK132" s="137"/>
      <c r="AL132" s="137"/>
      <c r="AM132" s="137"/>
      <c r="AN132" s="137"/>
      <c r="AO132" s="137"/>
      <c r="AP132" s="137"/>
      <c r="AQ132" s="137"/>
      <c r="AR132" s="137"/>
    </row>
    <row r="133" spans="1:44">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row>
    <row r="134" spans="1:44">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c r="AA134" s="137"/>
      <c r="AB134" s="137"/>
      <c r="AC134" s="137"/>
      <c r="AD134" s="137"/>
      <c r="AE134" s="137"/>
      <c r="AF134" s="137"/>
      <c r="AG134" s="137"/>
      <c r="AH134" s="137"/>
      <c r="AI134" s="137"/>
      <c r="AJ134" s="137"/>
      <c r="AK134" s="137"/>
      <c r="AL134" s="137"/>
      <c r="AM134" s="137"/>
      <c r="AN134" s="137"/>
      <c r="AO134" s="137"/>
      <c r="AP134" s="137"/>
      <c r="AQ134" s="137"/>
      <c r="AR134" s="137"/>
    </row>
    <row r="135" spans="1:44">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c r="AA135" s="137"/>
      <c r="AB135" s="137"/>
      <c r="AC135" s="137"/>
      <c r="AD135" s="137"/>
      <c r="AE135" s="137"/>
      <c r="AF135" s="137"/>
      <c r="AG135" s="137"/>
      <c r="AH135" s="137"/>
      <c r="AI135" s="137"/>
      <c r="AJ135" s="137"/>
      <c r="AK135" s="137"/>
      <c r="AL135" s="137"/>
      <c r="AM135" s="137"/>
      <c r="AN135" s="137"/>
      <c r="AO135" s="137"/>
      <c r="AP135" s="137"/>
      <c r="AQ135" s="137"/>
      <c r="AR135" s="137"/>
    </row>
    <row r="136" spans="1:44">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c r="AA136" s="137"/>
      <c r="AB136" s="137"/>
      <c r="AC136" s="137"/>
      <c r="AD136" s="137"/>
      <c r="AE136" s="137"/>
      <c r="AF136" s="137"/>
      <c r="AG136" s="137"/>
      <c r="AH136" s="137"/>
      <c r="AI136" s="137"/>
      <c r="AJ136" s="137"/>
      <c r="AK136" s="137"/>
      <c r="AL136" s="137"/>
      <c r="AM136" s="137"/>
      <c r="AN136" s="137"/>
      <c r="AO136" s="137"/>
      <c r="AP136" s="137"/>
      <c r="AQ136" s="137"/>
      <c r="AR136" s="137"/>
    </row>
    <row r="137" spans="1:44">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c r="AA137" s="137"/>
      <c r="AB137" s="137"/>
      <c r="AC137" s="137"/>
      <c r="AD137" s="137"/>
      <c r="AE137" s="137"/>
      <c r="AF137" s="137"/>
      <c r="AG137" s="137"/>
      <c r="AH137" s="137"/>
      <c r="AI137" s="137"/>
      <c r="AJ137" s="137"/>
      <c r="AK137" s="137"/>
      <c r="AL137" s="137"/>
      <c r="AM137" s="137"/>
      <c r="AN137" s="137"/>
      <c r="AO137" s="137"/>
      <c r="AP137" s="137"/>
      <c r="AQ137" s="137"/>
      <c r="AR137" s="137"/>
    </row>
    <row r="138" spans="1:44">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c r="AA138" s="137"/>
      <c r="AB138" s="137"/>
      <c r="AC138" s="137"/>
      <c r="AD138" s="137"/>
      <c r="AE138" s="137"/>
      <c r="AF138" s="137"/>
      <c r="AG138" s="137"/>
      <c r="AH138" s="137"/>
      <c r="AI138" s="137"/>
      <c r="AJ138" s="137"/>
      <c r="AK138" s="137"/>
      <c r="AL138" s="137"/>
      <c r="AM138" s="137"/>
      <c r="AN138" s="137"/>
      <c r="AO138" s="137"/>
      <c r="AP138" s="137"/>
      <c r="AQ138" s="137"/>
      <c r="AR138" s="137"/>
    </row>
    <row r="139" spans="1:44">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row>
    <row r="140" spans="1:44">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row>
    <row r="141" spans="1:44">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row>
    <row r="142" spans="1:44">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row>
    <row r="143" spans="1:44">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row>
    <row r="144" spans="1:44">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c r="AH144" s="137"/>
      <c r="AI144" s="137"/>
      <c r="AJ144" s="137"/>
      <c r="AK144" s="137"/>
      <c r="AL144" s="137"/>
      <c r="AM144" s="137"/>
      <c r="AN144" s="137"/>
      <c r="AO144" s="137"/>
      <c r="AP144" s="137"/>
      <c r="AQ144" s="137"/>
      <c r="AR144" s="137"/>
    </row>
    <row r="145" spans="1:44">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c r="AH145" s="137"/>
      <c r="AI145" s="137"/>
      <c r="AJ145" s="137"/>
      <c r="AK145" s="137"/>
      <c r="AL145" s="137"/>
      <c r="AM145" s="137"/>
      <c r="AN145" s="137"/>
      <c r="AO145" s="137"/>
      <c r="AP145" s="137"/>
      <c r="AQ145" s="137"/>
      <c r="AR145" s="137"/>
    </row>
    <row r="146" spans="1:44">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c r="AH146" s="137"/>
      <c r="AI146" s="137"/>
      <c r="AJ146" s="137"/>
      <c r="AK146" s="137"/>
      <c r="AL146" s="137"/>
      <c r="AM146" s="137"/>
      <c r="AN146" s="137"/>
      <c r="AO146" s="137"/>
      <c r="AP146" s="137"/>
      <c r="AQ146" s="137"/>
      <c r="AR146" s="137"/>
    </row>
    <row r="147" spans="1:44">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c r="AH147" s="137"/>
      <c r="AI147" s="137"/>
      <c r="AJ147" s="137"/>
      <c r="AK147" s="137"/>
      <c r="AL147" s="137"/>
      <c r="AM147" s="137"/>
      <c r="AN147" s="137"/>
      <c r="AO147" s="137"/>
      <c r="AP147" s="137"/>
      <c r="AQ147" s="137"/>
      <c r="AR147" s="137"/>
    </row>
    <row r="148" spans="1:44">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c r="AH148" s="137"/>
      <c r="AI148" s="137"/>
      <c r="AJ148" s="137"/>
      <c r="AK148" s="137"/>
      <c r="AL148" s="137"/>
      <c r="AM148" s="137"/>
      <c r="AN148" s="137"/>
      <c r="AO148" s="137"/>
      <c r="AP148" s="137"/>
      <c r="AQ148" s="137"/>
      <c r="AR148" s="137"/>
    </row>
    <row r="149" spans="1:44">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c r="AH149" s="137"/>
      <c r="AI149" s="137"/>
      <c r="AJ149" s="137"/>
      <c r="AK149" s="137"/>
      <c r="AL149" s="137"/>
      <c r="AM149" s="137"/>
      <c r="AN149" s="137"/>
      <c r="AO149" s="137"/>
      <c r="AP149" s="137"/>
      <c r="AQ149" s="137"/>
      <c r="AR149" s="137"/>
    </row>
    <row r="150" spans="1:44">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row>
    <row r="151" spans="1:44">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c r="AH151" s="137"/>
      <c r="AI151" s="137"/>
      <c r="AJ151" s="137"/>
      <c r="AK151" s="137"/>
      <c r="AL151" s="137"/>
      <c r="AM151" s="137"/>
      <c r="AN151" s="137"/>
      <c r="AO151" s="137"/>
      <c r="AP151" s="137"/>
      <c r="AQ151" s="137"/>
      <c r="AR151" s="137"/>
    </row>
    <row r="152" spans="1:44">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c r="AH152" s="137"/>
      <c r="AI152" s="137"/>
      <c r="AJ152" s="137"/>
      <c r="AK152" s="137"/>
      <c r="AL152" s="137"/>
      <c r="AM152" s="137"/>
      <c r="AN152" s="137"/>
      <c r="AO152" s="137"/>
      <c r="AP152" s="137"/>
      <c r="AQ152" s="137"/>
      <c r="AR152" s="137"/>
    </row>
    <row r="153" spans="1:44">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c r="AH153" s="137"/>
      <c r="AI153" s="137"/>
      <c r="AJ153" s="137"/>
      <c r="AK153" s="137"/>
      <c r="AL153" s="137"/>
      <c r="AM153" s="137"/>
      <c r="AN153" s="137"/>
      <c r="AO153" s="137"/>
      <c r="AP153" s="137"/>
      <c r="AQ153" s="137"/>
      <c r="AR153" s="137"/>
    </row>
    <row r="154" spans="1:44">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c r="AH154" s="137"/>
      <c r="AI154" s="137"/>
      <c r="AJ154" s="137"/>
      <c r="AK154" s="137"/>
      <c r="AL154" s="137"/>
      <c r="AM154" s="137"/>
      <c r="AN154" s="137"/>
      <c r="AO154" s="137"/>
      <c r="AP154" s="137"/>
      <c r="AQ154" s="137"/>
      <c r="AR154" s="137"/>
    </row>
    <row r="155" spans="1:44">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c r="AH155" s="137"/>
      <c r="AI155" s="137"/>
      <c r="AJ155" s="137"/>
      <c r="AK155" s="137"/>
      <c r="AL155" s="137"/>
      <c r="AM155" s="137"/>
      <c r="AN155" s="137"/>
      <c r="AO155" s="137"/>
      <c r="AP155" s="137"/>
      <c r="AQ155" s="137"/>
      <c r="AR155" s="137"/>
    </row>
    <row r="156" spans="1:44">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row>
    <row r="157" spans="1:44">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c r="AH157" s="137"/>
      <c r="AI157" s="137"/>
      <c r="AJ157" s="137"/>
      <c r="AK157" s="137"/>
      <c r="AL157" s="137"/>
      <c r="AM157" s="137"/>
      <c r="AN157" s="137"/>
      <c r="AO157" s="137"/>
      <c r="AP157" s="137"/>
      <c r="AQ157" s="137"/>
      <c r="AR157" s="137"/>
    </row>
    <row r="158" spans="1:44">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row>
    <row r="159" spans="1:44">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c r="AH159" s="137"/>
      <c r="AI159" s="137"/>
      <c r="AJ159" s="137"/>
      <c r="AK159" s="137"/>
      <c r="AL159" s="137"/>
      <c r="AM159" s="137"/>
      <c r="AN159" s="137"/>
      <c r="AO159" s="137"/>
      <c r="AP159" s="137"/>
      <c r="AQ159" s="137"/>
      <c r="AR159" s="137"/>
    </row>
    <row r="160" spans="1:44">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c r="AH160" s="137"/>
      <c r="AI160" s="137"/>
      <c r="AJ160" s="137"/>
      <c r="AK160" s="137"/>
      <c r="AL160" s="137"/>
      <c r="AM160" s="137"/>
      <c r="AN160" s="137"/>
      <c r="AO160" s="137"/>
      <c r="AP160" s="137"/>
      <c r="AQ160" s="137"/>
      <c r="AR160" s="137"/>
    </row>
    <row r="161" spans="1:44">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c r="AH161" s="137"/>
      <c r="AI161" s="137"/>
      <c r="AJ161" s="137"/>
      <c r="AK161" s="137"/>
      <c r="AL161" s="137"/>
      <c r="AM161" s="137"/>
      <c r="AN161" s="137"/>
      <c r="AO161" s="137"/>
      <c r="AP161" s="137"/>
      <c r="AQ161" s="137"/>
      <c r="AR161" s="137"/>
    </row>
    <row r="162" spans="1:44">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c r="AH162" s="137"/>
      <c r="AI162" s="137"/>
      <c r="AJ162" s="137"/>
      <c r="AK162" s="137"/>
      <c r="AL162" s="137"/>
      <c r="AM162" s="137"/>
      <c r="AN162" s="137"/>
      <c r="AO162" s="137"/>
      <c r="AP162" s="137"/>
      <c r="AQ162" s="137"/>
      <c r="AR162" s="137"/>
    </row>
    <row r="163" spans="1:44">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c r="AH163" s="137"/>
      <c r="AI163" s="137"/>
      <c r="AJ163" s="137"/>
      <c r="AK163" s="137"/>
      <c r="AL163" s="137"/>
      <c r="AM163" s="137"/>
      <c r="AN163" s="137"/>
      <c r="AO163" s="137"/>
      <c r="AP163" s="137"/>
      <c r="AQ163" s="137"/>
      <c r="AR163" s="137"/>
    </row>
    <row r="164" spans="1:44">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row>
    <row r="165" spans="1:44">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c r="AH165" s="137"/>
      <c r="AI165" s="137"/>
      <c r="AJ165" s="137"/>
      <c r="AK165" s="137"/>
      <c r="AL165" s="137"/>
      <c r="AM165" s="137"/>
      <c r="AN165" s="137"/>
      <c r="AO165" s="137"/>
      <c r="AP165" s="137"/>
      <c r="AQ165" s="137"/>
      <c r="AR165" s="137"/>
    </row>
    <row r="166" spans="1:44">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row>
    <row r="167" spans="1:44">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c r="AA167" s="137"/>
      <c r="AB167" s="137"/>
      <c r="AC167" s="137"/>
      <c r="AD167" s="137"/>
      <c r="AE167" s="137"/>
      <c r="AF167" s="137"/>
      <c r="AG167" s="137"/>
      <c r="AH167" s="137"/>
      <c r="AI167" s="137"/>
      <c r="AJ167" s="137"/>
      <c r="AK167" s="137"/>
      <c r="AL167" s="137"/>
      <c r="AM167" s="137"/>
      <c r="AN167" s="137"/>
      <c r="AO167" s="137"/>
      <c r="AP167" s="137"/>
      <c r="AQ167" s="137"/>
      <c r="AR167" s="137"/>
    </row>
    <row r="168" spans="1:44">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c r="AA168" s="137"/>
      <c r="AB168" s="137"/>
      <c r="AC168" s="137"/>
      <c r="AD168" s="137"/>
      <c r="AE168" s="137"/>
      <c r="AF168" s="137"/>
      <c r="AG168" s="137"/>
      <c r="AH168" s="137"/>
      <c r="AI168" s="137"/>
      <c r="AJ168" s="137"/>
      <c r="AK168" s="137"/>
      <c r="AL168" s="137"/>
      <c r="AM168" s="137"/>
      <c r="AN168" s="137"/>
      <c r="AO168" s="137"/>
      <c r="AP168" s="137"/>
      <c r="AQ168" s="137"/>
      <c r="AR168" s="137"/>
    </row>
    <row r="169" spans="1:44">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c r="AA169" s="137"/>
      <c r="AB169" s="137"/>
      <c r="AC169" s="137"/>
      <c r="AD169" s="137"/>
      <c r="AE169" s="137"/>
      <c r="AF169" s="137"/>
      <c r="AG169" s="137"/>
      <c r="AH169" s="137"/>
      <c r="AI169" s="137"/>
      <c r="AJ169" s="137"/>
      <c r="AK169" s="137"/>
      <c r="AL169" s="137"/>
      <c r="AM169" s="137"/>
      <c r="AN169" s="137"/>
      <c r="AO169" s="137"/>
      <c r="AP169" s="137"/>
      <c r="AQ169" s="137"/>
      <c r="AR169" s="137"/>
    </row>
    <row r="170" spans="1:44">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c r="AA170" s="137"/>
      <c r="AB170" s="137"/>
      <c r="AC170" s="137"/>
      <c r="AD170" s="137"/>
      <c r="AE170" s="137"/>
      <c r="AF170" s="137"/>
      <c r="AG170" s="137"/>
      <c r="AH170" s="137"/>
      <c r="AI170" s="137"/>
      <c r="AJ170" s="137"/>
      <c r="AK170" s="137"/>
      <c r="AL170" s="137"/>
      <c r="AM170" s="137"/>
      <c r="AN170" s="137"/>
      <c r="AO170" s="137"/>
      <c r="AP170" s="137"/>
      <c r="AQ170" s="137"/>
      <c r="AR170" s="137"/>
    </row>
    <row r="171" spans="1:44">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c r="AA171" s="137"/>
      <c r="AB171" s="137"/>
      <c r="AC171" s="137"/>
      <c r="AD171" s="137"/>
      <c r="AE171" s="137"/>
      <c r="AF171" s="137"/>
      <c r="AG171" s="137"/>
      <c r="AH171" s="137"/>
      <c r="AI171" s="137"/>
      <c r="AJ171" s="137"/>
      <c r="AK171" s="137"/>
      <c r="AL171" s="137"/>
      <c r="AM171" s="137"/>
      <c r="AN171" s="137"/>
      <c r="AO171" s="137"/>
      <c r="AP171" s="137"/>
      <c r="AQ171" s="137"/>
      <c r="AR171" s="137"/>
    </row>
    <row r="172" spans="1:44">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row>
    <row r="173" spans="1:44">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row>
    <row r="174" spans="1:44">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row>
    <row r="175" spans="1:44">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row>
    <row r="176" spans="1:44">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row>
    <row r="177" spans="1:44">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row>
    <row r="178" spans="1:44">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row>
    <row r="179" spans="1:44">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c r="AA179" s="137"/>
      <c r="AB179" s="137"/>
      <c r="AC179" s="137"/>
      <c r="AD179" s="137"/>
      <c r="AE179" s="137"/>
      <c r="AF179" s="137"/>
      <c r="AG179" s="137"/>
      <c r="AH179" s="137"/>
      <c r="AI179" s="137"/>
      <c r="AJ179" s="137"/>
      <c r="AK179" s="137"/>
      <c r="AL179" s="137"/>
      <c r="AM179" s="137"/>
      <c r="AN179" s="137"/>
      <c r="AO179" s="137"/>
      <c r="AP179" s="137"/>
      <c r="AQ179" s="137"/>
      <c r="AR179" s="137"/>
    </row>
    <row r="180" spans="1:44">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c r="AA180" s="137"/>
      <c r="AB180" s="137"/>
      <c r="AC180" s="137"/>
      <c r="AD180" s="137"/>
      <c r="AE180" s="137"/>
      <c r="AF180" s="137"/>
      <c r="AG180" s="137"/>
      <c r="AH180" s="137"/>
      <c r="AI180" s="137"/>
      <c r="AJ180" s="137"/>
      <c r="AK180" s="137"/>
      <c r="AL180" s="137"/>
      <c r="AM180" s="137"/>
      <c r="AN180" s="137"/>
      <c r="AO180" s="137"/>
      <c r="AP180" s="137"/>
      <c r="AQ180" s="137"/>
      <c r="AR180" s="137"/>
    </row>
    <row r="181" spans="1:44">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row>
    <row r="182" spans="1:44">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row>
    <row r="183" spans="1:44">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row>
    <row r="184" spans="1:44">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row>
    <row r="185" spans="1:44">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row>
    <row r="186" spans="1:44">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row>
    <row r="187" spans="1:44">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row>
    <row r="188" spans="1:44">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row>
    <row r="189" spans="1:44">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row>
    <row r="190" spans="1:44">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row>
    <row r="191" spans="1:44">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row>
    <row r="192" spans="1:44">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row>
    <row r="193" spans="1:44">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row>
    <row r="194" spans="1:44">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row>
    <row r="195" spans="1:44">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row>
    <row r="196" spans="1:44">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row>
    <row r="197" spans="1:44">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row>
    <row r="198" spans="1:44">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row>
    <row r="199" spans="1:44">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row>
    <row r="200" spans="1:44">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row>
    <row r="201" spans="1:44">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row>
    <row r="202" spans="1:44">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row>
    <row r="203" spans="1:44">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c r="AA203" s="137"/>
      <c r="AB203" s="137"/>
      <c r="AC203" s="137"/>
      <c r="AD203" s="137"/>
      <c r="AE203" s="137"/>
      <c r="AF203" s="137"/>
      <c r="AG203" s="137"/>
      <c r="AH203" s="137"/>
      <c r="AI203" s="137"/>
      <c r="AJ203" s="137"/>
      <c r="AK203" s="137"/>
      <c r="AL203" s="137"/>
      <c r="AM203" s="137"/>
      <c r="AN203" s="137"/>
      <c r="AO203" s="137"/>
      <c r="AP203" s="137"/>
      <c r="AQ203" s="137"/>
      <c r="AR203" s="137"/>
    </row>
    <row r="204" spans="1:44">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c r="AA204" s="137"/>
      <c r="AB204" s="137"/>
      <c r="AC204" s="137"/>
      <c r="AD204" s="137"/>
      <c r="AE204" s="137"/>
      <c r="AF204" s="137"/>
      <c r="AG204" s="137"/>
      <c r="AH204" s="137"/>
      <c r="AI204" s="137"/>
      <c r="AJ204" s="137"/>
      <c r="AK204" s="137"/>
      <c r="AL204" s="137"/>
      <c r="AM204" s="137"/>
      <c r="AN204" s="137"/>
      <c r="AO204" s="137"/>
      <c r="AP204" s="137"/>
      <c r="AQ204" s="137"/>
      <c r="AR204" s="137"/>
    </row>
    <row r="205" spans="1:44">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row>
    <row r="206" spans="1:44">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row>
    <row r="207" spans="1:44">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row>
    <row r="208" spans="1:44">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row>
    <row r="209" spans="1:44">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row>
    <row r="210" spans="1:44">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row>
    <row r="211" spans="1:44">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row>
    <row r="212" spans="1:44">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row>
    <row r="213" spans="1:44">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row>
    <row r="214" spans="1:44">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row>
    <row r="215" spans="1:44">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row>
    <row r="216" spans="1:44">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row>
    <row r="217" spans="1:44">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row>
    <row r="218" spans="1:44">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row>
    <row r="219" spans="1:44">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row>
    <row r="220" spans="1:44">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row>
    <row r="221" spans="1:44">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row>
    <row r="222" spans="1:44">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row>
    <row r="223" spans="1:44">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row>
    <row r="224" spans="1:44">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row>
    <row r="225" spans="1:44">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row>
    <row r="226" spans="1:44">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row>
    <row r="227" spans="1:44">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row>
    <row r="228" spans="1:44">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row>
    <row r="229" spans="1:44">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row>
    <row r="230" spans="1:44">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row>
    <row r="231" spans="1:44">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row>
    <row r="232" spans="1:44">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row>
    <row r="233" spans="1:44">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row>
    <row r="234" spans="1:44">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row>
    <row r="235" spans="1:44">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row>
    <row r="236" spans="1:44">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row>
    <row r="237" spans="1:44">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row>
    <row r="238" spans="1:44">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row>
    <row r="239" spans="1:44">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row>
    <row r="240" spans="1:44">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row>
    <row r="241" spans="1:44">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row>
    <row r="242" spans="1:44">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row>
    <row r="243" spans="1:44">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row>
    <row r="244" spans="1:44">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row>
    <row r="245" spans="1:44">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row>
    <row r="246" spans="1:44">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row>
    <row r="247" spans="1:44">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row>
    <row r="248" spans="1:44">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row>
    <row r="249" spans="1:44">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row>
    <row r="250" spans="1:44">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row>
    <row r="251" spans="1:44">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row>
    <row r="252" spans="1:44">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row>
    <row r="253" spans="1:44">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row>
    <row r="254" spans="1:44">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row>
    <row r="255" spans="1:44">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row>
    <row r="256" spans="1:44">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row>
    <row r="257" spans="1:44">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row>
    <row r="258" spans="1:44">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row>
    <row r="259" spans="1:44">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row>
    <row r="260" spans="1:44">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row>
    <row r="261" spans="1:44">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row>
    <row r="262" spans="1:44">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row>
    <row r="263" spans="1:44">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row>
    <row r="264" spans="1:44">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row>
    <row r="265" spans="1:44">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row>
    <row r="266" spans="1:44">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row>
    <row r="267" spans="1:44">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row>
    <row r="268" spans="1:44">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row>
    <row r="269" spans="1:44">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row>
    <row r="270" spans="1:44">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row>
    <row r="271" spans="1:44">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row>
    <row r="272" spans="1:44">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row>
    <row r="273" spans="1:44">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row>
    <row r="274" spans="1:44">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row>
    <row r="275" spans="1:44">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row>
    <row r="276" spans="1:44">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row>
    <row r="277" spans="1:44">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row>
    <row r="278" spans="1:44">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row>
    <row r="279" spans="1:44">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row>
    <row r="280" spans="1:44">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row>
    <row r="281" spans="1:44">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row>
    <row r="282" spans="1:44">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row>
    <row r="283" spans="1:44">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row>
    <row r="284" spans="1:44">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row>
    <row r="285" spans="1:44">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row>
    <row r="286" spans="1:44">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row>
    <row r="287" spans="1:44">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row>
    <row r="288" spans="1:44">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row>
    <row r="289" spans="1:44">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row>
    <row r="290" spans="1:44">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row>
    <row r="291" spans="1:44">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row>
    <row r="292" spans="1:44">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row>
    <row r="293" spans="1:44">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row>
    <row r="294" spans="1:44">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row>
    <row r="295" spans="1:44">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row>
    <row r="296" spans="1:44">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row>
    <row r="297" spans="1:44">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row>
    <row r="298" spans="1:44">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row>
    <row r="299" spans="1:44">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row>
    <row r="300" spans="1:44">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row>
    <row r="301" spans="1:44">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row>
    <row r="302" spans="1:44">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row>
    <row r="303" spans="1:44">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row>
    <row r="304" spans="1:44">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row>
    <row r="305" spans="1:44">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row>
    <row r="306" spans="1:44">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row>
    <row r="307" spans="1:44">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row>
    <row r="308" spans="1:44">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row>
    <row r="309" spans="1:44">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row>
    <row r="310" spans="1:44">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row>
    <row r="311" spans="1:44">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row>
    <row r="312" spans="1:44">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row>
    <row r="313" spans="1:44">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row>
    <row r="314" spans="1:44">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row>
    <row r="315" spans="1:44">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row>
    <row r="316" spans="1:44">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row>
    <row r="317" spans="1:44">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row>
    <row r="318" spans="1:44">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row>
    <row r="319" spans="1:44">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row>
    <row r="320" spans="1:44">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row>
    <row r="321" spans="1:44">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row>
    <row r="322" spans="1:44">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row>
    <row r="323" spans="1:44">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row>
    <row r="324" spans="1:44">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row>
    <row r="325" spans="1:44">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row>
    <row r="326" spans="1:44">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row>
    <row r="327" spans="1:44">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row>
    <row r="328" spans="1:44">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row>
    <row r="329" spans="1:44">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row>
    <row r="330" spans="1:44">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row>
    <row r="331" spans="1:44">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row>
    <row r="332" spans="1:44">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row>
    <row r="333" spans="1:44">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row>
    <row r="334" spans="1:44">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row>
    <row r="335" spans="1:44">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row>
    <row r="336" spans="1:44">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row>
    <row r="337" spans="1:44">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row>
    <row r="338" spans="1:44">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row>
    <row r="339" spans="1:44">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row>
    <row r="340" spans="1:44">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row>
    <row r="341" spans="1:44">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row>
    <row r="342" spans="1:44">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row>
    <row r="343" spans="1:44">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row>
    <row r="344" spans="1:44">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row>
    <row r="345" spans="1:44">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row>
    <row r="346" spans="1:44">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row>
    <row r="347" spans="1:44">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row>
    <row r="348" spans="1:44">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row>
    <row r="349" spans="1:44">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row>
    <row r="350" spans="1:44">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row>
    <row r="351" spans="1:44">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row>
    <row r="352" spans="1:44">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row>
    <row r="353" spans="1:44">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row>
    <row r="354" spans="1:44">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row>
    <row r="355" spans="1:44">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row>
    <row r="356" spans="1:44">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row>
    <row r="357" spans="1:44">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row>
    <row r="358" spans="1:44">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row>
    <row r="359" spans="1:44">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row>
    <row r="360" spans="1:44">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row>
    <row r="361" spans="1:44">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row>
    <row r="362" spans="1:44">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row>
    <row r="363" spans="1:44">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row>
    <row r="364" spans="1:44">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row>
    <row r="365" spans="1:44">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row>
    <row r="366" spans="1:44">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row>
    <row r="367" spans="1:44">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row>
    <row r="368" spans="1:44">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row>
    <row r="369" spans="1:44">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row>
    <row r="370" spans="1:44">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row>
    <row r="371" spans="1:44">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row>
    <row r="372" spans="1:44">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row>
    <row r="373" spans="1:44">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row>
    <row r="374" spans="1:44">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row>
    <row r="375" spans="1:44">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row>
    <row r="376" spans="1:44">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row>
    <row r="377" spans="1:44">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row>
    <row r="378" spans="1:44">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row>
    <row r="379" spans="1:44">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row>
    <row r="380" spans="1:44">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row>
    <row r="381" spans="1:44">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row>
    <row r="382" spans="1:44">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row>
    <row r="383" spans="1:44">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row>
    <row r="384" spans="1:44">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row>
    <row r="385" spans="1:44">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row>
    <row r="386" spans="1:44">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row>
    <row r="387" spans="1:44">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row>
    <row r="388" spans="1:44">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row>
    <row r="389" spans="1:44">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row>
    <row r="390" spans="1:44">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row>
    <row r="391" spans="1:44">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row>
    <row r="392" spans="1:44">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row>
    <row r="393" spans="1:44">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row>
    <row r="394" spans="1:44">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row>
    <row r="395" spans="1:44">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row>
    <row r="396" spans="1:44">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row>
    <row r="397" spans="1:44">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row>
    <row r="398" spans="1:44">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row>
    <row r="399" spans="1:44">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row>
    <row r="400" spans="1:44">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row>
    <row r="401" spans="1:44">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row>
    <row r="402" spans="1:44">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row>
    <row r="403" spans="1:44">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row>
    <row r="404" spans="1:44">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row>
    <row r="405" spans="1:44">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row>
    <row r="406" spans="1:44">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row>
    <row r="407" spans="1:44">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row>
    <row r="408" spans="1:44">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row>
    <row r="409" spans="1:44">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row>
    <row r="410" spans="1:44">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row>
    <row r="411" spans="1:44">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row>
    <row r="412" spans="1:44">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row>
    <row r="413" spans="1:44">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row>
    <row r="414" spans="1:44">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row>
    <row r="415" spans="1:44">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row>
    <row r="416" spans="1:44">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row>
    <row r="417" spans="1:44">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row>
    <row r="418" spans="1:44">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row>
    <row r="419" spans="1:44">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row>
    <row r="420" spans="1:44">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row>
    <row r="421" spans="1:44">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row>
    <row r="422" spans="1:44">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row>
    <row r="423" spans="1:44">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row>
    <row r="424" spans="1:44">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row>
    <row r="425" spans="1:44">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row>
    <row r="426" spans="1:44">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row>
    <row r="427" spans="1:44">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row>
    <row r="428" spans="1:44">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row>
    <row r="429" spans="1:44">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row>
    <row r="430" spans="1:44">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row>
    <row r="431" spans="1:44">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row>
    <row r="432" spans="1:44">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row>
    <row r="433" spans="1:44">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row>
    <row r="434" spans="1:44">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row>
    <row r="435" spans="1:44">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row>
    <row r="436" spans="1:44">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row>
    <row r="437" spans="1:44">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row>
    <row r="438" spans="1:44">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row>
    <row r="439" spans="1:44">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row>
    <row r="440" spans="1:44">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row>
    <row r="441" spans="1:44">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row>
    <row r="442" spans="1:44">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row>
    <row r="443" spans="1:44">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row>
    <row r="444" spans="1:44">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row>
    <row r="445" spans="1:44">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row>
    <row r="446" spans="1:44">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row>
    <row r="447" spans="1:44">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row>
    <row r="448" spans="1:44">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row>
    <row r="449" spans="1:44">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row>
    <row r="450" spans="1:44">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row>
    <row r="451" spans="1:44">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row>
    <row r="452" spans="1:44">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row>
    <row r="453" spans="1:44">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row>
    <row r="454" spans="1:44">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row>
    <row r="455" spans="1:44">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row>
    <row r="456" spans="1:44">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row>
    <row r="457" spans="1:44">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row>
    <row r="458" spans="1:44">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row>
    <row r="459" spans="1:44">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row>
    <row r="460" spans="1:44">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row>
    <row r="461" spans="1:44">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row>
    <row r="462" spans="1:44">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row>
    <row r="463" spans="1:44">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row>
    <row r="464" spans="1:44">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row>
    <row r="465" spans="1:44">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row>
    <row r="466" spans="1:44">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row>
    <row r="467" spans="1:44">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row>
    <row r="468" spans="1:44">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row>
    <row r="469" spans="1:44">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row>
    <row r="470" spans="1:44">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row>
    <row r="471" spans="1:44">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row>
    <row r="472" spans="1:44">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row>
    <row r="473" spans="1:44">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row>
    <row r="474" spans="1:44">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row>
    <row r="475" spans="1:44">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row>
    <row r="476" spans="1:44">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row>
    <row r="477" spans="1:44">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row>
    <row r="478" spans="1:44">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row>
    <row r="479" spans="1:44">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row>
    <row r="480" spans="1:44">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row>
    <row r="481" spans="1:44">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row>
    <row r="482" spans="1:44">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row>
    <row r="483" spans="1:44">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row>
    <row r="484" spans="1:44">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row>
    <row r="485" spans="1:44">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row>
    <row r="486" spans="1:44">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row>
    <row r="487" spans="1:44">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row>
    <row r="488" spans="1:44">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row>
    <row r="489" spans="1:44">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row>
    <row r="490" spans="1:44">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row>
    <row r="491" spans="1:44">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row>
    <row r="492" spans="1:44">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row>
    <row r="493" spans="1:44">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row>
    <row r="494" spans="1:44">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row>
    <row r="495" spans="1:44">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row>
    <row r="496" spans="1:44">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row>
    <row r="497" spans="1:44">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row>
    <row r="498" spans="1:44">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row>
    <row r="499" spans="1:44">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row>
    <row r="500" spans="1:44">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row>
    <row r="501" spans="1:44">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row>
    <row r="502" spans="1:44">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row>
    <row r="503" spans="1:44">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row>
    <row r="504" spans="1:44">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row>
    <row r="505" spans="1:44">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row>
    <row r="506" spans="1:44">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row>
    <row r="507" spans="1:44">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row>
    <row r="508" spans="1:44">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row>
    <row r="509" spans="1:44">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row>
    <row r="510" spans="1:44">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row>
    <row r="511" spans="1:44">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row>
    <row r="512" spans="1:44">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row>
    <row r="513" spans="1:44">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row>
    <row r="514" spans="1:44">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row>
    <row r="515" spans="1:44">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row>
    <row r="516" spans="1:44">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row>
    <row r="517" spans="1:44">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row>
    <row r="518" spans="1:44">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row>
    <row r="519" spans="1:44">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row>
    <row r="520" spans="1:44">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row>
    <row r="521" spans="1:44">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row>
    <row r="522" spans="1:44">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row>
    <row r="523" spans="1:44">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row>
    <row r="524" spans="1:44">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row>
    <row r="525" spans="1:44">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row>
    <row r="526" spans="1:44">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row>
    <row r="527" spans="1:44">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row>
    <row r="528" spans="1:44">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row>
    <row r="529" spans="1:44">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row>
    <row r="530" spans="1:44">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row>
    <row r="531" spans="1:44">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row>
    <row r="532" spans="1:44">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row>
    <row r="533" spans="1:44">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row>
    <row r="534" spans="1:44">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row>
    <row r="535" spans="1:44">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row>
    <row r="536" spans="1:44">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row>
    <row r="537" spans="1:44">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row>
    <row r="538" spans="1:44">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row>
    <row r="539" spans="1:44">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row>
    <row r="540" spans="1:44">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row>
    <row r="541" spans="1:44">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row>
    <row r="542" spans="1:44">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row>
    <row r="543" spans="1:44">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row>
    <row r="544" spans="1:44">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row>
    <row r="545" spans="1:44">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row>
    <row r="546" spans="1:44">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row>
    <row r="547" spans="1:44">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row>
    <row r="548" spans="1:44">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row>
    <row r="549" spans="1:44">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row>
    <row r="550" spans="1:44">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row>
    <row r="551" spans="1:44">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row>
    <row r="552" spans="1:44">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row>
    <row r="553" spans="1:44">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row>
    <row r="554" spans="1:44">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row>
    <row r="555" spans="1:44">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row>
    <row r="556" spans="1:44">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row>
    <row r="557" spans="1:44">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row>
    <row r="558" spans="1:44">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row>
    <row r="559" spans="1:44">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row>
    <row r="560" spans="1:44">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row>
    <row r="561" spans="1:44">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row>
    <row r="562" spans="1:44">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row>
    <row r="563" spans="1:44">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row>
    <row r="564" spans="1:44">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row>
    <row r="565" spans="1:44">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row>
    <row r="566" spans="1:44">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row>
    <row r="567" spans="1:44">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row>
    <row r="568" spans="1:44">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row>
    <row r="569" spans="1:44">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row>
    <row r="570" spans="1:44">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row>
    <row r="571" spans="1:44">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row>
    <row r="572" spans="1:44">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row>
    <row r="573" spans="1:44">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row>
    <row r="574" spans="1:44">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row>
    <row r="575" spans="1:44">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row>
    <row r="576" spans="1:44">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row>
    <row r="577" spans="1:44">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row>
    <row r="578" spans="1:44">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row>
    <row r="579" spans="1:44">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row>
    <row r="580" spans="1:44">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row>
    <row r="581" spans="1:44">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row>
    <row r="582" spans="1:44">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row>
    <row r="583" spans="1:44">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row>
    <row r="584" spans="1:44">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row>
    <row r="585" spans="1:44">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row>
    <row r="586" spans="1:44">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row>
    <row r="587" spans="1:44">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row>
    <row r="588" spans="1:44">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row>
    <row r="589" spans="1:44">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row>
    <row r="590" spans="1:44">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row>
    <row r="591" spans="1:44">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row>
    <row r="592" spans="1:44">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row>
    <row r="593" spans="1:44">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row>
    <row r="594" spans="1:44">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row>
    <row r="595" spans="1:44">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row>
    <row r="596" spans="1:44">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row>
    <row r="597" spans="1:44">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row>
    <row r="598" spans="1:44">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row>
    <row r="599" spans="1:44">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row>
    <row r="600" spans="1:44">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row>
    <row r="601" spans="1:44">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row>
    <row r="602" spans="1:44">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row>
    <row r="603" spans="1:44">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row>
    <row r="604" spans="1:44">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row>
    <row r="605" spans="1:44">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row>
    <row r="606" spans="1:44">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row>
    <row r="607" spans="1:44">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row>
    <row r="608" spans="1:44">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row>
    <row r="609" spans="1:44">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row>
    <row r="610" spans="1:44">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row>
    <row r="611" spans="1:44">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row>
    <row r="612" spans="1:44">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row>
    <row r="613" spans="1:44">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row>
    <row r="614" spans="1:44">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row>
    <row r="615" spans="1:44">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row>
    <row r="616" spans="1:44">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row>
    <row r="617" spans="1:44">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row>
    <row r="618" spans="1:44">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row>
    <row r="619" spans="1:44">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row>
    <row r="620" spans="1:44">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row>
    <row r="621" spans="1:44">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row>
    <row r="622" spans="1:44">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row>
    <row r="623" spans="1:44">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row>
    <row r="624" spans="1:44">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row>
    <row r="625" spans="1:44">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row>
    <row r="626" spans="1:44">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row>
    <row r="627" spans="1:44">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row>
    <row r="628" spans="1:44">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row>
    <row r="629" spans="1:44">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row>
    <row r="630" spans="1:44">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row>
    <row r="631" spans="1:44">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row>
    <row r="632" spans="1:44">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row>
    <row r="633" spans="1:44">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row>
    <row r="634" spans="1:44">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row>
    <row r="635" spans="1:44">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row>
    <row r="636" spans="1:44">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row>
    <row r="637" spans="1:44">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row>
    <row r="638" spans="1:44">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row>
    <row r="639" spans="1:44">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row>
    <row r="640" spans="1:44">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row>
    <row r="641" spans="1:44">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row>
    <row r="642" spans="1:44">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row>
    <row r="643" spans="1:44">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row>
    <row r="644" spans="1:44">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row>
    <row r="645" spans="1:44">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row>
    <row r="646" spans="1:44">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row>
    <row r="647" spans="1:44">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row>
    <row r="648" spans="1:44">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row>
    <row r="649" spans="1:44">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row>
    <row r="650" spans="1:44">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row>
    <row r="651" spans="1:44">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row>
    <row r="652" spans="1:44">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row>
    <row r="653" spans="1:44">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row>
    <row r="654" spans="1:44">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row>
    <row r="655" spans="1:44">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row>
    <row r="656" spans="1:44">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row>
    <row r="657" spans="1:44">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row>
    <row r="658" spans="1:44">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row>
    <row r="659" spans="1:44">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row>
    <row r="660" spans="1:44">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row>
    <row r="661" spans="1:44">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row>
    <row r="662" spans="1:44">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row>
    <row r="663" spans="1:44">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row>
    <row r="664" spans="1:44">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row>
    <row r="665" spans="1:44">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row>
    <row r="666" spans="1:44">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row>
    <row r="667" spans="1:44">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row>
    <row r="668" spans="1:44">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row>
    <row r="669" spans="1:44">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row>
    <row r="670" spans="1:44">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row>
    <row r="671" spans="1:44">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row>
    <row r="672" spans="1:44">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row>
    <row r="673" spans="1:44">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row>
    <row r="674" spans="1:44">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row>
    <row r="675" spans="1:44">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row>
    <row r="676" spans="1:44">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row>
    <row r="677" spans="1:44">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row>
    <row r="678" spans="1:44">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row>
    <row r="679" spans="1:44">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row>
    <row r="680" spans="1:44">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row>
    <row r="681" spans="1:44">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row>
    <row r="682" spans="1:44">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row>
    <row r="683" spans="1:44">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row>
    <row r="684" spans="1:44">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row>
    <row r="685" spans="1:44">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row>
    <row r="686" spans="1:44">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row>
    <row r="687" spans="1:44">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row>
    <row r="688" spans="1:44">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row>
    <row r="689" spans="1:44">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row>
    <row r="690" spans="1:44">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row>
    <row r="691" spans="1:44">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row>
    <row r="692" spans="1:44">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row>
    <row r="693" spans="1:44">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row>
    <row r="694" spans="1:44">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row>
    <row r="695" spans="1:44">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row>
    <row r="696" spans="1:44">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row>
    <row r="697" spans="1:44">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row>
    <row r="698" spans="1:44">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row>
    <row r="699" spans="1:44">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row>
    <row r="700" spans="1:44">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row>
    <row r="701" spans="1:44">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row>
    <row r="702" spans="1:44">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row>
    <row r="703" spans="1:44">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row>
    <row r="704" spans="1:44">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row>
    <row r="705" spans="1:44">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row>
    <row r="706" spans="1:44">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row>
    <row r="707" spans="1:44">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row>
    <row r="708" spans="1:44">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row>
    <row r="709" spans="1:44">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row>
    <row r="710" spans="1:44">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row>
    <row r="711" spans="1:44">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row>
    <row r="712" spans="1:44">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row>
    <row r="713" spans="1:44">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row>
    <row r="714" spans="1:44">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row>
    <row r="715" spans="1:44">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row>
    <row r="716" spans="1:44">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row>
    <row r="717" spans="1:44">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row>
    <row r="718" spans="1:44">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row>
    <row r="719" spans="1:44">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row>
    <row r="720" spans="1:44">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row>
    <row r="721" spans="1:44">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row>
    <row r="722" spans="1:44">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row>
    <row r="723" spans="1:44">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row>
    <row r="724" spans="1:44">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row>
    <row r="725" spans="1:44">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row>
    <row r="726" spans="1:44">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row>
    <row r="727" spans="1:44">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row>
    <row r="728" spans="1:44">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row>
    <row r="729" spans="1:44">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row>
    <row r="730" spans="1:44">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row>
    <row r="731" spans="1:44">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row>
    <row r="732" spans="1:44">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row>
    <row r="733" spans="1:44">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row>
    <row r="734" spans="1:44">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row>
    <row r="735" spans="1:44">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row>
    <row r="736" spans="1:44">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row>
    <row r="737" spans="1:44">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row>
    <row r="738" spans="1:44">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row>
    <row r="739" spans="1:44">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row>
    <row r="740" spans="1:44">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row>
    <row r="741" spans="1:44">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row>
    <row r="742" spans="1:44">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row>
    <row r="743" spans="1:44">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row>
    <row r="744" spans="1:44">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row>
    <row r="745" spans="1:44">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row>
    <row r="746" spans="1:44">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row>
    <row r="747" spans="1:44">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row>
    <row r="748" spans="1:44">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row>
    <row r="749" spans="1:44">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row>
    <row r="750" spans="1:44">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row>
    <row r="751" spans="1:44">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row>
    <row r="752" spans="1:44">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row>
    <row r="753" spans="1:44">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row>
    <row r="754" spans="1:44">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row>
    <row r="755" spans="1:44">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row>
    <row r="756" spans="1:44">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row>
    <row r="757" spans="1:44">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row>
    <row r="758" spans="1:44">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row>
    <row r="759" spans="1:44">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row>
    <row r="760" spans="1:44">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row>
    <row r="761" spans="1:44">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row>
    <row r="762" spans="1:44">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row>
    <row r="763" spans="1:44">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row>
    <row r="764" spans="1:44">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row>
    <row r="765" spans="1:44">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row>
    <row r="766" spans="1:44">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row>
    <row r="767" spans="1:44">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row>
    <row r="768" spans="1:44">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row>
    <row r="769" spans="1:44">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row>
    <row r="770" spans="1:44">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row>
    <row r="771" spans="1:44">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row>
    <row r="772" spans="1:44">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row>
    <row r="773" spans="1:44">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row>
    <row r="774" spans="1:44">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row>
    <row r="775" spans="1:44">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row>
    <row r="776" spans="1:44">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row>
    <row r="777" spans="1:44">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row>
    <row r="778" spans="1:44">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row>
    <row r="779" spans="1:44">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row>
    <row r="780" spans="1:44">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row>
    <row r="781" spans="1:44">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row>
    <row r="782" spans="1:44">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row>
    <row r="783" spans="1:44">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row>
    <row r="784" spans="1:44">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row>
    <row r="785" spans="1:44">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row>
    <row r="786" spans="1:44">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row>
    <row r="787" spans="1:44">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row>
    <row r="788" spans="1:44">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row>
    <row r="789" spans="1:44">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row>
    <row r="790" spans="1:44">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row>
    <row r="791" spans="1:44">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row>
    <row r="792" spans="1:44">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row>
    <row r="793" spans="1:44">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row>
    <row r="794" spans="1:44">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row>
    <row r="795" spans="1:44">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row>
    <row r="796" spans="1:44">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row>
    <row r="797" spans="1:44">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row>
    <row r="798" spans="1:44">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row>
    <row r="799" spans="1:44">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row>
    <row r="800" spans="1:44">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row>
    <row r="801" spans="1:44">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row>
    <row r="802" spans="1:44">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row>
    <row r="803" spans="1:44">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row>
    <row r="804" spans="1:44">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row>
    <row r="805" spans="1:44">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row>
    <row r="806" spans="1:44">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row>
    <row r="807" spans="1:44">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row>
    <row r="808" spans="1:44">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row>
    <row r="809" spans="1:44">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row>
    <row r="810" spans="1:44">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row>
    <row r="811" spans="1:44">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row>
    <row r="812" spans="1:44">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row>
    <row r="813" spans="1:44">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row>
    <row r="814" spans="1:44">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row>
    <row r="815" spans="1:44">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row>
    <row r="816" spans="1:44">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row>
    <row r="817" spans="1:44">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row>
    <row r="818" spans="1:44">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row>
    <row r="819" spans="1:44">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row>
    <row r="820" spans="1:44">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row>
    <row r="821" spans="1:44">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row>
    <row r="822" spans="1:44">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row>
    <row r="823" spans="1:44">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row>
    <row r="824" spans="1:44">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row>
    <row r="825" spans="1:44">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row>
    <row r="826" spans="1:44">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row>
    <row r="827" spans="1:44">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row>
    <row r="828" spans="1:44">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row>
    <row r="829" spans="1:44">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row>
    <row r="830" spans="1:44">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row>
    <row r="831" spans="1:44">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row>
    <row r="832" spans="1:44">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row>
    <row r="833" spans="1:44">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row>
    <row r="834" spans="1:44">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row>
    <row r="835" spans="1:44">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row>
    <row r="836" spans="1:44">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row>
    <row r="837" spans="1:44">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row>
    <row r="838" spans="1:44">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row>
    <row r="839" spans="1:44">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row>
    <row r="840" spans="1:44">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row>
    <row r="841" spans="1:44">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row>
    <row r="842" spans="1:44">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row>
    <row r="843" spans="1:44">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row>
    <row r="844" spans="1:44">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row>
    <row r="845" spans="1:44">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row>
    <row r="846" spans="1:44">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row>
    <row r="847" spans="1:44">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row>
    <row r="848" spans="1:44">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row>
    <row r="849" spans="1:44">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row>
    <row r="850" spans="1:44">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row>
    <row r="851" spans="1:44">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row>
    <row r="852" spans="1:44">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row>
    <row r="853" spans="1:44">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row>
    <row r="854" spans="1:44">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row>
    <row r="855" spans="1:44">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row>
    <row r="856" spans="1:44">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row>
    <row r="857" spans="1:44">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row>
    <row r="858" spans="1:44">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row>
    <row r="859" spans="1:44">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row>
    <row r="860" spans="1:44">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row>
    <row r="861" spans="1:44">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row>
    <row r="862" spans="1:44">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row>
    <row r="863" spans="1:44">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row>
    <row r="864" spans="1:44">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row>
    <row r="865" spans="1:44">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row>
    <row r="866" spans="1:44">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row>
    <row r="867" spans="1:44">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row>
    <row r="868" spans="1:44">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row>
    <row r="869" spans="1:44">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row>
    <row r="870" spans="1:44">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row>
    <row r="871" spans="1:44">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row>
    <row r="872" spans="1:44">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row>
    <row r="873" spans="1:44">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row>
    <row r="874" spans="1:44">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row>
    <row r="875" spans="1:44">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row>
    <row r="876" spans="1:44">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row>
    <row r="877" spans="1:44">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row>
    <row r="878" spans="1:44">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row>
    <row r="879" spans="1:44">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row>
    <row r="880" spans="1:44">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row>
    <row r="881" spans="1:44">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row>
    <row r="882" spans="1:44">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row>
    <row r="883" spans="1:44">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row>
    <row r="884" spans="1:44">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row>
    <row r="885" spans="1:44">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row>
    <row r="886" spans="1:44">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row>
    <row r="887" spans="1:44">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row>
    <row r="888" spans="1:44">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row>
    <row r="889" spans="1:44">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row>
    <row r="890" spans="1:44">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row>
    <row r="891" spans="1:44">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row>
    <row r="892" spans="1:44">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row>
    <row r="893" spans="1:44">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row>
    <row r="894" spans="1:44">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row>
    <row r="895" spans="1:44">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row>
    <row r="896" spans="1:44">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row>
    <row r="897" spans="1:44">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row>
    <row r="898" spans="1:44">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row>
    <row r="899" spans="1:44">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row>
    <row r="900" spans="1:44">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row>
    <row r="901" spans="1:44">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row>
    <row r="902" spans="1:44">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row>
    <row r="903" spans="1:44">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row>
    <row r="904" spans="1:44">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row>
    <row r="905" spans="1:44">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row>
    <row r="906" spans="1:44">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row>
    <row r="907" spans="1:44">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row>
    <row r="908" spans="1:44">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row>
    <row r="909" spans="1:44">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row>
    <row r="910" spans="1:44">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row>
    <row r="911" spans="1:44">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row>
    <row r="912" spans="1:44">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row>
    <row r="913" spans="1:44">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row>
    <row r="914" spans="1:44">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row>
    <row r="915" spans="1:44">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row>
    <row r="916" spans="1:44">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row>
    <row r="917" spans="1:44">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row>
    <row r="918" spans="1:44">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row>
    <row r="919" spans="1:44">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row>
    <row r="920" spans="1:44">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row>
    <row r="921" spans="1:44">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row>
    <row r="922" spans="1:44">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row>
    <row r="923" spans="1:44">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row>
    <row r="924" spans="1:44">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row>
    <row r="925" spans="1:44">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row>
    <row r="926" spans="1:44">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row>
    <row r="927" spans="1:44">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row>
    <row r="928" spans="1:44">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row>
    <row r="929" spans="1:44">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row>
    <row r="930" spans="1:44">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row>
    <row r="931" spans="1:44">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row>
    <row r="932" spans="1:44">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row>
    <row r="933" spans="1:44">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row>
    <row r="934" spans="1:44">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row>
    <row r="935" spans="1:44">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row>
    <row r="936" spans="1:44">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row>
    <row r="937" spans="1:44">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row>
    <row r="938" spans="1:44">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row>
    <row r="939" spans="1:44">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row>
    <row r="940" spans="1:44">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row>
    <row r="941" spans="1:44">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row>
    <row r="942" spans="1:44">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row>
    <row r="943" spans="1:44">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row>
    <row r="944" spans="1:44">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row>
    <row r="945" spans="1:44">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row>
    <row r="946" spans="1:44">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row>
    <row r="947" spans="1:44">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row>
    <row r="948" spans="1:44">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row>
    <row r="949" spans="1:44">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row>
    <row r="950" spans="1:44">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row>
    <row r="951" spans="1:44">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row>
    <row r="952" spans="1:44">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row>
    <row r="953" spans="1:44">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row>
    <row r="954" spans="1:44">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row>
    <row r="955" spans="1:44">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row>
    <row r="956" spans="1:44">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row>
    <row r="957" spans="1:44">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row>
    <row r="958" spans="1:44">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row>
    <row r="959" spans="1:44">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row>
    <row r="960" spans="1:44">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row>
    <row r="961" spans="1:44">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row>
    <row r="962" spans="1:44">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row>
    <row r="963" spans="1:44">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row>
    <row r="964" spans="1:44">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row>
    <row r="965" spans="1:44">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row>
    <row r="966" spans="1:44">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row>
    <row r="967" spans="1:44">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row>
    <row r="968" spans="1:44">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row>
    <row r="969" spans="1:44">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row>
    <row r="970" spans="1:44">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row>
    <row r="971" spans="1:44">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row>
    <row r="972" spans="1:44">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row>
    <row r="973" spans="1:44">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row>
    <row r="974" spans="1:44">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row>
    <row r="975" spans="1:44">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row>
    <row r="976" spans="1:44">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row>
    <row r="977" spans="1:44">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row>
    <row r="978" spans="1:44">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row>
    <row r="979" spans="1:44">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row>
    <row r="980" spans="1:44">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row>
    <row r="981" spans="1:44">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row>
    <row r="982" spans="1:44">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row>
    <row r="983" spans="1:44">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row>
    <row r="984" spans="1:44">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row>
    <row r="985" spans="1:44">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row>
    <row r="986" spans="1:44">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row>
    <row r="987" spans="1:44">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row>
    <row r="988" spans="1:44">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row>
    <row r="989" spans="1:44">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row>
    <row r="990" spans="1:44">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row>
    <row r="991" spans="1:44">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row>
    <row r="992" spans="1:44">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row>
    <row r="993" spans="1:44">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row>
    <row r="994" spans="1:44">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row>
    <row r="995" spans="1:44">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row>
    <row r="996" spans="1:44">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row>
    <row r="997" spans="1:44">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row>
    <row r="998" spans="1:44">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row>
    <row r="999" spans="1:44">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row>
    <row r="1000" spans="1:44">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row>
  </sheetData>
  <mergeCells count="12">
    <mergeCell ref="A17:G17"/>
    <mergeCell ref="A18:G18"/>
    <mergeCell ref="A19:G19"/>
    <mergeCell ref="A20:G20"/>
    <mergeCell ref="A21:G21"/>
    <mergeCell ref="M8:O8"/>
    <mergeCell ref="P8:Q8"/>
    <mergeCell ref="A1:B1"/>
    <mergeCell ref="A2:X2"/>
    <mergeCell ref="A5:X5"/>
    <mergeCell ref="A7:Q7"/>
    <mergeCell ref="R7:AA7"/>
  </mergeCells>
  <dataValidations count="5">
    <dataValidation type="custom" allowBlank="1" showInputMessage="1" showErrorMessage="1" prompt="Escriba el Objetivo general de la política pública." sqref="A5:A7" xr:uid="{00000000-0002-0000-0600-000000000000}">
      <formula1>ISTEXT(A5)</formula1>
    </dataValidation>
    <dataValidation type="list" allowBlank="1" showInputMessage="1" showErrorMessage="1" prompt="Seleccione de la lista. Identifique los sectores corresponsables, utilice una columna para cada sector con su respectiva entidad." sqref="L4:W4" xr:uid="{00000000-0002-0000-0600-000001000000}">
      <formula1>#REF!</formula1>
    </dataValidation>
    <dataValidation type="list" allowBlank="1" showErrorMessage="1" sqref="B3:B4" xr:uid="{00000000-0002-0000-0600-000002000000}">
      <formula1>#REF!</formula1>
    </dataValidation>
    <dataValidation type="custom" allowBlank="1" showInputMessage="1" showErrorMessage="1" prompt="La celda es de solo texto" sqref="A10:A16" xr:uid="{00000000-0002-0000-0600-000003000000}">
      <formula1>ISTEXT(A10)</formula1>
    </dataValidation>
    <dataValidation type="list" allowBlank="1" showErrorMessage="1" sqref="G10:G16" xr:uid="{00000000-0002-0000-0600-000004000000}">
      <formula1>ANUALIZACIÓN</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Productos PAPPLGBTI SDM</vt:lpstr>
      <vt:lpstr>SDM Productos PAPPLGBTI ALI cam</vt:lpstr>
      <vt:lpstr>UMV Productos PAPPLGBTI ALI cam</vt:lpstr>
      <vt:lpstr>IDU Productos PAPPLGBTI ALI cam</vt:lpstr>
      <vt:lpstr>TMSA Productos PAPPLGBTI ALI ca</vt:lpstr>
      <vt:lpstr>EMB Productos PAPPLGBTI ALI cam</vt:lpstr>
      <vt:lpstr>TT Productos PAPPLGBTI ALI camb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MARIANA DUQUE</dc:creator>
  <cp:lastModifiedBy>Chirley Chamorro Montoya</cp:lastModifiedBy>
  <dcterms:created xsi:type="dcterms:W3CDTF">2023-03-22T19:35:55Z</dcterms:created>
  <dcterms:modified xsi:type="dcterms:W3CDTF">2024-07-03T16:29:56Z</dcterms:modified>
</cp:coreProperties>
</file>