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ownloads\"/>
    </mc:Choice>
  </mc:AlternateContent>
  <bookViews>
    <workbookView xWindow="0" yWindow="0" windowWidth="21570" windowHeight="7785" tabRatio="754"/>
  </bookViews>
  <sheets>
    <sheet name="Avance Metas e Indicadores" sheetId="16" r:id="rId1"/>
    <sheet name="UPZ" sheetId="31" state="hidden" r:id="rId2"/>
    <sheet name="Barrios" sheetId="32" state="hidden" r:id="rId3"/>
  </sheets>
  <externalReferences>
    <externalReference r:id="rId4"/>
    <externalReference r:id="rId5"/>
    <externalReference r:id="rId6"/>
    <externalReference r:id="rId7"/>
    <externalReference r:id="rId8"/>
  </externalReferences>
  <definedNames>
    <definedName name="_____adj1">#REF!</definedName>
    <definedName name="_____adj2">#REF!</definedName>
    <definedName name="_____ant2">#REF!</definedName>
    <definedName name="_____cvp1">#REF!</definedName>
    <definedName name="_____cvp2003">#REF!</definedName>
    <definedName name="_____cvp2004">#REF!</definedName>
    <definedName name="_____cvp2005">#REF!</definedName>
    <definedName name="_____cvp2006">#REF!</definedName>
    <definedName name="_____idu1">#REF!</definedName>
    <definedName name="_____idu2003">#REF!</definedName>
    <definedName name="_____idu2004">#REF!</definedName>
    <definedName name="_____idu2005">#REF!</definedName>
    <definedName name="_____idu2006">#REF!</definedName>
    <definedName name="_____LO1">7.34</definedName>
    <definedName name="_____LO10">14.29</definedName>
    <definedName name="_____LO11">9.74</definedName>
    <definedName name="_____LO12">3.89</definedName>
    <definedName name="_____LO13">2.65</definedName>
    <definedName name="_____LO14">2.06</definedName>
    <definedName name="_____LO15">2.55</definedName>
    <definedName name="_____LO16">6.19</definedName>
    <definedName name="_____LO17">0.12</definedName>
    <definedName name="_____LO18">5.24</definedName>
    <definedName name="_____LO19">7.79</definedName>
    <definedName name="_____LO2">1.13</definedName>
    <definedName name="_____LO20">0.52</definedName>
    <definedName name="_____LO3">2.34</definedName>
    <definedName name="_____LO4">6.1</definedName>
    <definedName name="_____LO5">3.83</definedName>
    <definedName name="_____LO6">1.69</definedName>
    <definedName name="_____LO7">4.42</definedName>
    <definedName name="_____LO8">11.06</definedName>
    <definedName name="_____LO9">7.07</definedName>
    <definedName name="_____sh1">#REF!</definedName>
    <definedName name="_____sh2003">#REF!</definedName>
    <definedName name="_____sh2004">#REF!</definedName>
    <definedName name="_____sh2005">#REF!</definedName>
    <definedName name="_____sh2006">#REF!</definedName>
    <definedName name="_____stt1">#REF!</definedName>
    <definedName name="_____stt2003">#REF!</definedName>
    <definedName name="_____stt2005">#REF!</definedName>
    <definedName name="_____stt2006">#REF!</definedName>
    <definedName name="_____stt4">#REF!</definedName>
    <definedName name="____adj1">#REF!</definedName>
    <definedName name="____adj2">#REF!</definedName>
    <definedName name="____ant2">#REF!</definedName>
    <definedName name="____cvp1">#REF!</definedName>
    <definedName name="____cvp2003">#REF!</definedName>
    <definedName name="____cvp2004">#REF!</definedName>
    <definedName name="____cvp2005">#REF!</definedName>
    <definedName name="____cvp2006">#REF!</definedName>
    <definedName name="____idu1">#REF!</definedName>
    <definedName name="____idu2003">#REF!</definedName>
    <definedName name="____idu2004">#REF!</definedName>
    <definedName name="____idu2005">#REF!</definedName>
    <definedName name="____idu2006">#REF!</definedName>
    <definedName name="____LO1">7.34</definedName>
    <definedName name="____LO10">14.29</definedName>
    <definedName name="____LO11">9.74</definedName>
    <definedName name="____LO12">3.89</definedName>
    <definedName name="____LO13">2.65</definedName>
    <definedName name="____LO14">2.06</definedName>
    <definedName name="____LO15">2.55</definedName>
    <definedName name="____LO16">6.19</definedName>
    <definedName name="____LO17">0.12</definedName>
    <definedName name="____LO18">5.24</definedName>
    <definedName name="____LO19">7.79</definedName>
    <definedName name="____LO2">1.13</definedName>
    <definedName name="____LO20">0.52</definedName>
    <definedName name="____LO3">2.34</definedName>
    <definedName name="____LO4">6.1</definedName>
    <definedName name="____LO5">3.83</definedName>
    <definedName name="____LO6">1.69</definedName>
    <definedName name="____LO7">4.42</definedName>
    <definedName name="____LO8">11.06</definedName>
    <definedName name="____LO9">7.07</definedName>
    <definedName name="____sh1">#REF!</definedName>
    <definedName name="____sh2003">#REF!</definedName>
    <definedName name="____sh2004">#REF!</definedName>
    <definedName name="____sh2005">#REF!</definedName>
    <definedName name="____sh2006">#REF!</definedName>
    <definedName name="____stt1">#REF!</definedName>
    <definedName name="____stt2003">#REF!</definedName>
    <definedName name="____stt2005">#REF!</definedName>
    <definedName name="____stt2006">#REF!</definedName>
    <definedName name="____stt4">#REF!</definedName>
    <definedName name="___adj1">#REF!</definedName>
    <definedName name="___adj2">#REF!</definedName>
    <definedName name="___ant2">#REF!</definedName>
    <definedName name="___cvp1">#REF!</definedName>
    <definedName name="___cvp2003">#REF!</definedName>
    <definedName name="___cvp2004">#REF!</definedName>
    <definedName name="___cvp2005">#REF!</definedName>
    <definedName name="___cvp2006">#REF!</definedName>
    <definedName name="___idu1">#REF!</definedName>
    <definedName name="___idu2003">#REF!</definedName>
    <definedName name="___idu2004">#REF!</definedName>
    <definedName name="___idu2005">#REF!</definedName>
    <definedName name="___idu2006">#REF!</definedName>
    <definedName name="___LO1">7.34</definedName>
    <definedName name="___LO10">14.29</definedName>
    <definedName name="___LO11">9.74</definedName>
    <definedName name="___LO12">3.89</definedName>
    <definedName name="___LO13">2.65</definedName>
    <definedName name="___LO14">2.06</definedName>
    <definedName name="___LO15">2.55</definedName>
    <definedName name="___LO16">6.19</definedName>
    <definedName name="___LO17">0.12</definedName>
    <definedName name="___LO18">5.24</definedName>
    <definedName name="___LO19">7.79</definedName>
    <definedName name="___LO2">1.13</definedName>
    <definedName name="___LO20">0.52</definedName>
    <definedName name="___LO3">2.34</definedName>
    <definedName name="___LO4">6.1</definedName>
    <definedName name="___LO5">3.83</definedName>
    <definedName name="___LO6">1.69</definedName>
    <definedName name="___LO7">4.42</definedName>
    <definedName name="___LO8">11.06</definedName>
    <definedName name="___LO9">7.07</definedName>
    <definedName name="___sh1">#REF!</definedName>
    <definedName name="___sh2003">#REF!</definedName>
    <definedName name="___sh2004">#REF!</definedName>
    <definedName name="___sh2005">#REF!</definedName>
    <definedName name="___sh2006">#REF!</definedName>
    <definedName name="___stt1">#REF!</definedName>
    <definedName name="___stt2003">#REF!</definedName>
    <definedName name="___stt2005">#REF!</definedName>
    <definedName name="___stt2006">#REF!</definedName>
    <definedName name="___stt4">#REF!</definedName>
    <definedName name="__adj1">#REF!</definedName>
    <definedName name="__adj2">#REF!</definedName>
    <definedName name="__ant2">#REF!</definedName>
    <definedName name="__cvp1">#REF!</definedName>
    <definedName name="__cvp2003">#REF!</definedName>
    <definedName name="__cvp2004">#REF!</definedName>
    <definedName name="__cvp2005">#REF!</definedName>
    <definedName name="__cvp2006">#REF!</definedName>
    <definedName name="__idu1">#REF!</definedName>
    <definedName name="__idu2003">#REF!</definedName>
    <definedName name="__idu2004">#REF!</definedName>
    <definedName name="__idu2005">#REF!</definedName>
    <definedName name="__idu2006">#REF!</definedName>
    <definedName name="__LO1">7.34</definedName>
    <definedName name="__LO10">14.29</definedName>
    <definedName name="__LO11">9.74</definedName>
    <definedName name="__LO12">3.89</definedName>
    <definedName name="__LO13">2.65</definedName>
    <definedName name="__LO14">2.06</definedName>
    <definedName name="__LO15">2.55</definedName>
    <definedName name="__LO16">6.19</definedName>
    <definedName name="__LO17">0.12</definedName>
    <definedName name="__LO18">5.24</definedName>
    <definedName name="__LO19">7.79</definedName>
    <definedName name="__LO2">1.13</definedName>
    <definedName name="__LO20">0.52</definedName>
    <definedName name="__LO3">2.34</definedName>
    <definedName name="__LO4">6.1</definedName>
    <definedName name="__LO5">3.83</definedName>
    <definedName name="__LO6">1.69</definedName>
    <definedName name="__LO7">4.42</definedName>
    <definedName name="__LO8">11.06</definedName>
    <definedName name="__LO9">7.07</definedName>
    <definedName name="__sh1">#REF!</definedName>
    <definedName name="__sh2003">#REF!</definedName>
    <definedName name="__sh2004">#REF!</definedName>
    <definedName name="__sh2005">#REF!</definedName>
    <definedName name="__sh2006">#REF!</definedName>
    <definedName name="__stt1">#REF!</definedName>
    <definedName name="__stt2003">#REF!</definedName>
    <definedName name="__stt2005">#REF!</definedName>
    <definedName name="__stt2006">#REF!</definedName>
    <definedName name="__stt4">#REF!</definedName>
    <definedName name="_adj1">#REF!</definedName>
    <definedName name="_adj2">#REF!</definedName>
    <definedName name="_ant2">#REF!</definedName>
    <definedName name="_cvp1">#REF!</definedName>
    <definedName name="_cvp2003">#REF!</definedName>
    <definedName name="_cvp2004">#REF!</definedName>
    <definedName name="_cvp2005">#REF!</definedName>
    <definedName name="_cvp2006">#REF!</definedName>
    <definedName name="_xlnm._FilterDatabase" localSheetId="0" hidden="1">'Avance Metas e Indicadores'!$B$11:$AV$91</definedName>
    <definedName name="_idu1">#REF!</definedName>
    <definedName name="_idu2003">#REF!</definedName>
    <definedName name="_idu2004">#REF!</definedName>
    <definedName name="_idu2005">#REF!</definedName>
    <definedName name="_idu2006">#REF!</definedName>
    <definedName name="_LO1">7.34</definedName>
    <definedName name="_LO10">14.29</definedName>
    <definedName name="_LO11">9.74</definedName>
    <definedName name="_LO12">3.89</definedName>
    <definedName name="_LO13">2.65</definedName>
    <definedName name="_LO14">2.06</definedName>
    <definedName name="_LO15">2.55</definedName>
    <definedName name="_LO16">6.19</definedName>
    <definedName name="_LO17">0.12</definedName>
    <definedName name="_LO18">5.24</definedName>
    <definedName name="_LO19">7.79</definedName>
    <definedName name="_LO2">1.13</definedName>
    <definedName name="_LO20">0.52</definedName>
    <definedName name="_LO3">2.34</definedName>
    <definedName name="_LO4">6.1</definedName>
    <definedName name="_LO5">3.83</definedName>
    <definedName name="_LO6">1.69</definedName>
    <definedName name="_LO7">4.42</definedName>
    <definedName name="_LO8">11.06</definedName>
    <definedName name="_LO9">7.07</definedName>
    <definedName name="_sh1">#REF!</definedName>
    <definedName name="_sh2003">#REF!</definedName>
    <definedName name="_sh2004">#REF!</definedName>
    <definedName name="_sh2005">#REF!</definedName>
    <definedName name="_sh2006">#REF!</definedName>
    <definedName name="_stt1">#REF!</definedName>
    <definedName name="_stt2003">#REF!</definedName>
    <definedName name="_stt2005">#REF!</definedName>
    <definedName name="_stt2006">#REF!</definedName>
    <definedName name="_stt4">#REF!</definedName>
    <definedName name="ABAB">#REF!</definedName>
    <definedName name="ADJUDICACION">#REF!</definedName>
    <definedName name="Admon_rec">[1]Parametros!$E$2</definedName>
    <definedName name="anti1">#REF!</definedName>
    <definedName name="ANTICIPO">#REF!</definedName>
    <definedName name="apert1">#REF!</definedName>
    <definedName name="apert2">#REF!</definedName>
    <definedName name="APERTURA">#REF!</definedName>
    <definedName name="_xlnm.Print_Area" localSheetId="0">'Avance Metas e Indicadores'!$B$2:$AP$91</definedName>
    <definedName name="AREAS">#REF!</definedName>
    <definedName name="BASE">#REF!</definedName>
    <definedName name="BASE2">[2]BASE!$CF$6</definedName>
    <definedName name="_xlnm.Database">#REF!</definedName>
    <definedName name="comp_est1">#REF!</definedName>
    <definedName name="comp_est2">#REF!</definedName>
    <definedName name="COMP_ESTADO">#REF!</definedName>
    <definedName name="comp_fuent2">#REF!</definedName>
    <definedName name="comp_fuentes">#REF!</definedName>
    <definedName name="comp_functo">#REF!</definedName>
    <definedName name="comp_functo2">#REF!</definedName>
    <definedName name="comp_inver2">#REF!</definedName>
    <definedName name="comp_invers">#REF!</definedName>
    <definedName name="comprob1">#REF!</definedName>
    <definedName name="comprob2">#REF!</definedName>
    <definedName name="comprobacion">#REF!</definedName>
    <definedName name="dama1">#REF!</definedName>
    <definedName name="dama2003">#REF!</definedName>
    <definedName name="dama2004">#REF!</definedName>
    <definedName name="dama2005">#REF!</definedName>
    <definedName name="dama2006">#REF!</definedName>
    <definedName name="dapd1">#REF!</definedName>
    <definedName name="dapd2003">#REF!</definedName>
    <definedName name="dapd2004">#REF!</definedName>
    <definedName name="dapd2005">#REF!</definedName>
    <definedName name="dapd2006">#REF!</definedName>
    <definedName name="DFGH">#REF!</definedName>
    <definedName name="DGF">#REF!</definedName>
    <definedName name="DIST">[3]DISTRIBUC!$B$3:$K$33</definedName>
    <definedName name="DISTRI">#REF!</definedName>
    <definedName name="DISTRIBU">#REF!</definedName>
    <definedName name="DISTRIBUCION">#REF!</definedName>
    <definedName name="Entidad">[4]Hoja2!$E$1:$E$6</definedName>
    <definedName name="eSTRUCTURA">#REF!</definedName>
    <definedName name="FORMAR_CIUDAD">#REF!</definedName>
    <definedName name="gastas">#REF!</definedName>
    <definedName name="import1">#REF!</definedName>
    <definedName name="import2">#REF!</definedName>
    <definedName name="IMPORTANTE">#REF!</definedName>
    <definedName name="INF">[2]BASE!$CL$5</definedName>
    <definedName name="INF4FEB">[2]BASE!$CL$5</definedName>
    <definedName name="legal1">#REF!</definedName>
    <definedName name="legal2">#REF!</definedName>
    <definedName name="LEGALIZACION">#REF!</definedName>
    <definedName name="Meta">[4]Hoja2!$D$1:$D$45</definedName>
    <definedName name="ObjEst">[4]Hoja2!$A$1:$A$4</definedName>
    <definedName name="OJOIMPORTA">[5]BASE!$CF$6</definedName>
    <definedName name="PORAREAS">#REF!</definedName>
    <definedName name="Prog">[4]Hoja2!$B$1:$B$7</definedName>
    <definedName name="PROGRAMA">#REF!</definedName>
    <definedName name="Proy">[4]Hoja2!$C$1:$C$20</definedName>
    <definedName name="proy1">#REF!</definedName>
    <definedName name="proy2">#REF!</definedName>
    <definedName name="PROYECTOS">#REF!</definedName>
    <definedName name="ProyInv">[4]Hoja2!$F$1:$F$27</definedName>
    <definedName name="RAD_PROB">#REF!</definedName>
    <definedName name="RES_PARA_COMPARAR">[5]BASE!$CL$5</definedName>
    <definedName name="RESUMEN2">[2]BASE!$CF$6</definedName>
    <definedName name="SMLV">[1]Parametros!$E$3</definedName>
    <definedName name="TODO">[3]INICIO!$A$1</definedName>
    <definedName name="vercdpfto">#REF!</definedName>
    <definedName name="vercdpinv">#REF!</definedName>
    <definedName name="verif2">#REF!</definedName>
    <definedName name="VERIFICACION">#REF!</definedName>
    <definedName name="YU">#REF!</definedName>
  </definedNames>
  <calcPr calcId="162913"/>
</workbook>
</file>

<file path=xl/calcChain.xml><?xml version="1.0" encoding="utf-8"?>
<calcChain xmlns="http://schemas.openxmlformats.org/spreadsheetml/2006/main">
  <c r="W62" i="16" l="1"/>
  <c r="W42" i="16"/>
  <c r="W17" i="16"/>
  <c r="W16" i="16"/>
  <c r="V76" i="16" l="1"/>
  <c r="V67" i="16"/>
  <c r="V66" i="16"/>
  <c r="V53" i="16"/>
  <c r="W53" i="16" s="1"/>
  <c r="V48" i="16"/>
  <c r="AJ25" i="16"/>
  <c r="V25" i="16" l="1"/>
  <c r="K24" i="16"/>
  <c r="K23" i="16"/>
  <c r="K22" i="16"/>
  <c r="V72" i="16" l="1"/>
  <c r="W72" i="16" s="1"/>
  <c r="W66" i="16"/>
  <c r="AJ65" i="16" l="1"/>
  <c r="AK65" i="16" s="1"/>
  <c r="AJ38" i="16"/>
  <c r="W38" i="16"/>
  <c r="AJ50" i="16"/>
  <c r="AJ48" i="16"/>
  <c r="AJ47" i="16"/>
  <c r="AJ56" i="16"/>
  <c r="AJ61" i="16"/>
  <c r="AJ63" i="16"/>
  <c r="AJ58" i="16"/>
  <c r="AK57" i="16"/>
  <c r="V57" i="16"/>
  <c r="V18" i="16"/>
  <c r="W18" i="16" l="1"/>
  <c r="AJ53" i="16"/>
  <c r="AK53" i="16" s="1"/>
  <c r="AJ52" i="16"/>
  <c r="K52" i="16"/>
  <c r="AJ51" i="16"/>
  <c r="AJ34" i="16"/>
  <c r="AK14" i="16"/>
  <c r="K15" i="16"/>
  <c r="K14" i="16"/>
  <c r="V23" i="16" l="1"/>
  <c r="V22" i="16"/>
  <c r="W22" i="16" s="1"/>
  <c r="AJ37" i="16"/>
  <c r="AK37" i="16" s="1"/>
  <c r="W27" i="16"/>
  <c r="W26" i="16"/>
  <c r="AJ75" i="16"/>
  <c r="AJ74" i="16"/>
  <c r="AJ73" i="16"/>
  <c r="AK73" i="16" s="1"/>
  <c r="V73" i="16"/>
  <c r="AJ71" i="16"/>
  <c r="AJ70" i="16"/>
  <c r="AJ67" i="16"/>
  <c r="W67" i="16"/>
  <c r="AK67" i="16" l="1"/>
  <c r="V63" i="16"/>
  <c r="V45" i="16"/>
  <c r="AK25" i="16"/>
  <c r="AJ18" i="16" l="1"/>
  <c r="W25" i="16"/>
  <c r="V51" i="16"/>
  <c r="AK52" i="16"/>
  <c r="V52" i="16"/>
  <c r="W52" i="16" s="1"/>
  <c r="W60" i="16"/>
  <c r="V60" i="16"/>
  <c r="W35" i="16"/>
  <c r="AJ30" i="16"/>
  <c r="K12" i="16"/>
  <c r="V12" i="16"/>
  <c r="V43" i="16"/>
  <c r="AJ43" i="16"/>
  <c r="AK43" i="16" s="1"/>
  <c r="K21" i="16"/>
  <c r="W12" i="16" l="1"/>
  <c r="AK12" i="16"/>
  <c r="AK71" i="16"/>
  <c r="V70" i="16"/>
  <c r="W70" i="16" s="1"/>
  <c r="V38" i="16"/>
  <c r="V59" i="16"/>
  <c r="W59" i="16" s="1"/>
  <c r="V35" i="16"/>
  <c r="V34" i="16"/>
  <c r="W34" i="16" s="1"/>
  <c r="V19" i="16"/>
  <c r="W19" i="16" s="1"/>
  <c r="V30" i="16"/>
  <c r="V32" i="16"/>
  <c r="V33" i="16"/>
  <c r="V29" i="16"/>
  <c r="V15" i="16"/>
  <c r="W15" i="16" s="1"/>
  <c r="V14" i="16"/>
  <c r="W14" i="16" s="1"/>
  <c r="V24" i="16"/>
  <c r="W24" i="16" s="1"/>
  <c r="W23" i="16"/>
  <c r="V21" i="16"/>
  <c r="W21" i="16" s="1"/>
  <c r="V20" i="16"/>
  <c r="V36" i="16"/>
  <c r="W36" i="16" s="1"/>
  <c r="AK27" i="16"/>
  <c r="AJ27" i="16"/>
  <c r="V27" i="16"/>
  <c r="V75" i="16"/>
  <c r="V74" i="16"/>
  <c r="W74" i="16"/>
  <c r="AJ55" i="16"/>
  <c r="AK55" i="16" s="1"/>
  <c r="AJ54" i="16"/>
  <c r="AK54" i="16" s="1"/>
  <c r="AK51" i="16"/>
  <c r="AK50" i="16"/>
  <c r="AK48" i="16"/>
  <c r="AK47" i="16"/>
  <c r="V49" i="16"/>
  <c r="V47" i="16"/>
  <c r="K49" i="16"/>
  <c r="K47" i="16"/>
  <c r="K46" i="16"/>
  <c r="AK45" i="16"/>
  <c r="AK38" i="16"/>
  <c r="AJ35" i="16"/>
  <c r="AK35" i="16" s="1"/>
  <c r="AK34" i="16"/>
  <c r="AJ28" i="16"/>
  <c r="AK18" i="16"/>
  <c r="K18" i="16"/>
  <c r="W75" i="16"/>
  <c r="K43" i="16"/>
  <c r="AJ40" i="16"/>
  <c r="AK40" i="16" s="1"/>
  <c r="AJ39" i="16"/>
  <c r="AK39" i="16" s="1"/>
  <c r="M42" i="16"/>
  <c r="K42" i="16"/>
  <c r="K41" i="16"/>
  <c r="AJ36" i="16"/>
  <c r="AK36" i="16" s="1"/>
  <c r="AJ33" i="16"/>
  <c r="AK33" i="16" s="1"/>
  <c r="AJ31" i="16"/>
  <c r="AK31" i="16" s="1"/>
  <c r="AK30" i="16"/>
  <c r="AJ29" i="16"/>
  <c r="AK29" i="16" s="1"/>
  <c r="K33" i="16"/>
  <c r="K32" i="16"/>
  <c r="V31" i="16"/>
  <c r="K31" i="16"/>
  <c r="K30" i="16"/>
  <c r="K29" i="16"/>
  <c r="AJ26" i="16"/>
  <c r="AK26" i="16" s="1"/>
  <c r="AJ24" i="16"/>
  <c r="AK24" i="16" s="1"/>
  <c r="AJ23" i="16"/>
  <c r="AK23" i="16" s="1"/>
  <c r="AJ22" i="16"/>
  <c r="AK22" i="16" s="1"/>
  <c r="AJ21" i="16"/>
  <c r="AK21" i="16" s="1"/>
  <c r="AJ20" i="16"/>
  <c r="AK20" i="16" s="1"/>
  <c r="K20" i="16"/>
  <c r="AJ19" i="16"/>
  <c r="AK19" i="16" s="1"/>
  <c r="M17" i="16"/>
  <c r="K17" i="16"/>
  <c r="K16" i="16"/>
  <c r="AJ15" i="16"/>
  <c r="AK15" i="16" s="1"/>
  <c r="AJ14" i="16"/>
  <c r="AK56" i="16"/>
  <c r="AK58" i="16"/>
  <c r="AK59" i="16"/>
  <c r="AA60" i="16"/>
  <c r="AK60" i="16" s="1"/>
  <c r="AK61" i="16"/>
  <c r="AK63" i="16"/>
  <c r="AA64" i="16"/>
  <c r="AJ64" i="16" s="1"/>
  <c r="AK64" i="16" s="1"/>
  <c r="AJ69" i="16"/>
  <c r="AJ68" i="16"/>
  <c r="AK70" i="16"/>
  <c r="V79" i="16"/>
  <c r="V80" i="16"/>
  <c r="V81" i="16"/>
  <c r="V82" i="16"/>
  <c r="V84" i="16"/>
  <c r="V89" i="16"/>
  <c r="V90" i="16"/>
  <c r="V78" i="16"/>
  <c r="K64" i="16"/>
  <c r="W64" i="16" s="1"/>
  <c r="AJ76" i="16"/>
  <c r="AK76" i="16" s="1"/>
  <c r="K76" i="16"/>
  <c r="W76" i="16" s="1"/>
  <c r="W73" i="16"/>
  <c r="W71" i="16"/>
  <c r="V71" i="16"/>
  <c r="AJ66" i="16"/>
  <c r="AK66" i="16" s="1"/>
  <c r="V65" i="16"/>
  <c r="W65" i="16" s="1"/>
  <c r="W63" i="16"/>
  <c r="M62" i="16"/>
  <c r="K62" i="16"/>
  <c r="V61" i="16"/>
  <c r="W61" i="16" s="1"/>
  <c r="V58" i="16"/>
  <c r="W58" i="16" s="1"/>
  <c r="K57" i="16"/>
  <c r="W57" i="16" s="1"/>
  <c r="V56" i="16"/>
  <c r="W56" i="16" s="1"/>
  <c r="K55" i="16"/>
  <c r="W55" i="16" s="1"/>
  <c r="M54" i="16"/>
  <c r="K54" i="16"/>
  <c r="W54" i="16" s="1"/>
  <c r="K51" i="16"/>
  <c r="V50" i="16"/>
  <c r="W50" i="16" s="1"/>
  <c r="M46" i="16"/>
  <c r="V46" i="16" s="1"/>
  <c r="W45" i="16"/>
  <c r="AJ44" i="16"/>
  <c r="M44" i="16"/>
  <c r="V44" i="16" s="1"/>
  <c r="K44" i="16"/>
  <c r="V40" i="16"/>
  <c r="W40" i="16" s="1"/>
  <c r="V39" i="16"/>
  <c r="W39" i="16" s="1"/>
  <c r="W28" i="16"/>
  <c r="W37" i="16"/>
  <c r="AK28" i="16"/>
  <c r="AK17" i="16"/>
  <c r="AJ17" i="16"/>
  <c r="AJ16" i="16"/>
  <c r="AK16" i="16"/>
  <c r="AJ12" i="16"/>
  <c r="W47" i="16" l="1"/>
  <c r="W31" i="16"/>
  <c r="W29" i="16"/>
  <c r="W46" i="16"/>
  <c r="W20" i="16"/>
  <c r="W51" i="16"/>
  <c r="W48" i="16"/>
  <c r="W43" i="16"/>
  <c r="W44" i="16"/>
  <c r="W33" i="16"/>
  <c r="W32" i="16"/>
  <c r="W49" i="16"/>
  <c r="W30" i="16"/>
</calcChain>
</file>

<file path=xl/comments1.xml><?xml version="1.0" encoding="utf-8"?>
<comments xmlns="http://schemas.openxmlformats.org/spreadsheetml/2006/main">
  <authors>
    <author>User</author>
  </authors>
  <commentList>
    <comment ref="AK74" authorId="0" shapeId="0">
      <text>
        <r>
          <rPr>
            <b/>
            <sz val="9"/>
            <color indexed="81"/>
            <rFont val="Tahoma"/>
            <family val="2"/>
          </rPr>
          <t>User:</t>
        </r>
        <r>
          <rPr>
            <sz val="9"/>
            <color indexed="81"/>
            <rFont val="Tahoma"/>
            <family val="2"/>
          </rPr>
          <t xml:space="preserve">
Se calcula con LB y responde a la siguiente fórmula: 
(Ejecutado Vigencia Anterior - ejecutado vigencia) / (Ejecutado Vigencia Anterior - Programado Vigencia)</t>
        </r>
      </text>
    </comment>
    <comment ref="AK75" authorId="0" shapeId="0">
      <text>
        <r>
          <rPr>
            <b/>
            <sz val="9"/>
            <color indexed="81"/>
            <rFont val="Tahoma"/>
            <family val="2"/>
          </rPr>
          <t>User:</t>
        </r>
        <r>
          <rPr>
            <sz val="9"/>
            <color indexed="81"/>
            <rFont val="Tahoma"/>
            <family val="2"/>
          </rPr>
          <t xml:space="preserve">
Se calcula con LB y responde a la siguiente fórmula: 
(Ejecutado Vigencia Anterior - ejecutado vigencia) / (Ejecutado Vigencia Anterior - Programado Vigencia)</t>
        </r>
      </text>
    </comment>
    <comment ref="L78" authorId="0" shapeId="0">
      <text>
        <r>
          <rPr>
            <b/>
            <sz val="9"/>
            <color indexed="81"/>
            <rFont val="Tahoma"/>
            <family val="2"/>
          </rPr>
          <t>User:</t>
        </r>
        <r>
          <rPr>
            <sz val="9"/>
            <color indexed="81"/>
            <rFont val="Tahoma"/>
            <family val="2"/>
          </rPr>
          <t xml:space="preserve">
Los datos se obtuvieron a partir de información suministrada por el ente gestor del Sistema TransMilenio. Se realiza promedio ponderado por el parque automotor.</t>
        </r>
      </text>
    </comment>
    <comment ref="L79" authorId="0" shapeId="0">
      <text>
        <r>
          <rPr>
            <b/>
            <sz val="9"/>
            <color indexed="81"/>
            <rFont val="Tahoma"/>
            <family val="2"/>
          </rPr>
          <t>User:</t>
        </r>
        <r>
          <rPr>
            <sz val="9"/>
            <color indexed="81"/>
            <rFont val="Tahoma"/>
            <family val="2"/>
          </rPr>
          <t xml:space="preserve">
Fuente: RTO-SIM. Corte: 31 de diciembre de cada año. Cálculos: DIM-SDM. Nota: Vehículos de TPC y TM con TO vigente.
SIM (Servicios Integrales para la Movilidad) Registro Distrital Automotor y Registro de Tarjetas de Operación.</t>
        </r>
      </text>
    </comment>
    <comment ref="L80" authorId="0" shapeId="0">
      <text>
        <r>
          <rPr>
            <b/>
            <sz val="9"/>
            <color indexed="81"/>
            <rFont val="Tahoma"/>
            <family val="2"/>
          </rPr>
          <t>User:</t>
        </r>
        <r>
          <rPr>
            <sz val="9"/>
            <color indexed="81"/>
            <rFont val="Tahoma"/>
            <family val="2"/>
          </rPr>
          <t xml:space="preserve">
El dato oficial de ocupación de vehículos del servicio de transporte individual es de 63.2% de acuerdo a los indicadores presentados por ICOVIAS en el marco del contrato 1210 de 2016, el cual tenía por objeto: "Estructuración de la estrategia para el seguimiento y la implementación de las condiciones de la prestación del servicio público de transporte terrestre automotor individual en el nivel básico y de lujo en la ciudad de Bogotá d.c., de acuerdo a lo establecido en el Decreto 2297 de 2015 y Decreto 1079 de 2015"</t>
        </r>
      </text>
    </comment>
    <comment ref="L81" authorId="0" shapeId="0">
      <text>
        <r>
          <rPr>
            <b/>
            <sz val="9"/>
            <color indexed="81"/>
            <rFont val="Tahoma"/>
            <family val="2"/>
          </rPr>
          <t>User:</t>
        </r>
        <r>
          <rPr>
            <sz val="9"/>
            <color indexed="81"/>
            <rFont val="Tahoma"/>
            <family val="2"/>
          </rPr>
          <t xml:space="preserve">
Fuente: Sistema de Información Geográfica del Instituto de Desarrollo Urbano –SIGIDU, corte a 30 de junio de 2020</t>
        </r>
      </text>
    </comment>
    <comment ref="L82" authorId="0" shapeId="0">
      <text>
        <r>
          <rPr>
            <b/>
            <sz val="9"/>
            <color indexed="81"/>
            <rFont val="Tahoma"/>
            <family val="2"/>
          </rPr>
          <t>User:</t>
        </r>
        <r>
          <rPr>
            <sz val="9"/>
            <color indexed="81"/>
            <rFont val="Tahoma"/>
            <family val="2"/>
          </rPr>
          <t xml:space="preserve">
Información suministrada por la Dirección de Inteligencia para la Movilidad (DIM), 2020</t>
        </r>
      </text>
    </comment>
    <comment ref="L83" authorId="0" shapeId="0">
      <text>
        <r>
          <rPr>
            <b/>
            <sz val="9"/>
            <color indexed="81"/>
            <rFont val="Tahoma"/>
            <family val="2"/>
          </rPr>
          <t>User:</t>
        </r>
        <r>
          <rPr>
            <sz val="9"/>
            <color indexed="81"/>
            <rFont val="Tahoma"/>
            <family val="2"/>
          </rPr>
          <t xml:space="preserve">
Dato quinquenal de la Encuesta de Movilidad 2019. Distancia promedio -sin viajes a pie- (km). Información suministrada por la Dirección de Inteligencia para la Movilidad (DIM), 2019:8,75</t>
        </r>
      </text>
    </comment>
    <comment ref="L84" authorId="0" shapeId="0">
      <text>
        <r>
          <rPr>
            <b/>
            <sz val="9"/>
            <color indexed="81"/>
            <rFont val="Tahoma"/>
            <family val="2"/>
          </rPr>
          <t>User:</t>
        </r>
        <r>
          <rPr>
            <sz val="9"/>
            <color indexed="81"/>
            <rFont val="Tahoma"/>
            <family val="2"/>
          </rPr>
          <t xml:space="preserve">
Información suministrada por la Dirección de Inteligencia para la Movilidad (DIM), 2020, proporcionada por la Subdirección de Gestión en Vía (bitcarrier)</t>
        </r>
      </text>
    </comment>
    <comment ref="L85" authorId="0" shapeId="0">
      <text>
        <r>
          <rPr>
            <b/>
            <sz val="9"/>
            <color indexed="81"/>
            <rFont val="Tahoma"/>
            <family val="2"/>
          </rPr>
          <t>User:</t>
        </r>
        <r>
          <rPr>
            <sz val="9"/>
            <color indexed="81"/>
            <rFont val="Tahoma"/>
            <family val="2"/>
          </rPr>
          <t xml:space="preserve">
Información consolidada por la Subdirección de Transporte Privado, 2020
% EJEC ESTRATEGIAS ORDENAMIENTO LOGÍSTICO: 68%</t>
        </r>
      </text>
    </comment>
    <comment ref="L86" authorId="0" shapeId="0">
      <text>
        <r>
          <rPr>
            <b/>
            <sz val="9"/>
            <color indexed="81"/>
            <rFont val="Tahoma"/>
            <family val="2"/>
          </rPr>
          <t>User:</t>
        </r>
        <r>
          <rPr>
            <sz val="9"/>
            <color indexed="81"/>
            <rFont val="Tahoma"/>
            <family val="2"/>
          </rPr>
          <t xml:space="preserve">
Se calcula según las ventas para el sector transporte de ACPM, ACEM, Gasolina Extra y Corriente y Gas Natural Vehicular, GNV, reportadas por ECOPETROL, para los dos primeros, por la Secretaría Distrital de Hacienda para el caso de la gasolina y por la empresa Gas Natural. Estas ventas en galones de gasolina y ACPM y los metros cúbicos de GNV son transformados a Giga Julios, unidad de energía, de acuerdo con los factores de conversión señalados en el documento del Plan Maestro de Movilidad-PMM (valores de la Tabla 18-18 ). De allí se calcula el porcentaje de energía consumida en GNV, del total de energía.
Los registros publicados en la página web de ECOPETROL cuentan con información a noviembre de 2007 y para los años 2006 y 2007 se consideran en barriles por lo cual se utiliza una equivalencia de 1 Bls = 42  Gls para convertirlos a galones.
Para el cálculo correspondiente al año 2008 sólo se cuenta con información para consumo de GNV y gasolina, suministrados por la empresa Gas Natural ESP y la Secretaría Distrital de Hacienda, respectivamente.  Por lo cual aún no es posible reportar el indicador para este año.
NOTA: Con un consumo porcentual de GNV inferior al 3,30% del total de combustibles expresados en GJ el resultado del indicador es Cero (0). El indicador alcanzará su máximo valor 1,0 únicamente, cuando el consumo sea exclusivo de GNV 100%.
Fuente: Base de declaraciones de Sobretasa presentadas. Cálculos: Oficina de Fiscalización P y C -Subdirección de Impuestos a la Producción y al Consumo
 http://www.ecopetrol.com.co/contenido.aspx?catID=36&amp;conID=35299 (diesel y biodiesel - cifras a noviembre de 2007). 
Empresa Gas Natural S.A. División Gas Natural Vehicular (cifras a diciembre de 2008)
Cálculos: Dirección de Estudios Sectoriales y de Servicios - Secretaría Distrital de Movilidad
</t>
        </r>
      </text>
    </comment>
    <comment ref="L87" authorId="0" shapeId="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L88" authorId="0" shapeId="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L89" authorId="0" shapeId="0">
      <text>
        <r>
          <rPr>
            <b/>
            <sz val="9"/>
            <color indexed="81"/>
            <rFont val="Tahoma"/>
            <family val="2"/>
          </rPr>
          <t>User:</t>
        </r>
        <r>
          <rPr>
            <sz val="9"/>
            <color indexed="81"/>
            <rFont val="Tahoma"/>
            <family val="2"/>
          </rPr>
          <t xml:space="preserve">
Fuente: OAP.  Este indicador presenta valores entre 0 y 1. Cuando el cálculo del indicador dé un valor mayor que 1, se tomará 1.</t>
        </r>
      </text>
    </comment>
    <comment ref="L90" authorId="0" shapeId="0">
      <text>
        <r>
          <rPr>
            <b/>
            <sz val="9"/>
            <color indexed="81"/>
            <rFont val="Tahoma"/>
            <family val="2"/>
          </rPr>
          <t>User:</t>
        </r>
        <r>
          <rPr>
            <sz val="9"/>
            <color indexed="81"/>
            <rFont val="Tahoma"/>
            <family val="2"/>
          </rPr>
          <t xml:space="preserve">
Información consolidada desde la Dirección de Planeación de la Movilidad y la OTIC.</t>
        </r>
      </text>
    </comment>
    <comment ref="L91" authorId="0" shapeId="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List>
</comments>
</file>

<file path=xl/sharedStrings.xml><?xml version="1.0" encoding="utf-8"?>
<sst xmlns="http://schemas.openxmlformats.org/spreadsheetml/2006/main" count="3201" uniqueCount="2598">
  <si>
    <t>NIZA IX</t>
  </si>
  <si>
    <t>PRADO PINZON</t>
  </si>
  <si>
    <t>PRADO SUR</t>
  </si>
  <si>
    <t>PRADO VERANIEGO</t>
  </si>
  <si>
    <t>PRADO VERANIEGO NORTE</t>
  </si>
  <si>
    <t>PRADO VERANIEGO SUR</t>
  </si>
  <si>
    <t>SAN JOSE DE SPRING</t>
  </si>
  <si>
    <t>SAN JOSE DEL PRADO</t>
  </si>
  <si>
    <t>SANTA HELENA</t>
  </si>
  <si>
    <t>TIERRA LINDA</t>
  </si>
  <si>
    <t>VICTORIA NORTE</t>
  </si>
  <si>
    <t>VILLA MORENA</t>
  </si>
  <si>
    <t>ALHAMBRA</t>
  </si>
  <si>
    <t>BATAN</t>
  </si>
  <si>
    <t>EL RECREO DE LOS FRAILES</t>
  </si>
  <si>
    <t>ESTORIL</t>
  </si>
  <si>
    <t>ILARCO</t>
  </si>
  <si>
    <t>MALIBU</t>
  </si>
  <si>
    <t>MONACO</t>
  </si>
  <si>
    <t>PASADENA</t>
  </si>
  <si>
    <t>PUENTE LARGO</t>
  </si>
  <si>
    <t>CALATAYUD</t>
  </si>
  <si>
    <t>CASA BLANCA I</t>
  </si>
  <si>
    <t>CASA BLANCA II</t>
  </si>
  <si>
    <t>CASA BLANCA SEC EL PLAN</t>
  </si>
  <si>
    <t>CASA BLANCA SEC LA GRUTA</t>
  </si>
  <si>
    <t>CASA BLANCA SUBA</t>
  </si>
  <si>
    <t>DEL MONTE</t>
  </si>
  <si>
    <t>EL VELERO</t>
  </si>
  <si>
    <t>ESCUELA DE CARABINEROS</t>
  </si>
  <si>
    <t>CALATRAVA</t>
  </si>
  <si>
    <t>CAMPANIA</t>
  </si>
  <si>
    <t>CIUDAD JARDIN NORTE</t>
  </si>
  <si>
    <t>LA COLINA CAMPESTRE</t>
  </si>
  <si>
    <t>COLINAS DE SUBA</t>
  </si>
  <si>
    <t>COVADONGA</t>
  </si>
  <si>
    <t>GRATAMIRA</t>
  </si>
  <si>
    <t>IBERIA</t>
  </si>
  <si>
    <t>LAGOS DE CORDOBA</t>
  </si>
  <si>
    <t>LAS VILLAS</t>
  </si>
  <si>
    <t>LINDARAJA</t>
  </si>
  <si>
    <t>NIZA</t>
  </si>
  <si>
    <t>NIZA NORTE</t>
  </si>
  <si>
    <t>NIZA SUBA</t>
  </si>
  <si>
    <t>NIZA VIII</t>
  </si>
  <si>
    <t>PRADO JARDIN</t>
  </si>
  <si>
    <t>PROVENZA</t>
  </si>
  <si>
    <t>RINCON DE IBERIA</t>
  </si>
  <si>
    <t>SOTILEZA</t>
  </si>
  <si>
    <t>ANDES NORTE</t>
  </si>
  <si>
    <t>CLUB DE LOS LAGARTOS</t>
  </si>
  <si>
    <t>COASMEDAS</t>
  </si>
  <si>
    <t>JULIO FLOREZ</t>
  </si>
  <si>
    <t>LA ALBORADA</t>
  </si>
  <si>
    <t>LA FLORESTA NORTE</t>
  </si>
  <si>
    <t>MORATO</t>
  </si>
  <si>
    <t>NUEVO MONTERREY</t>
  </si>
  <si>
    <t>PONTEVEDRA</t>
  </si>
  <si>
    <t>POTOSI</t>
  </si>
  <si>
    <t>SANTA ROSA</t>
  </si>
  <si>
    <t>SAN NICOLAS</t>
  </si>
  <si>
    <t>TEUSACA</t>
  </si>
  <si>
    <t>ALCAZAR DE SUBA</t>
  </si>
  <si>
    <t>ALMENDROS NORTE</t>
  </si>
  <si>
    <t>ALTO DE LA TOMA</t>
  </si>
  <si>
    <t>BOSQUES DE SAN JORGE</t>
  </si>
  <si>
    <t>CAMPANELA</t>
  </si>
  <si>
    <t>EL PENCIL BARRIO EL SALITRE</t>
  </si>
  <si>
    <t>EL PINAR</t>
  </si>
  <si>
    <t>EL PINO</t>
  </si>
  <si>
    <t>EL PORTICO</t>
  </si>
  <si>
    <t>EL SALITRE</t>
  </si>
  <si>
    <t>JAVA</t>
  </si>
  <si>
    <t>LONDRES</t>
  </si>
  <si>
    <t>MONARCAS</t>
  </si>
  <si>
    <t>NAVETAS</t>
  </si>
  <si>
    <t>PINAR DE SUBA</t>
  </si>
  <si>
    <t>PINOS DE LOMBARDIA</t>
  </si>
  <si>
    <t>PORTAL DE LAS MERCEDES</t>
  </si>
  <si>
    <t>PRADERA DE SUBA</t>
  </si>
  <si>
    <t>PRADOS DE SUBA</t>
  </si>
  <si>
    <t>PRADOS DEL SALITRE</t>
  </si>
  <si>
    <t>RINCON DE SANTA INES</t>
  </si>
  <si>
    <t>SAN FRANCISCO</t>
  </si>
  <si>
    <t>SUBA CENTRO</t>
  </si>
  <si>
    <t>TUNA ALTA</t>
  </si>
  <si>
    <t>TUNA BAJA</t>
  </si>
  <si>
    <t>TURINGIA</t>
  </si>
  <si>
    <t>VEREDA SUBA CERROS</t>
  </si>
  <si>
    <t>VILLA DEL CAMPO</t>
  </si>
  <si>
    <t>VILLA ESPERANZA</t>
  </si>
  <si>
    <t>VILLA SUSANA</t>
  </si>
  <si>
    <t>ALCAPARROS</t>
  </si>
  <si>
    <t>ALMIRANTE COLON</t>
  </si>
  <si>
    <t>ALMONACID</t>
  </si>
  <si>
    <t>ALTOS DE CHOZICA</t>
  </si>
  <si>
    <t>ALTOS DE LA ESPERANZA</t>
  </si>
  <si>
    <t>AMBERES</t>
  </si>
  <si>
    <t>ANTONIO GRANADOS</t>
  </si>
  <si>
    <t>AURES</t>
  </si>
  <si>
    <t>BOCHALEMA</t>
  </si>
  <si>
    <t>CIUDAD HUNZA</t>
  </si>
  <si>
    <t>COSTA AZUL</t>
  </si>
  <si>
    <t>EL AGUINALDO</t>
  </si>
  <si>
    <t>EL ARENAL</t>
  </si>
  <si>
    <t>EL CEREZO</t>
  </si>
  <si>
    <t>EL CONDOR</t>
  </si>
  <si>
    <t>EL JORDAN LA ESPERANZA</t>
  </si>
  <si>
    <t>EL POA</t>
  </si>
  <si>
    <t>EL NARANJAL</t>
  </si>
  <si>
    <t>EL OCAL</t>
  </si>
  <si>
    <t>EL REFUGIO DE SUBA</t>
  </si>
  <si>
    <t>CIUDADELA CAFAM</t>
  </si>
  <si>
    <t>EL TABOR</t>
  </si>
  <si>
    <t>GLORIA LARA DE ECHEVERRI</t>
  </si>
  <si>
    <t>GUILLERMO NUÑEZ</t>
  </si>
  <si>
    <t>JAIME BERMEO</t>
  </si>
  <si>
    <t>JAPON</t>
  </si>
  <si>
    <t>JAVA II SECTOR</t>
  </si>
  <si>
    <t>LA AGUADITA</t>
  </si>
  <si>
    <t>LA ESPERANZA (CALLE 131A)</t>
  </si>
  <si>
    <t>LA FLOR</t>
  </si>
  <si>
    <t>LA FLORA</t>
  </si>
  <si>
    <t>LA MANUELITA</t>
  </si>
  <si>
    <t>LA TRINITARIA</t>
  </si>
  <si>
    <t>LAGO DE SUBA</t>
  </si>
  <si>
    <t>LOMBARDIA</t>
  </si>
  <si>
    <t>LOS NOGALES</t>
  </si>
  <si>
    <t>NARANJOS ALTOS</t>
  </si>
  <si>
    <t>NUEVO CORINTO</t>
  </si>
  <si>
    <t>PALMA ALDEA</t>
  </si>
  <si>
    <t>POTRERILLO</t>
  </si>
  <si>
    <t>POTRERILLOS DE SUBA</t>
  </si>
  <si>
    <t>PRADOS DE SANTA BARBARA</t>
  </si>
  <si>
    <t>PUERTA DEL SOL</t>
  </si>
  <si>
    <t>RINCON DE SUBA</t>
  </si>
  <si>
    <t>RINCON EL CONDOR</t>
  </si>
  <si>
    <t>RINCON ESCUELA</t>
  </si>
  <si>
    <t>RIOBAMBA</t>
  </si>
  <si>
    <t>RODRIGO LARA BONILLA</t>
  </si>
  <si>
    <t>SAN CAYETANO</t>
  </si>
  <si>
    <t>SAN ISIDRO NORTE</t>
  </si>
  <si>
    <t>SAN MIGUEL TIBABUYES</t>
  </si>
  <si>
    <t>SANTA ANA DE SUBA</t>
  </si>
  <si>
    <t>SANTA BARBARA TIBABUYES</t>
  </si>
  <si>
    <t>SANTA INES - SANTA HELENA</t>
  </si>
  <si>
    <t>TABERIN</t>
  </si>
  <si>
    <t>TELECOM ARRAYANES</t>
  </si>
  <si>
    <t>TEUSAQUILLO DE SUBA</t>
  </si>
  <si>
    <t>TIBABUYES</t>
  </si>
  <si>
    <t>VILLA CATALINA</t>
  </si>
  <si>
    <t>VILLA ELISA</t>
  </si>
  <si>
    <t>VILLA MARIA</t>
  </si>
  <si>
    <t>VILLAS DEL RINCON</t>
  </si>
  <si>
    <t>BILBAO</t>
  </si>
  <si>
    <t>CAÑIZA I,II y III</t>
  </si>
  <si>
    <t>CAROLINA II y III</t>
  </si>
  <si>
    <t>LA ISABELA</t>
  </si>
  <si>
    <t>LOS NOGALES DE TIBABUYES</t>
  </si>
  <si>
    <t>MIRAMAR</t>
  </si>
  <si>
    <t>NUEVA TIBABUYES</t>
  </si>
  <si>
    <t>NUEVO CORINTO SECTOR E</t>
  </si>
  <si>
    <t>RINCON DE BOYACA</t>
  </si>
  <si>
    <t>SABANA DE TIBABUYES</t>
  </si>
  <si>
    <t>SAN CARLOS DE TIBABUYES</t>
  </si>
  <si>
    <t>SAN PEDRO DE TIBABUYES</t>
  </si>
  <si>
    <t>SANTA RITA</t>
  </si>
  <si>
    <t>TIBABUYES UNIVERSAL</t>
  </si>
  <si>
    <t>VEREDA SUBA RINCON</t>
  </si>
  <si>
    <t>VEREDA TIBABUYES</t>
  </si>
  <si>
    <t>VERONA</t>
  </si>
  <si>
    <t>VILLA CINDY</t>
  </si>
  <si>
    <t>VILLA DE LAS FLORES</t>
  </si>
  <si>
    <t>VILLA GLORIA</t>
  </si>
  <si>
    <t>VILLA GLORIA I</t>
  </si>
  <si>
    <t>VILLA CALAZANZ</t>
  </si>
  <si>
    <t>CONJUNTO RESIDENCIAL CALLA 100</t>
  </si>
  <si>
    <t>ENTRERRIOS</t>
  </si>
  <si>
    <t>ESCUELA MILITAR</t>
  </si>
  <si>
    <t>LA CASTELLANA</t>
  </si>
  <si>
    <t>LA PATRIA</t>
  </si>
  <si>
    <t>LOS ANDES</t>
  </si>
  <si>
    <t>RIONEGRO</t>
  </si>
  <si>
    <t>URBANIZACION SAN MARTIN</t>
  </si>
  <si>
    <t>VIZCAYA</t>
  </si>
  <si>
    <t>12 DE OCTUBRE</t>
  </si>
  <si>
    <t>JORGE ELIECER GAITAN</t>
  </si>
  <si>
    <t>JOSE JOAQUIN VARGAS</t>
  </si>
  <si>
    <t>ENTRE RIOS</t>
  </si>
  <si>
    <t>RINCON DEL SALITRE</t>
  </si>
  <si>
    <t>EL LABRADOR</t>
  </si>
  <si>
    <t>POPULAR MODELO</t>
  </si>
  <si>
    <t>SAN FERNANDO</t>
  </si>
  <si>
    <t>SAN FERNANDO OCCIDENTAL</t>
  </si>
  <si>
    <t>SIMON BOLIVAR</t>
  </si>
  <si>
    <t>11 DE NOVIEMBRE</t>
  </si>
  <si>
    <t>ALCAZARES NORTE</t>
  </si>
  <si>
    <t>BAQUERO</t>
  </si>
  <si>
    <t>BENJAMIN HERRERA</t>
  </si>
  <si>
    <t>CHAPINERO NOROCCIDENTAL</t>
  </si>
  <si>
    <t>COLOMBIA</t>
  </si>
  <si>
    <t>CONCEPCION NORTE</t>
  </si>
  <si>
    <t>LA MERCED NORTE</t>
  </si>
  <si>
    <t>LOS ALCAZARES</t>
  </si>
  <si>
    <t>MUEQUETA</t>
  </si>
  <si>
    <t>POLO CLUB</t>
  </si>
  <si>
    <t>QUINTA MUTIS</t>
  </si>
  <si>
    <t>SANTA SOFIA</t>
  </si>
  <si>
    <t>SIETE DE AGOSTO</t>
  </si>
  <si>
    <t>BANCO CENTRAL</t>
  </si>
  <si>
    <t>ALFONSO LOPEZ</t>
  </si>
  <si>
    <t>BELALCAZAR</t>
  </si>
  <si>
    <t>CAMPIN</t>
  </si>
  <si>
    <t>CHAPINERO OCCIDENTAL</t>
  </si>
  <si>
    <t>GALERIAS</t>
  </si>
  <si>
    <t>ARMENIA</t>
  </si>
  <si>
    <t>ESTRELLA</t>
  </si>
  <si>
    <t>LA MAGDALENA</t>
  </si>
  <si>
    <t>LA SOLEDAD</t>
  </si>
  <si>
    <t>PALERMO</t>
  </si>
  <si>
    <t>QUESADA</t>
  </si>
  <si>
    <t>SANTA TERESITA</t>
  </si>
  <si>
    <t>NICOLAS DE FEDERMAN</t>
  </si>
  <si>
    <t>NUEVO CAMPIN</t>
  </si>
  <si>
    <t>QUIRINAL</t>
  </si>
  <si>
    <t>RAFAEL NUÑEZ</t>
  </si>
  <si>
    <t>ACEVEDO TEJADA</t>
  </si>
  <si>
    <t>CAMA VIEJA</t>
  </si>
  <si>
    <t>CENTRO NARIÑO</t>
  </si>
  <si>
    <t>GRAN AMERICA</t>
  </si>
  <si>
    <t>QUINTA PAREDES</t>
  </si>
  <si>
    <t>CIUDAD SALITRE SUR-ORIENTAL</t>
  </si>
  <si>
    <t>CIUDAD SALITRE NOR-ORIENTAL</t>
  </si>
  <si>
    <t>EDUARDO SANTOS</t>
  </si>
  <si>
    <t>VERAGUAS</t>
  </si>
  <si>
    <t>COLSEGUROS</t>
  </si>
  <si>
    <t>EL LISTON</t>
  </si>
  <si>
    <t>FLORIDA</t>
  </si>
  <si>
    <t>LA FAVORITA</t>
  </si>
  <si>
    <t>LA PEPITA</t>
  </si>
  <si>
    <t>LA SABANA</t>
  </si>
  <si>
    <t>PALOQUEMAO</t>
  </si>
  <si>
    <t>PANAMERICANO</t>
  </si>
  <si>
    <t>RICAURTE</t>
  </si>
  <si>
    <t>SAMPER MENDOZA</t>
  </si>
  <si>
    <t>SAN FASON</t>
  </si>
  <si>
    <t>SAN VICTORINO</t>
  </si>
  <si>
    <t>USATAMA</t>
  </si>
  <si>
    <t>VOTO NACIONAL</t>
  </si>
  <si>
    <t>CARACAS</t>
  </si>
  <si>
    <t>CIUDAD BERNA</t>
  </si>
  <si>
    <t>CIUDAD JARDIN SUR</t>
  </si>
  <si>
    <t>LA HORTUA</t>
  </si>
  <si>
    <t>POLICARPA</t>
  </si>
  <si>
    <t>SEVILLA</t>
  </si>
  <si>
    <t>EDUARDO FREI</t>
  </si>
  <si>
    <t>LA FRAGUA</t>
  </si>
  <si>
    <t>LA FRAGUITA</t>
  </si>
  <si>
    <t>LUNA PARK</t>
  </si>
  <si>
    <t>RESTREPO</t>
  </si>
  <si>
    <t>RESTREPO OCCIDENTAL</t>
  </si>
  <si>
    <t>SAN JORGE CENTRAL II SECTOR</t>
  </si>
  <si>
    <t>SANTANDER</t>
  </si>
  <si>
    <t>SANTANDER SUR</t>
  </si>
  <si>
    <t>SENA</t>
  </si>
  <si>
    <t>VILLA MAYOR ORIENTAL</t>
  </si>
  <si>
    <t>LA GUACA</t>
  </si>
  <si>
    <t>CARABELAS</t>
  </si>
  <si>
    <t>CIUDAD MONTES</t>
  </si>
  <si>
    <t>EL SOL</t>
  </si>
  <si>
    <t>JAZMIN</t>
  </si>
  <si>
    <t>JORGE GAITAN CORTES</t>
  </si>
  <si>
    <t>LA ASUNCION</t>
  </si>
  <si>
    <t>LA CAMELIA</t>
  </si>
  <si>
    <t>LOS COMUNEROS</t>
  </si>
  <si>
    <t>PONDEROSA</t>
  </si>
  <si>
    <t>PRIMAVERA</t>
  </si>
  <si>
    <t>REMANSO</t>
  </si>
  <si>
    <t>SAN EUSEBIO</t>
  </si>
  <si>
    <t>SANTA MATILDE</t>
  </si>
  <si>
    <t>TIBANA</t>
  </si>
  <si>
    <t>TORREMOLINOS</t>
  </si>
  <si>
    <t>VILLA INES</t>
  </si>
  <si>
    <t>ALQUERIA</t>
  </si>
  <si>
    <t>AUTOPISTA MUZU</t>
  </si>
  <si>
    <t>LA CORUÑA</t>
  </si>
  <si>
    <t>MUZU</t>
  </si>
  <si>
    <t>OSPINA PEREZ</t>
  </si>
  <si>
    <t>TEJAR</t>
  </si>
  <si>
    <t>VILLA DEL ROSARIO</t>
  </si>
  <si>
    <t>VILLA SONIA</t>
  </si>
  <si>
    <t>BRISAS DEL GALAN</t>
  </si>
  <si>
    <t>CAMELIA SUR</t>
  </si>
  <si>
    <t>COLON</t>
  </si>
  <si>
    <t>LA PRADERA</t>
  </si>
  <si>
    <t>LA TRINIDAD</t>
  </si>
  <si>
    <t>EL ARPAY LA LIRA</t>
  </si>
  <si>
    <t>MILENTA</t>
  </si>
  <si>
    <t>SAN RAFAEL</t>
  </si>
  <si>
    <t>SAN RAFAEL INDUSTRIAL</t>
  </si>
  <si>
    <t>CUNDINAMARCA</t>
  </si>
  <si>
    <t>EL EJIDO</t>
  </si>
  <si>
    <t>GORGONZOLA</t>
  </si>
  <si>
    <t>INDUSTRIAL CENTENARIO</t>
  </si>
  <si>
    <t>LA FLORIDA OCCIDENTAL</t>
  </si>
  <si>
    <t>LOS EJIDOS</t>
  </si>
  <si>
    <t>PENSILVANIA</t>
  </si>
  <si>
    <t>BATALLON CALDAS</t>
  </si>
  <si>
    <t>CENTRO INDUSTRIAL</t>
  </si>
  <si>
    <t>ORTEZAL</t>
  </si>
  <si>
    <t>SALAZAR GOMEZ</t>
  </si>
  <si>
    <t>NUEVA SANTA FE DE BOGOTA</t>
  </si>
  <si>
    <t>CENTRO ADMINISTRATIVO</t>
  </si>
  <si>
    <t>LA CATEDRAL</t>
  </si>
  <si>
    <t>LAS AGUAS</t>
  </si>
  <si>
    <t>STA BARBARA</t>
  </si>
  <si>
    <t>GUSTAVO RESTREPO</t>
  </si>
  <si>
    <t>HOSPITAL SAN CARLOS</t>
  </si>
  <si>
    <t>SAN JOSE SUR</t>
  </si>
  <si>
    <t>SOCIEGO SUR</t>
  </si>
  <si>
    <t>BRAVO PAEZ</t>
  </si>
  <si>
    <t>CLARET</t>
  </si>
  <si>
    <t>INGLES</t>
  </si>
  <si>
    <t>LIBERTADOR</t>
  </si>
  <si>
    <t>MURILLO TORO</t>
  </si>
  <si>
    <t>OLAYA</t>
  </si>
  <si>
    <t>QUIROGA</t>
  </si>
  <si>
    <t>QUIROGA CENTRAL</t>
  </si>
  <si>
    <t>QUIROGA SUR</t>
  </si>
  <si>
    <t>SANTIAGO PEREZ</t>
  </si>
  <si>
    <t>VILLA MAYOR</t>
  </si>
  <si>
    <t>CARMEN DEL SOL</t>
  </si>
  <si>
    <t>CARMEN DEL SOL I SECTOR</t>
  </si>
  <si>
    <t>EL RECUERDO SAN JORGE ALTO</t>
  </si>
  <si>
    <t>EL TRIUNFO SUR</t>
  </si>
  <si>
    <t>GRANJAS SANTA SOFIA</t>
  </si>
  <si>
    <t>LA RESURRECCION</t>
  </si>
  <si>
    <t>LAS COLINAS</t>
  </si>
  <si>
    <t>LUIS LOPEZ DE MESA</t>
  </si>
  <si>
    <t>MARCO FIDEL SUAREZ</t>
  </si>
  <si>
    <t>MARCO FIDEL SUAREZ LA CAÑADA</t>
  </si>
  <si>
    <t>RESURRECCION</t>
  </si>
  <si>
    <t>RIO DE JANEIRO EL PESEBRE</t>
  </si>
  <si>
    <t>SAN JORGE SUR</t>
  </si>
  <si>
    <t>SAN JORGE-GLORIA GAITAN</t>
  </si>
  <si>
    <t>SAN JUSTINO</t>
  </si>
  <si>
    <t>SANTA LUICIA</t>
  </si>
  <si>
    <t>TERRAZAS DE SAN JORGE</t>
  </si>
  <si>
    <t>ANTONIO MORALES GALAVIS</t>
  </si>
  <si>
    <t>CALLEJON SANTA BARBARA</t>
  </si>
  <si>
    <t>CERROS DE ORIENTE</t>
  </si>
  <si>
    <t>DANUBIO DEL SUR</t>
  </si>
  <si>
    <t>EL MIRADOR SUR I Y II</t>
  </si>
  <si>
    <t>EL PENSIL</t>
  </si>
  <si>
    <t>EL PLAYON</t>
  </si>
  <si>
    <t>EL PUERTO LA LOMA DE SAN CARLOS</t>
  </si>
  <si>
    <t>EL ROSAL</t>
  </si>
  <si>
    <t>EL SOCORRO</t>
  </si>
  <si>
    <t>GOVAROBA</t>
  </si>
  <si>
    <t>GOVAROBA II</t>
  </si>
  <si>
    <t>GUIPARMA</t>
  </si>
  <si>
    <t>LA MERCED SUR SAN IGNACIO</t>
  </si>
  <si>
    <t>LA PICOTA</t>
  </si>
  <si>
    <t>LA PROVIDENCIA MEDIA</t>
  </si>
  <si>
    <t>LOS CHIRCALES</t>
  </si>
  <si>
    <t>LOS MOLINOS</t>
  </si>
  <si>
    <t>MARRUECOS</t>
  </si>
  <si>
    <t>MIRADOR DE MARROCOS</t>
  </si>
  <si>
    <t>MIRADOR LOS MOLINOS II SECTOR</t>
  </si>
  <si>
    <t>MOLINOS DEL SUR</t>
  </si>
  <si>
    <t>NUEVO PENSILVANIA SUR</t>
  </si>
  <si>
    <t>PLAYON LA PLAYITA III</t>
  </si>
  <si>
    <t>PRADERA SUR</t>
  </si>
  <si>
    <t>PRINCIPE DE BOCHICA</t>
  </si>
  <si>
    <t>PUENTE DE SAN BERNADO</t>
  </si>
  <si>
    <t>SOCORRO III SECTOR</t>
  </si>
  <si>
    <t>VILLA DEL SOL</t>
  </si>
  <si>
    <t>VILLA MORALES</t>
  </si>
  <si>
    <t>VILLAS  DEL RECUERDO</t>
  </si>
  <si>
    <t>ANTONIO MORALES II</t>
  </si>
  <si>
    <t>BUENOS.AIRES LA ESP.PARC. LA FISC</t>
  </si>
  <si>
    <t>EL BOSQUE DE LOS MOLINOS (SAN JUSTIN</t>
  </si>
  <si>
    <t>EL PORTAL II SECTOR</t>
  </si>
  <si>
    <t>LA ESPERANZA ALTA</t>
  </si>
  <si>
    <t>LA MARQUEZA</t>
  </si>
  <si>
    <t>LA PAZ  ( EL CEBADAL)</t>
  </si>
  <si>
    <t>LA PICOTA ORIENTAL</t>
  </si>
  <si>
    <t>LA RECONQUISTA</t>
  </si>
  <si>
    <t>LA RECONQUISTA  (VILLA ESTHER)</t>
  </si>
  <si>
    <t>LOS ARRAYANES II</t>
  </si>
  <si>
    <t>PALERMO SUR</t>
  </si>
  <si>
    <t>PALERMO SUR  - BRISAS</t>
  </si>
  <si>
    <t>PALERMO SUR ( EL TRIANGULO)</t>
  </si>
  <si>
    <t>PALERMO SUR LOS ARRAYANES</t>
  </si>
  <si>
    <t>PALERMO SUR OSWALDO GOMEZ</t>
  </si>
  <si>
    <t>PALERMO SUR SAN MARCOS</t>
  </si>
  <si>
    <t>PALERMO SUR SANA FONSECA</t>
  </si>
  <si>
    <t>SAN AGUSTIN</t>
  </si>
  <si>
    <t>SAN AGUSTIN II SECTOR</t>
  </si>
  <si>
    <t>SERRANIA - SECTOR CULTIVOS</t>
  </si>
  <si>
    <t>CENTRAL DE MEZCLAS</t>
  </si>
  <si>
    <t>LAS MANAS</t>
  </si>
  <si>
    <t>MOCHUELO ORIENTAL</t>
  </si>
  <si>
    <t>VEREDA EL PEDREGAL - LA LIRA</t>
  </si>
  <si>
    <t>VILLA JAQUI</t>
  </si>
  <si>
    <t>BARRANQUITOS</t>
  </si>
  <si>
    <t>BRAZUELOS SANTO DOMINGO</t>
  </si>
  <si>
    <t>ESMERALDA</t>
  </si>
  <si>
    <t>LAGUNITAS</t>
  </si>
  <si>
    <t>PATICOS</t>
  </si>
  <si>
    <t>EL MOCHUELO II</t>
  </si>
  <si>
    <t>URBANIZACION GUAITIQUIA</t>
  </si>
  <si>
    <t>ARBORIZADORA BAJA</t>
  </si>
  <si>
    <t>ATLANTA</t>
  </si>
  <si>
    <t>CORUÑA</t>
  </si>
  <si>
    <t>EL CHIRCAL SUR</t>
  </si>
  <si>
    <t>EL ESQUINERO</t>
  </si>
  <si>
    <t>LA PLAYA II</t>
  </si>
  <si>
    <t>MADELENA</t>
  </si>
  <si>
    <t>RAFEL ESCAMILLA</t>
  </si>
  <si>
    <t>SANTA ROSA SUR</t>
  </si>
  <si>
    <t>URBANIZACION PROTECHO BOGOTA</t>
  </si>
  <si>
    <t>URBANIZACION ATLANTA</t>
  </si>
  <si>
    <t>URBANIZACION CASA LARGA</t>
  </si>
  <si>
    <t>URBANIZACION LA CORUÑA</t>
  </si>
  <si>
    <t>VILLA HELENA</t>
  </si>
  <si>
    <t>ACACIA III PARTE BAJA</t>
  </si>
  <si>
    <t>ACACIAS SUR</t>
  </si>
  <si>
    <t>CANDELARIA LA NUEVA</t>
  </si>
  <si>
    <t>COLMENA</t>
  </si>
  <si>
    <t>COLMENA III</t>
  </si>
  <si>
    <t>GIBRALTAR I Y II</t>
  </si>
  <si>
    <t>JUAN J. RONDON - LA CASONA</t>
  </si>
  <si>
    <t>MILLAN LOS SAUCES</t>
  </si>
  <si>
    <t>SANTA INES LA ACACIA</t>
  </si>
  <si>
    <t>SAUCES - HORTALIZAS- RECUERDO</t>
  </si>
  <si>
    <t>VILLAS DE BOLIVAR</t>
  </si>
  <si>
    <t>ACACIA IV</t>
  </si>
  <si>
    <t>ALFA</t>
  </si>
  <si>
    <t>ALTOS DE JALISCO</t>
  </si>
  <si>
    <t>ALVARO BERNAL SEGURA</t>
  </si>
  <si>
    <t>BELLA FLOR</t>
  </si>
  <si>
    <t>BELLA FLOR SUR</t>
  </si>
  <si>
    <t>BELLA VISTA LUCERO ALTO</t>
  </si>
  <si>
    <t>BRISAS DEL VOLADOR</t>
  </si>
  <si>
    <t>BUENAVISTA SECTOR A</t>
  </si>
  <si>
    <t>CIUDAD MILAGROS</t>
  </si>
  <si>
    <t>CORDILLERA SUR</t>
  </si>
  <si>
    <t>DOMINGO LAIN I</t>
  </si>
  <si>
    <t>DOMINGO LAIN III</t>
  </si>
  <si>
    <t>EL SATELITE</t>
  </si>
  <si>
    <t>FLORIDA DEL SUR</t>
  </si>
  <si>
    <t>GIBRALTAR  SUR</t>
  </si>
  <si>
    <t>JUAN PABLO II</t>
  </si>
  <si>
    <t>LA ALAMEDA II SECTOR</t>
  </si>
  <si>
    <t>LA ESCALA III</t>
  </si>
  <si>
    <t>LA ESMERALDA SUR</t>
  </si>
  <si>
    <t>LA ESTRELLA SECTOR LAGOS</t>
  </si>
  <si>
    <t>LA TORRE</t>
  </si>
  <si>
    <t>LAS DELICIAS DEL SUR</t>
  </si>
  <si>
    <t>LAS MANITAS</t>
  </si>
  <si>
    <t>LAS MANITAS II SECTOR</t>
  </si>
  <si>
    <t>LOS ANDES SECTOR 5 NUTIBARA</t>
  </si>
  <si>
    <t>LUCERO BAJO CORPORACION SAN ISIDRO</t>
  </si>
  <si>
    <t>LUCERO BAJO SECT.  LA CONQUISTA</t>
  </si>
  <si>
    <t>LUCERO MEDIO</t>
  </si>
  <si>
    <t>LUCERO SUR BAJO</t>
  </si>
  <si>
    <t>MEISSEN</t>
  </si>
  <si>
    <t>MEXICO</t>
  </si>
  <si>
    <t>MIRADOR NUTIBARA</t>
  </si>
  <si>
    <t>NACIONES UNIDAS - CHAPARRO</t>
  </si>
  <si>
    <t>NACIONES UNIDAS - STA ROSA</t>
  </si>
  <si>
    <t>NUEVA COLOMBIA</t>
  </si>
  <si>
    <t>ROCIO ALTOS DEL SUR</t>
  </si>
  <si>
    <t>SAN LUIS ALTOS DE JALISCO</t>
  </si>
  <si>
    <t>TABOR-ALTALOMA</t>
  </si>
  <si>
    <t>URBANIZACION COMPARTIR</t>
  </si>
  <si>
    <t>URBANIZACION EL PRECISO</t>
  </si>
  <si>
    <t>URBANIZACION KALAMARY</t>
  </si>
  <si>
    <t>URBANIZACION LA ALAMEDA</t>
  </si>
  <si>
    <t>URBANIZACION LA ESCALA</t>
  </si>
  <si>
    <t>URBANIZACION LAS QUINTAS DEL SUR</t>
  </si>
  <si>
    <t>URBANIZCION LA SERRANIA DEL SUR</t>
  </si>
  <si>
    <t>VILLA GLORIA-LAS MANITAS</t>
  </si>
  <si>
    <t>VILLAS DEL DIAMANTE</t>
  </si>
  <si>
    <t>VISTA HERMOSA</t>
  </si>
  <si>
    <t>VISTA HERMOSA MZ.77A,79A,81A,82,82A,84A</t>
  </si>
  <si>
    <t>VISTA HERMOSA SECTOR CAPRI</t>
  </si>
  <si>
    <t>VISTA HERMOSA SECTOR SAN CARLOS Y EL TRIANGULO</t>
  </si>
  <si>
    <t>ACAPULCO I</t>
  </si>
  <si>
    <t>BOGOTA SECTOR TEQUENDAMA</t>
  </si>
  <si>
    <t>BOGOTA SUR- LA ESPERANZA</t>
  </si>
  <si>
    <t>BUENOS AIRES II</t>
  </si>
  <si>
    <t>BUENOS AIRES III SECTOR</t>
  </si>
  <si>
    <t>CASA DE TEJA</t>
  </si>
  <si>
    <t>EL MOCHUELO</t>
  </si>
  <si>
    <t>EL REFLEJO II</t>
  </si>
  <si>
    <t>EL TESORITO</t>
  </si>
  <si>
    <t>EL TESORO</t>
  </si>
  <si>
    <t>ELTRIGAL</t>
  </si>
  <si>
    <t>FLORIDA SUR ALTO</t>
  </si>
  <si>
    <t>INES ELVIRA</t>
  </si>
  <si>
    <t>LA CUMBRE (Antes El Recuerdo Sur)</t>
  </si>
  <si>
    <t>LOS DUQUES</t>
  </si>
  <si>
    <t>MINUTO DE MARIA</t>
  </si>
  <si>
    <t>OCHO DE DICIEMBRE</t>
  </si>
  <si>
    <t>PARCELACION BOGOTA</t>
  </si>
  <si>
    <t>QUIBA</t>
  </si>
  <si>
    <t>QUIBA URBANO</t>
  </si>
  <si>
    <t>REPUBLICA DE VENEZUELA</t>
  </si>
  <si>
    <t>RINCON DEL DIAMANTE</t>
  </si>
  <si>
    <t>SAN JOAQUIN EL VATICANO</t>
  </si>
  <si>
    <t>SAN JOAQUIN VATICANO-GALPON</t>
  </si>
  <si>
    <t>SAN JOAQUIN VATICANO-VERGEL</t>
  </si>
  <si>
    <t>SAN RAFAEL SUR</t>
  </si>
  <si>
    <t>SOTAVENTO</t>
  </si>
  <si>
    <t>URBANIZACION BUENA VISTA</t>
  </si>
  <si>
    <t>URBANIZACION CERROS DEL SUR</t>
  </si>
  <si>
    <t>URBANIZACION CHICALA</t>
  </si>
  <si>
    <t>URBANIZACION EL LIMONAR</t>
  </si>
  <si>
    <t>URBANIZACION MIRADOR DE SAN CARLOS</t>
  </si>
  <si>
    <t>URBANIZACION URAPANES DEL SUR</t>
  </si>
  <si>
    <t>VILLA DIANA LOPEZ</t>
  </si>
  <si>
    <t>VILLAS DE SAN JOAQUIN</t>
  </si>
  <si>
    <t>BELLA ESTANCIA</t>
  </si>
  <si>
    <t>BARLOVENTO</t>
  </si>
  <si>
    <t>BONANZA SUR</t>
  </si>
  <si>
    <t>CARACOLI</t>
  </si>
  <si>
    <t>CASAGRANDE</t>
  </si>
  <si>
    <t>CASAVIANCA</t>
  </si>
  <si>
    <t>CONJUNTO RESIDENCIAL LA VALVANERA</t>
  </si>
  <si>
    <t>COOPERATIVA ISMAEL PERDOMO</t>
  </si>
  <si>
    <t>EL CERRO DEL DIAMANTE</t>
  </si>
  <si>
    <t>EL ENSUEÑO</t>
  </si>
  <si>
    <t>EL PEÑON DEL CORTIJO</t>
  </si>
  <si>
    <t>EL PORVENIR DE LA ESTANCIA</t>
  </si>
  <si>
    <t>EL PORVENIR II ETAPA</t>
  </si>
  <si>
    <t>EL PORVENIR ZONA C</t>
  </si>
  <si>
    <t>EL RINCON DEL PORVENIR</t>
  </si>
  <si>
    <t>ESPINOS I</t>
  </si>
  <si>
    <t>ESPINOS III SECTOR</t>
  </si>
  <si>
    <t>GALICIA</t>
  </si>
  <si>
    <t>ISMAEL PERDOMO</t>
  </si>
  <si>
    <t>LA CARBONERA</t>
  </si>
  <si>
    <t>LA CARBONERA II</t>
  </si>
  <si>
    <t>LA ESTANCIA</t>
  </si>
  <si>
    <t>LA UNION - DIVINO NIÑO</t>
  </si>
  <si>
    <t>LOS TRES REYES - I ETAPA</t>
  </si>
  <si>
    <t>MARIA CANO</t>
  </si>
  <si>
    <t>MIRADOR DE LA ESTANCIA</t>
  </si>
  <si>
    <t>MIRADOR DE LA PRIMAVERA</t>
  </si>
  <si>
    <t>PEÑON DEL CORTIJO III SECTOR</t>
  </si>
  <si>
    <t>PERDOMO ALTO</t>
  </si>
  <si>
    <t>PRIMAVERA SUR-OCC.</t>
  </si>
  <si>
    <t>PROYECTO RAFAEL ESCAMILLA</t>
  </si>
  <si>
    <t>RINCON DE GALICIA</t>
  </si>
  <si>
    <t>RINCON DE LA ESTANCIA</t>
  </si>
  <si>
    <t>RINCON DE LA VALVANERA</t>
  </si>
  <si>
    <t>SAN ANTONIO DEL MIRADOR</t>
  </si>
  <si>
    <t>SAN ISIDRO II</t>
  </si>
  <si>
    <t>SAN ISIDRO SECTOR CARBONERAS</t>
  </si>
  <si>
    <t>SAN ISIDRO SECTOR CERRITO I</t>
  </si>
  <si>
    <t>SAN ISIDRO SECTOR CERRITO II</t>
  </si>
  <si>
    <t>SAN ISIDRO SECTOR CERRITO III</t>
  </si>
  <si>
    <t>SAN RAFAEL  DEL ALTO DE LA ESTANCIA</t>
  </si>
  <si>
    <t>SANTA VIVIANA</t>
  </si>
  <si>
    <t>SANTA VIVIANA - SECT.VISTA HERMOSA</t>
  </si>
  <si>
    <t>TRES REYES II SECTOR</t>
  </si>
  <si>
    <t>URB. BALMORAL RINCON DE LA VALVANERA</t>
  </si>
  <si>
    <t>URB. EL ARROYUELO-PREDIO EL ALMACEN</t>
  </si>
  <si>
    <t>URB. EL ENSUEÑO</t>
  </si>
  <si>
    <t>URB. RINCON DE LA VALVANERA MZ.7</t>
  </si>
  <si>
    <t>URBANIZACION BALMORAL II</t>
  </si>
  <si>
    <t>URBANIZACION BARLOVENTO</t>
  </si>
  <si>
    <t>URBANIZACION CALABRIA</t>
  </si>
  <si>
    <t>URBANIZACION GALICIA</t>
  </si>
  <si>
    <t>URBANIZACION INDIA CATALINA</t>
  </si>
  <si>
    <t>URBANIZACION LA ESTANCIA</t>
  </si>
  <si>
    <t>URBANIZACION LA LLANADA</t>
  </si>
  <si>
    <t>URBANIZACION LA RIVIERA DEL SUR</t>
  </si>
  <si>
    <t>URBANIZACION LAS HUERTAS</t>
  </si>
  <si>
    <t>URBANIZACION PEÑON DEL CORTIJO</t>
  </si>
  <si>
    <t>EMPRESA COMUNITARIA MANUELA BELTRAN</t>
  </si>
  <si>
    <t>JERUSALEN</t>
  </si>
  <si>
    <t>JERUSALEN SECTOR BELLAVISTA - LA Y</t>
  </si>
  <si>
    <t>JERUSALEN SECTOR EL PLAN</t>
  </si>
  <si>
    <t>JERUSALEN SECTOR LA ISLA</t>
  </si>
  <si>
    <t>JERUSALEN SECTOR LAS BRISAS</t>
  </si>
  <si>
    <t>JERUSALEN SECTOR MEDIA LOMA</t>
  </si>
  <si>
    <t>JERUSALEN SECTOR NUEVA ARGENTINA</t>
  </si>
  <si>
    <t>JERUSALEN SECTOR PARAISO</t>
  </si>
  <si>
    <t>JERUSALEN SECTOR PLAN CANTERAS</t>
  </si>
  <si>
    <t>JERUSALEN SECTOR POTOSI</t>
  </si>
  <si>
    <t>JERUSALEN SECTOR PRADERA - LA ESPERANZA</t>
  </si>
  <si>
    <t>JERUSALEN SECTOR SANTA ROSITA - LAS VEGAS</t>
  </si>
  <si>
    <t>JERUSALEN SECTOR TANQUE LAGUNA</t>
  </si>
  <si>
    <t>LAS VEGAS DE POTOSI</t>
  </si>
  <si>
    <t>URB. BOSQUES DE CANDELARIA</t>
  </si>
  <si>
    <t>URB. CANDELARIA LA NUEVA II SECTOR</t>
  </si>
  <si>
    <t>URBANIZACION LA MILAGROSA</t>
  </si>
  <si>
    <t>VILLA CANDELARIA ANTES SAN SIMON I, II ETAPA</t>
  </si>
  <si>
    <t>LA ISLA DE FONTIBON (Sin legalizar)</t>
  </si>
  <si>
    <t>ATAHUALPA EL CHARQUITO (Sin legalizar)</t>
  </si>
  <si>
    <t>LA LAGUNA I (Sin legalizar)</t>
  </si>
  <si>
    <t>EL RINCON DE LA IGUALDAD (Sin legalizar)</t>
  </si>
  <si>
    <t>BELEN II (Sin legalizar)</t>
  </si>
  <si>
    <t>VILLA CARMENZA II SECTOR (Sin legalizar)</t>
  </si>
  <si>
    <t>TESORO SAN MARCOS ALTO (Sin legalizar)</t>
  </si>
  <si>
    <t>CORREDOR COMERCIAL SAN ANDRES (Sin legalizar)</t>
  </si>
  <si>
    <t>GRANJAS DE SAN PEDRO II SECTOR (Sin legalizar)</t>
  </si>
  <si>
    <t>PUENTE COLORADO I (Sin legalizar)</t>
  </si>
  <si>
    <t>ALTAMIRA 2010 (Sin legalizar)</t>
  </si>
  <si>
    <t>ATENAS SURORIENTAL IV SECTOR (Sin legalizar)</t>
  </si>
  <si>
    <t>GRANADA NORTE VILLA SARMIENTO (Sin legalizar)</t>
  </si>
  <si>
    <t>PRADO PINZON IV (Sin legalizar)</t>
  </si>
  <si>
    <t>RINCON SECTOR LA ESCUELA I (Sin legalizar)</t>
  </si>
  <si>
    <t>SENDEROS DEL PORVENIR</t>
  </si>
  <si>
    <t>CAMINOS DEL PORVENIR</t>
  </si>
  <si>
    <t>PROYECTO PARQUES DEL PORVENIR</t>
  </si>
  <si>
    <t>SENDEROS DEL PORVENIR IV SECTOR 3</t>
  </si>
  <si>
    <t>CAMINOS DEL PORVENIR III</t>
  </si>
  <si>
    <t>COORDILLERA DEL SUR</t>
  </si>
  <si>
    <t>URBANIZACION GAVIOTAS</t>
  </si>
  <si>
    <t>SAN GERARDO</t>
  </si>
  <si>
    <t>CASABLANCA</t>
  </si>
  <si>
    <t>DOMINGO LAIN IV ETAPA</t>
  </si>
  <si>
    <t>NUEVO PORTAL</t>
  </si>
  <si>
    <t>CIUDAD LONDRES</t>
  </si>
  <si>
    <t>MIRADOR DEL RECREO</t>
  </si>
  <si>
    <t>VILLAS DEL RECREO</t>
  </si>
  <si>
    <t>JUAN JOSE RENDON</t>
  </si>
  <si>
    <t>ESTRELLA TURQUIA 2 SECTOR</t>
  </si>
  <si>
    <t>RINCON SECTOR LA ESCUELA I</t>
  </si>
  <si>
    <t>CENTRO SUBA EL ORAL</t>
  </si>
  <si>
    <t>ALTAMIRA 2010</t>
  </si>
  <si>
    <t>MIRADOR PARADERO</t>
  </si>
  <si>
    <t>BOGOTA SUR LA ESPERANZA 1</t>
  </si>
  <si>
    <t>VILLA ELISA II</t>
  </si>
  <si>
    <t>SAN BERNARDO II SECTOR</t>
  </si>
  <si>
    <t>PORTALES DEL NORTE IMPERIAL</t>
  </si>
  <si>
    <t>RINCON SECTOR EL CONDOR EL MORTIÑO</t>
  </si>
  <si>
    <t>VILLA ELISA PARTE ALTA</t>
  </si>
  <si>
    <t>SANTA BARBARA TIBABUYES I</t>
  </si>
  <si>
    <t>JAPON FRONTERA</t>
  </si>
  <si>
    <t>SAN MIGUEL EL CEDRO</t>
  </si>
  <si>
    <t>EL BALCONCITO</t>
  </si>
  <si>
    <t>ESPERANZA  III</t>
  </si>
  <si>
    <t>LAS FLORES II</t>
  </si>
  <si>
    <t>RECUERDO SUR I</t>
  </si>
  <si>
    <t>SANTA LIBRADA III</t>
  </si>
  <si>
    <t>FISCALA BUENAVISTA</t>
  </si>
  <si>
    <t>BUENOS AIRES IV</t>
  </si>
  <si>
    <t>SAN BLAS II SECTOR I</t>
  </si>
  <si>
    <t>ARGELIA RENACIMIENTO</t>
  </si>
  <si>
    <t>SECTOR SAN JOSE I</t>
  </si>
  <si>
    <t>VISTA HERMOSA LUCERO ALTO</t>
  </si>
  <si>
    <t>TESORO TESORITO</t>
  </si>
  <si>
    <t>PRIMAVERA 2  (Antes SAN ISIDRO CERRITOS)</t>
  </si>
  <si>
    <t>EL LLANO SECTOR FANDIÑO I</t>
  </si>
  <si>
    <t>LA ESTACION - ANDALUCIA II</t>
  </si>
  <si>
    <t>GUADUAL II</t>
  </si>
  <si>
    <t>SATURNO I</t>
  </si>
  <si>
    <t>VERSALLES INTERNACIONAL</t>
  </si>
  <si>
    <t>VILLA ESTHER</t>
  </si>
  <si>
    <t>Ciudadela El Recreo</t>
  </si>
  <si>
    <t>Dintalito</t>
  </si>
  <si>
    <t>Patio Bonito III</t>
  </si>
  <si>
    <t>Charala</t>
  </si>
  <si>
    <t>Cerrito II</t>
  </si>
  <si>
    <t>Las Huertas</t>
  </si>
  <si>
    <t>Bosque de Molinos</t>
  </si>
  <si>
    <t>Mochuelo Alto Rural</t>
  </si>
  <si>
    <t>Mochuelo Alto Urbano</t>
  </si>
  <si>
    <t>Pasquila</t>
  </si>
  <si>
    <t>Pasquilla Urbana</t>
  </si>
  <si>
    <t>Pasquillita</t>
  </si>
  <si>
    <t>El tabaco</t>
  </si>
  <si>
    <t>Las Animas</t>
  </si>
  <si>
    <t>Las Auras</t>
  </si>
  <si>
    <t>Chisaca</t>
  </si>
  <si>
    <t>El Hato</t>
  </si>
  <si>
    <t>Gloria Lara</t>
  </si>
  <si>
    <t>La Fiscala</t>
  </si>
  <si>
    <t>Sin definir</t>
  </si>
  <si>
    <t>|</t>
  </si>
  <si>
    <t>ANUALIZACIÓN DE LA META</t>
  </si>
  <si>
    <t>BOSA</t>
  </si>
  <si>
    <t>SANTA FE</t>
  </si>
  <si>
    <t>USAQUEN</t>
  </si>
  <si>
    <t>RAFAEL URIBE</t>
  </si>
  <si>
    <t>TUNJUELITO</t>
  </si>
  <si>
    <t>SUMAPAZ</t>
  </si>
  <si>
    <t>Meta</t>
  </si>
  <si>
    <t>CANDELARIA</t>
  </si>
  <si>
    <t>PUENTE ARANDA</t>
  </si>
  <si>
    <t>ANTONIO NARIÑO</t>
  </si>
  <si>
    <t>TEUSAQUILLO</t>
  </si>
  <si>
    <t>LOS ALMENDROS</t>
  </si>
  <si>
    <t>DIANA TURBAY</t>
  </si>
  <si>
    <t>ALTAMIRA</t>
  </si>
  <si>
    <t>DIANA TURBAY CULTIVOS</t>
  </si>
  <si>
    <t>LISBOA</t>
  </si>
  <si>
    <t>ANTONIO JOSE DE SUCRE</t>
  </si>
  <si>
    <t>PROVIVIENDA OCCIDENTAL</t>
  </si>
  <si>
    <t>DIANA TURBAY ARRAYANES</t>
  </si>
  <si>
    <t>GRANJAS SAN PABLO</t>
  </si>
  <si>
    <t>LA COMUNA</t>
  </si>
  <si>
    <t>COMUNEROS</t>
  </si>
  <si>
    <t>EL PARAISO</t>
  </si>
  <si>
    <t>PUERTO RICO</t>
  </si>
  <si>
    <t>EL NUEVO PORTAL</t>
  </si>
  <si>
    <t>EL PROGRESO USME</t>
  </si>
  <si>
    <t>LA REFORMA</t>
  </si>
  <si>
    <t>LAS MARGARITAS</t>
  </si>
  <si>
    <t>LOS LACHES</t>
  </si>
  <si>
    <t>ARBORIZADORA ALTA</t>
  </si>
  <si>
    <t>COMPARTIR</t>
  </si>
  <si>
    <t>BERLIN</t>
  </si>
  <si>
    <t>BOLONIA</t>
  </si>
  <si>
    <t>ISLANDIA</t>
  </si>
  <si>
    <t>SANTA CECILIA</t>
  </si>
  <si>
    <t>LUCERO ALTO</t>
  </si>
  <si>
    <t>LA GAITANA</t>
  </si>
  <si>
    <t>SAN CARLOS DE SUBA</t>
  </si>
  <si>
    <t>OLARTE</t>
  </si>
  <si>
    <t>DANUBIO</t>
  </si>
  <si>
    <t>LOS LIBERTADORES</t>
  </si>
  <si>
    <t>SAN MARTIN SUR</t>
  </si>
  <si>
    <t>BRASILIA</t>
  </si>
  <si>
    <t>EL MIRADOR</t>
  </si>
  <si>
    <t>LA CABAÑA</t>
  </si>
  <si>
    <t>DOMINGO LAIN II - EL BOSQUE</t>
  </si>
  <si>
    <t>ESTRELLA DEL SUR</t>
  </si>
  <si>
    <t>LAS LOMAS</t>
  </si>
  <si>
    <t>SAN JORGE</t>
  </si>
  <si>
    <t>LA MERCED SUR</t>
  </si>
  <si>
    <t>SAN JOSE SUR ORIENTAL</t>
  </si>
  <si>
    <t>DANUBIO II</t>
  </si>
  <si>
    <t>EL NUEVO PORTAL II</t>
  </si>
  <si>
    <t>EL PORTAL DEL DIVINO</t>
  </si>
  <si>
    <t>GALAN</t>
  </si>
  <si>
    <t>LAS ACACIAS</t>
  </si>
  <si>
    <t>SAN PEDRO</t>
  </si>
  <si>
    <t>VILLA HERMOSA</t>
  </si>
  <si>
    <t>CEDRITOS DEL SUR</t>
  </si>
  <si>
    <t>EL MINUTO DE MARIA</t>
  </si>
  <si>
    <t>ARBOLEDA SUR</t>
  </si>
  <si>
    <t>LOS ARRAYANES</t>
  </si>
  <si>
    <t>JUAN REY SUR</t>
  </si>
  <si>
    <t>GUALOCHE</t>
  </si>
  <si>
    <t>VILLA ISRAEL</t>
  </si>
  <si>
    <t>LAS GUACAMAYAS</t>
  </si>
  <si>
    <t>EL JARDIN</t>
  </si>
  <si>
    <t>LA PORTADA</t>
  </si>
  <si>
    <t>LA FONTANA</t>
  </si>
  <si>
    <t>LA SULTANA</t>
  </si>
  <si>
    <t>SAN PABLO</t>
  </si>
  <si>
    <t>HUMBERTO VALENCIA</t>
  </si>
  <si>
    <t>id_localidad</t>
  </si>
  <si>
    <t>Chapinero</t>
  </si>
  <si>
    <t>Tunjuelito</t>
  </si>
  <si>
    <t>Suba</t>
  </si>
  <si>
    <t>Teusaquillo</t>
  </si>
  <si>
    <t>Puente Aranda</t>
  </si>
  <si>
    <t>Candelaria</t>
  </si>
  <si>
    <t>id_upz</t>
  </si>
  <si>
    <t>nom_upz</t>
  </si>
  <si>
    <t>Paseo de los Libertadores</t>
  </si>
  <si>
    <t>La Academia</t>
  </si>
  <si>
    <t>Guaymaral</t>
  </si>
  <si>
    <t>Verbenal</t>
  </si>
  <si>
    <t>La Uribe</t>
  </si>
  <si>
    <t>San Cristóbal Norte</t>
  </si>
  <si>
    <t>Toberín</t>
  </si>
  <si>
    <t>Los Cedros</t>
  </si>
  <si>
    <t>Usaquén</t>
  </si>
  <si>
    <t>Country Club</t>
  </si>
  <si>
    <t>Santa Bárbara</t>
  </si>
  <si>
    <t>San José de Bavaria</t>
  </si>
  <si>
    <t>Britalia</t>
  </si>
  <si>
    <t>El Prado</t>
  </si>
  <si>
    <t>La Alhambra</t>
  </si>
  <si>
    <t>Los Andes</t>
  </si>
  <si>
    <t>Doce de Octubre</t>
  </si>
  <si>
    <t>Casa Blanca Suba</t>
  </si>
  <si>
    <t>Niza</t>
  </si>
  <si>
    <t>La Floresta</t>
  </si>
  <si>
    <t>La Ferias</t>
  </si>
  <si>
    <t>El Rincón</t>
  </si>
  <si>
    <t>Minuto de Dios</t>
  </si>
  <si>
    <t>Boyacá Real</t>
  </si>
  <si>
    <t>Santa Cecilia</t>
  </si>
  <si>
    <t>San Blas</t>
  </si>
  <si>
    <t>Sosiego</t>
  </si>
  <si>
    <t>20 de Julio</t>
  </si>
  <si>
    <t>Ciudad Jardín</t>
  </si>
  <si>
    <t>San José</t>
  </si>
  <si>
    <t>Santa Isabel</t>
  </si>
  <si>
    <t>Restrepo</t>
  </si>
  <si>
    <t>Quiroga</t>
  </si>
  <si>
    <t>Ciudad Montes</t>
  </si>
  <si>
    <t>Muzú</t>
  </si>
  <si>
    <t>Venecia</t>
  </si>
  <si>
    <t>San Rafael</t>
  </si>
  <si>
    <t>Américas</t>
  </si>
  <si>
    <t>Carvajal</t>
  </si>
  <si>
    <t>Castilla</t>
  </si>
  <si>
    <t>Kennedy Central</t>
  </si>
  <si>
    <t>Timiza</t>
  </si>
  <si>
    <t>Apogeo</t>
  </si>
  <si>
    <t>La Gloria</t>
  </si>
  <si>
    <t>Los Libertadores</t>
  </si>
  <si>
    <t>La Flora</t>
  </si>
  <si>
    <t>Marco Fidel Suárez</t>
  </si>
  <si>
    <t>Marruecos</t>
  </si>
  <si>
    <t>Diana Turbay</t>
  </si>
  <si>
    <t>Danubio</t>
  </si>
  <si>
    <t>Gran Yomasa</t>
  </si>
  <si>
    <t>Comuneros</t>
  </si>
  <si>
    <t>Alfonso López</t>
  </si>
  <si>
    <t>Parque Entrenubes</t>
  </si>
  <si>
    <t>Ciudad de Usme</t>
  </si>
  <si>
    <t>El Mochuelo</t>
  </si>
  <si>
    <t>Monteblanco</t>
  </si>
  <si>
    <t>Arborizadora</t>
  </si>
  <si>
    <t>San Francisco</t>
  </si>
  <si>
    <t>Lucero</t>
  </si>
  <si>
    <t>El Tesoro</t>
  </si>
  <si>
    <t>Ismael Perdomo</t>
  </si>
  <si>
    <t>Jerusalén</t>
  </si>
  <si>
    <t>Tibabuyes</t>
  </si>
  <si>
    <t>Bolivia</t>
  </si>
  <si>
    <t>Garcés Navas</t>
  </si>
  <si>
    <t>Engativá</t>
  </si>
  <si>
    <t>Fontibón</t>
  </si>
  <si>
    <t>Fontibón San Pablo</t>
  </si>
  <si>
    <t>Zona Franca</t>
  </si>
  <si>
    <t>Tintal Norte</t>
  </si>
  <si>
    <t>Calandaima</t>
  </si>
  <si>
    <t>Corabastos</t>
  </si>
  <si>
    <t>Gran Britalia</t>
  </si>
  <si>
    <t>Patio Bonito</t>
  </si>
  <si>
    <t>Las Margaritas</t>
  </si>
  <si>
    <t>Bosa Occidental</t>
  </si>
  <si>
    <t>Bosa Central</t>
  </si>
  <si>
    <t>El Porvenir</t>
  </si>
  <si>
    <t>Tintal Sur</t>
  </si>
  <si>
    <t>El Refugio</t>
  </si>
  <si>
    <t>San Isidro Patios</t>
  </si>
  <si>
    <t>Pardo Rubio</t>
  </si>
  <si>
    <t>Sagrado Corazon</t>
  </si>
  <si>
    <t>La Macarena</t>
  </si>
  <si>
    <t>Las Nieves</t>
  </si>
  <si>
    <t>Las Cruces</t>
  </si>
  <si>
    <t>Lourdes</t>
  </si>
  <si>
    <t>Chicó Lago</t>
  </si>
  <si>
    <t>Los Alcázares</t>
  </si>
  <si>
    <t>Galerías</t>
  </si>
  <si>
    <t>La Sabana</t>
  </si>
  <si>
    <t>Parque Salitre</t>
  </si>
  <si>
    <t>P. Simon Bolivar CAN</t>
  </si>
  <si>
    <t>Jardín Botánico</t>
  </si>
  <si>
    <t>La Esmeralda</t>
  </si>
  <si>
    <t>Quinta Paredes</t>
  </si>
  <si>
    <t>Zona Industrial</t>
  </si>
  <si>
    <t>Ciudad Salitre Oriental</t>
  </si>
  <si>
    <t>Ciudad Salitre Occidente</t>
  </si>
  <si>
    <t>Granjas de Techo</t>
  </si>
  <si>
    <t>Bavaria</t>
  </si>
  <si>
    <t>Modelia</t>
  </si>
  <si>
    <t>Capellania</t>
  </si>
  <si>
    <t>Álamos</t>
  </si>
  <si>
    <t>Aeropuerto El Dorado</t>
  </si>
  <si>
    <t>Tesoro</t>
  </si>
  <si>
    <t>id_barrio</t>
  </si>
  <si>
    <t>nom_barrio</t>
  </si>
  <si>
    <t>CANAIMA</t>
  </si>
  <si>
    <t>LA FLORESTA DE LA SABANA</t>
  </si>
  <si>
    <t>TORCA</t>
  </si>
  <si>
    <t>ALTO DE SERREZUELA</t>
  </si>
  <si>
    <t>BALCONES DE VISTA HERMOSA</t>
  </si>
  <si>
    <t>BALMORAL NORTE</t>
  </si>
  <si>
    <t>BUENAVISTA</t>
  </si>
  <si>
    <t>CHAPARRAL</t>
  </si>
  <si>
    <t>EL CODITO</t>
  </si>
  <si>
    <t>EL REFUGIO DE SAN ANTONIO</t>
  </si>
  <si>
    <t>EL VERBENAL</t>
  </si>
  <si>
    <t>HORIZONTES</t>
  </si>
  <si>
    <t>LA ESTRELLITA</t>
  </si>
  <si>
    <t>LA FRONTERA</t>
  </si>
  <si>
    <t>LA LLANURITA</t>
  </si>
  <si>
    <t>LOS CONSUELOS</t>
  </si>
  <si>
    <t>MARANTA</t>
  </si>
  <si>
    <t>MATURIN</t>
  </si>
  <si>
    <t>MEDELLIN</t>
  </si>
  <si>
    <t>MIRADOR DEL NORTE</t>
  </si>
  <si>
    <t>NUEVO HORIZONTE</t>
  </si>
  <si>
    <t>SAN ANTONIO NORTE</t>
  </si>
  <si>
    <t>SANTA FELISA</t>
  </si>
  <si>
    <t>SANTANDERSITO</t>
  </si>
  <si>
    <t>TIBABITA</t>
  </si>
  <si>
    <t>VIÑA DEL MAR</t>
  </si>
  <si>
    <t>BOSQUE DE SAN ANTONIO</t>
  </si>
  <si>
    <t>CONJUNTO CAMINO DEL PALMAR</t>
  </si>
  <si>
    <t>EL PITE</t>
  </si>
  <si>
    <t>EL REDIL</t>
  </si>
  <si>
    <t>LA CITA</t>
  </si>
  <si>
    <t>LA GRANJA NORTE</t>
  </si>
  <si>
    <t>LA URIBE</t>
  </si>
  <si>
    <t>LOS NARANJOS</t>
  </si>
  <si>
    <t>SAN JUAN BOSCO</t>
  </si>
  <si>
    <t>URBANIZACION LOS LAURELES</t>
  </si>
  <si>
    <t>AINSUCA</t>
  </si>
  <si>
    <t>ALTABLANCA</t>
  </si>
  <si>
    <t>BARRANCAS</t>
  </si>
  <si>
    <t>CALIFORNIA</t>
  </si>
  <si>
    <t>CERRO NORTE</t>
  </si>
  <si>
    <t>DON BOSCO</t>
  </si>
  <si>
    <t>LA PERLA ORIENTAL</t>
  </si>
  <si>
    <t>LAS ARENERAS</t>
  </si>
  <si>
    <t>MILAN (BARRANCAS)</t>
  </si>
  <si>
    <t>SAN CRISTOBAL NORTE</t>
  </si>
  <si>
    <t>SANTA CECILIA NORTE PARTE ALTA</t>
  </si>
  <si>
    <t>SANTA CECILIA PARTE BAJA</t>
  </si>
  <si>
    <t>SANTA TERESA</t>
  </si>
  <si>
    <t>SORATAMA</t>
  </si>
  <si>
    <t>TORCOROMA</t>
  </si>
  <si>
    <t>VILLA NYDIA</t>
  </si>
  <si>
    <t>VILLA OLIVA</t>
  </si>
  <si>
    <t>EL TOBERIN</t>
  </si>
  <si>
    <t>BABILONIA</t>
  </si>
  <si>
    <t>DARDANELOS</t>
  </si>
  <si>
    <t>ESTRELLA DEL NORTE</t>
  </si>
  <si>
    <t>GUANOA</t>
  </si>
  <si>
    <t>JARDIN NORTE</t>
  </si>
  <si>
    <t>LA LIBERIA</t>
  </si>
  <si>
    <t>LA PRADERA NORTE</t>
  </si>
  <si>
    <t>LAS ORQUIDEAS</t>
  </si>
  <si>
    <t>PANTANITO</t>
  </si>
  <si>
    <t>SANTA MONICA</t>
  </si>
  <si>
    <t>VILLA MAGDALA</t>
  </si>
  <si>
    <t>VILLAS DE ARANJUEZ</t>
  </si>
  <si>
    <t>VILLAS DEL MEDITERRANEO</t>
  </si>
  <si>
    <t>ZARAGOZA</t>
  </si>
  <si>
    <t>ACACIAS</t>
  </si>
  <si>
    <t>ANTIGUA</t>
  </si>
  <si>
    <t>BELMIRA</t>
  </si>
  <si>
    <t>BOSQUE DE PINOS</t>
  </si>
  <si>
    <t>CAOBOS SALAZAR</t>
  </si>
  <si>
    <t>CAPRI</t>
  </si>
  <si>
    <t>CEDRITOS</t>
  </si>
  <si>
    <t>CEDRO BOLIVAR</t>
  </si>
  <si>
    <t>CEDRO GOLF</t>
  </si>
  <si>
    <t>CEDRO MADEIRA</t>
  </si>
  <si>
    <t>CEDRO NARVAEZ</t>
  </si>
  <si>
    <t>CEDRO SALAZAR</t>
  </si>
  <si>
    <t>EL CONTADOR</t>
  </si>
  <si>
    <t>EL RINCON DE LAS MARGARITAS</t>
  </si>
  <si>
    <t>LA SONORA</t>
  </si>
  <si>
    <t>LOS CEDROS</t>
  </si>
  <si>
    <t>LOS CEDROS ORIENTAL</t>
  </si>
  <si>
    <t>MONTEARROYO</t>
  </si>
  <si>
    <t>NUEVA AUTOPISTA</t>
  </si>
  <si>
    <t>NUEVO COUNTRY</t>
  </si>
  <si>
    <t>SIERRAS DEL MORAL</t>
  </si>
  <si>
    <t>BELLA SUIZA</t>
  </si>
  <si>
    <t>BELLAVISTA</t>
  </si>
  <si>
    <t>BOSQUE MEDINA</t>
  </si>
  <si>
    <t>EL PAÑUELITO</t>
  </si>
  <si>
    <t>EL PEDREGAL</t>
  </si>
  <si>
    <t>ESCUELA DE CABALLERIA I</t>
  </si>
  <si>
    <t>ESCUELA DE INFANTERIA</t>
  </si>
  <si>
    <t>FRANCISCO MIRANDA</t>
  </si>
  <si>
    <t>GINEBRA</t>
  </si>
  <si>
    <t>LA ESPERANZA</t>
  </si>
  <si>
    <t>LA GLORIETA</t>
  </si>
  <si>
    <t>LAS DELICIAS DEL CARMEN</t>
  </si>
  <si>
    <t>SAGRADO CORAZON</t>
  </si>
  <si>
    <t>SAN GABRIEL</t>
  </si>
  <si>
    <t>SANTA ANA</t>
  </si>
  <si>
    <t>SANTA ANA OCCIDENTAL</t>
  </si>
  <si>
    <t>SANTA BARBARA ALTA</t>
  </si>
  <si>
    <t>SANTA BARBARA ORIENTAL</t>
  </si>
  <si>
    <t>UNICERROS</t>
  </si>
  <si>
    <t>COUNTRY CLUB</t>
  </si>
  <si>
    <t>LA CALLEJA</t>
  </si>
  <si>
    <t>LA CAROLINA</t>
  </si>
  <si>
    <t>LA CRISTALINA</t>
  </si>
  <si>
    <t>PRADOS DEL COUNTRY</t>
  </si>
  <si>
    <t>RECODO DEL COUNTRY</t>
  </si>
  <si>
    <t>SANTA COLOMA</t>
  </si>
  <si>
    <t>SOATAMA</t>
  </si>
  <si>
    <t>TOLEDO</t>
  </si>
  <si>
    <t>TORRES DEL COUNTRY</t>
  </si>
  <si>
    <t>VERGEL DEL COUNTRY</t>
  </si>
  <si>
    <t>SANTA BARBARA OCCIDENTAL</t>
  </si>
  <si>
    <t>CAMPO ALEGRE</t>
  </si>
  <si>
    <t>MOLINOS DEL NORTE</t>
  </si>
  <si>
    <t>MULTICENTRO</t>
  </si>
  <si>
    <t>NAVARRA</t>
  </si>
  <si>
    <t>RINCON DEL CHICO</t>
  </si>
  <si>
    <t>SAN PATRICIO</t>
  </si>
  <si>
    <t>SANTA BARBARA</t>
  </si>
  <si>
    <t>SANTA BARBARA CENTRAL</t>
  </si>
  <si>
    <t>SANTA BIBIANA</t>
  </si>
  <si>
    <t>SANTA PAULA</t>
  </si>
  <si>
    <t>CHICO RESERVADO</t>
  </si>
  <si>
    <t>CHICO ALTO</t>
  </si>
  <si>
    <t>EL NOGAL</t>
  </si>
  <si>
    <t>EL REFUGIO</t>
  </si>
  <si>
    <t>LA CABRERA</t>
  </si>
  <si>
    <t>LOS ROSALES</t>
  </si>
  <si>
    <t>SEMINARIO</t>
  </si>
  <si>
    <t>TOSCANA</t>
  </si>
  <si>
    <t>LA ESPERANZA NORORIENTAL</t>
  </si>
  <si>
    <t>LA SUREÑA</t>
  </si>
  <si>
    <t>SAN ISIDRO</t>
  </si>
  <si>
    <t>SAN LUIS ALTOS DEL CABO</t>
  </si>
  <si>
    <t>BOSQUE CALDERON</t>
  </si>
  <si>
    <t>BOSQUE CALDERON TEJADA</t>
  </si>
  <si>
    <t>CHAPINERO ALTO</t>
  </si>
  <si>
    <t>EL CASTILLO</t>
  </si>
  <si>
    <t>EMAUS</t>
  </si>
  <si>
    <t>GRANADA</t>
  </si>
  <si>
    <t>INGEMAR</t>
  </si>
  <si>
    <t>JUAN XXIII</t>
  </si>
  <si>
    <t>LA SALLE</t>
  </si>
  <si>
    <t>LOS OLIVOS</t>
  </si>
  <si>
    <t>MARIA CRISTINA</t>
  </si>
  <si>
    <t>MARISCAL SUCRE</t>
  </si>
  <si>
    <t>NUEVA GRANADA</t>
  </si>
  <si>
    <t>PALOMAR</t>
  </si>
  <si>
    <t>PARDO RUBIO</t>
  </si>
  <si>
    <t>SAN MARTIN DE PORRES</t>
  </si>
  <si>
    <t>VILLA ANITA</t>
  </si>
  <si>
    <t>VILLA DEL CERRO</t>
  </si>
  <si>
    <t>ANTIGUO COUNTRY</t>
  </si>
  <si>
    <t>CHICO NORTE</t>
  </si>
  <si>
    <t>CHICO NORTE II</t>
  </si>
  <si>
    <t>CHICO NORTE III</t>
  </si>
  <si>
    <t>CHICO OCCIDENTAL</t>
  </si>
  <si>
    <t>EL CHICO</t>
  </si>
  <si>
    <t>EL RETIRO</t>
  </si>
  <si>
    <t>ESPARTILLAL</t>
  </si>
  <si>
    <t>LAGO GAITAN</t>
  </si>
  <si>
    <t>PORCIUNCULA</t>
  </si>
  <si>
    <t>QUINTA CAMACHO</t>
  </si>
  <si>
    <t>CATALUÑA</t>
  </si>
  <si>
    <t>CHAPINERO CENTRAL</t>
  </si>
  <si>
    <t>CHAPINERO NORTE</t>
  </si>
  <si>
    <t>MARLY</t>
  </si>
  <si>
    <t>SUCRE</t>
  </si>
  <si>
    <t>LA MERCED</t>
  </si>
  <si>
    <t>PARQUE CENTRAL BAVARIA</t>
  </si>
  <si>
    <t>SAN DIEGO</t>
  </si>
  <si>
    <t>SAN MARTIN</t>
  </si>
  <si>
    <t>TORRES DEL PARQUE</t>
  </si>
  <si>
    <t>BOSQUE IZQUIERDO</t>
  </si>
  <si>
    <t>GERMANIA</t>
  </si>
  <si>
    <t>LA MACARENA</t>
  </si>
  <si>
    <t>LA PAZ CENTRO</t>
  </si>
  <si>
    <t>LA PERSEVERANCIA</t>
  </si>
  <si>
    <t>LA ALAMEDA</t>
  </si>
  <si>
    <t>LA CAPUCHINA</t>
  </si>
  <si>
    <t>LA VERACRUZ</t>
  </si>
  <si>
    <t>LAS NIEVES</t>
  </si>
  <si>
    <t>SANTA INES</t>
  </si>
  <si>
    <t>LAS CRUCES</t>
  </si>
  <si>
    <t>SAN BERNARDO</t>
  </si>
  <si>
    <t>ATANASIO GIRADOT</t>
  </si>
  <si>
    <t>CARTAGENA</t>
  </si>
  <si>
    <t>EGIPTO</t>
  </si>
  <si>
    <t>EGIPTO ALTO (J.C. TURBAY)</t>
  </si>
  <si>
    <t>EL BALCON</t>
  </si>
  <si>
    <t>EL CONSUELO</t>
  </si>
  <si>
    <t>EL DORADO</t>
  </si>
  <si>
    <t>EL GUAVIO</t>
  </si>
  <si>
    <t>EL ROCIO</t>
  </si>
  <si>
    <t>EL TRIUNFO</t>
  </si>
  <si>
    <t>FABRICA DE LOZA</t>
  </si>
  <si>
    <t>GRAN COLOMBIA</t>
  </si>
  <si>
    <t>LA PEÑA</t>
  </si>
  <si>
    <t>LOURDES</t>
  </si>
  <si>
    <t>RAMIREZ</t>
  </si>
  <si>
    <t>SAN DIONISIO</t>
  </si>
  <si>
    <t>SANTA ROSA DE LIMA</t>
  </si>
  <si>
    <t>VITELMA</t>
  </si>
  <si>
    <t>AGUAS CLARAS</t>
  </si>
  <si>
    <t>ALTOS DEL ZIPA</t>
  </si>
  <si>
    <t>AMAPOLAS</t>
  </si>
  <si>
    <t>AMAPOLAS II</t>
  </si>
  <si>
    <t>BALCON DE LA CASTAÑA</t>
  </si>
  <si>
    <t>BELLA VISTA SECTOR LUCERO</t>
  </si>
  <si>
    <t>BELLAVISTA PARTE BAJA</t>
  </si>
  <si>
    <t>BELLAVISTA SUR</t>
  </si>
  <si>
    <t>BOSQUE DE LOS ALPES</t>
  </si>
  <si>
    <t>BUENAVISTA SURORIENTAL</t>
  </si>
  <si>
    <t>CAMINO VIEJO SAN CRISTOBAL</t>
  </si>
  <si>
    <t>CERROS DE SAN VICENTE</t>
  </si>
  <si>
    <t>CIUDAD DE LONDRES</t>
  </si>
  <si>
    <t>CORINTO</t>
  </si>
  <si>
    <t>EL BALCON DE LA CASTAÑA</t>
  </si>
  <si>
    <t>EL FUTURO</t>
  </si>
  <si>
    <t>EL RAMAJAL</t>
  </si>
  <si>
    <t>EL RAMAJAL (SAN PEDRO)</t>
  </si>
  <si>
    <t>GRAN COLOMBIA (MOLINOS DE ORIENTE)</t>
  </si>
  <si>
    <t>HORACIO ORJUELA</t>
  </si>
  <si>
    <t>LA CASTAÑA</t>
  </si>
  <si>
    <t>LA CECILIA</t>
  </si>
  <si>
    <t>LA GRAN COLOMBIA</t>
  </si>
  <si>
    <t>LA HERRADURA</t>
  </si>
  <si>
    <t>LA JOYITA CENTRO ( BELLO HORIZONTE)</t>
  </si>
  <si>
    <t>LA PLAYA</t>
  </si>
  <si>
    <t>LA ROCA</t>
  </si>
  <si>
    <t>LA SAGRADA FAMILIA</t>
  </si>
  <si>
    <t>LAS MERCEDES</t>
  </si>
  <si>
    <t>LAURELES SUR ORIENTAL II SECTOR</t>
  </si>
  <si>
    <t>LOS ALPES</t>
  </si>
  <si>
    <t>LOS ALPES FUTURO</t>
  </si>
  <si>
    <t>LOS ARRAYANES SECTOR SANTA INES</t>
  </si>
  <si>
    <t>LOS LAURELES SUR ORIENTAL I SEC.</t>
  </si>
  <si>
    <t>MACARENA LOS ALPES</t>
  </si>
  <si>
    <t>MANANTIAL</t>
  </si>
  <si>
    <t>MANILA</t>
  </si>
  <si>
    <t>MIRAFLORES</t>
  </si>
  <si>
    <t>MOLINOS DE ORIENTE</t>
  </si>
  <si>
    <t>MONTECARLO</t>
  </si>
  <si>
    <t>NUEVA ESPAÑA</t>
  </si>
  <si>
    <t>NUEVA ESPAÑA PARTE ALTA</t>
  </si>
  <si>
    <t>RAMAJAL</t>
  </si>
  <si>
    <t>RINCON DE LA VICTRIA-B/VISTA</t>
  </si>
  <si>
    <t>SAGRADA FAMILIA</t>
  </si>
  <si>
    <t>SAN BLAS</t>
  </si>
  <si>
    <t>SAN BLAS (PARCELAS)</t>
  </si>
  <si>
    <t>SAN BLAS II SECTOR</t>
  </si>
  <si>
    <t>SAN CRISTOBAL ALTO</t>
  </si>
  <si>
    <t>SAN CRISTOBAL VIEJO</t>
  </si>
  <si>
    <t>SAN VICENTE</t>
  </si>
  <si>
    <t>SAN VICENTE ALTO</t>
  </si>
  <si>
    <t>SAN VICENTE BAJO</t>
  </si>
  <si>
    <t>SAN VICENTE SUR ORIENTE</t>
  </si>
  <si>
    <t>SANTA INES SUR</t>
  </si>
  <si>
    <t>TERRAZAS DE ORIENTE</t>
  </si>
  <si>
    <t>TRIANGULO</t>
  </si>
  <si>
    <t>TRIANGULO ALTO</t>
  </si>
  <si>
    <t>TRIANGULO BAJO</t>
  </si>
  <si>
    <t>VEREDA ALTOS DE SAN BLAS</t>
  </si>
  <si>
    <t>GOLCONDA</t>
  </si>
  <si>
    <t>PRIMERO DE MAYO</t>
  </si>
  <si>
    <t>BUENOS AIRES</t>
  </si>
  <si>
    <t>CALVO SUR</t>
  </si>
  <si>
    <t>CAMINO VIEJO DE SAN CRISTOBAL</t>
  </si>
  <si>
    <t>LA MARIA</t>
  </si>
  <si>
    <t>LAS BRISAS</t>
  </si>
  <si>
    <t>LOS DOS LEONES</t>
  </si>
  <si>
    <t>MODELO SUR</t>
  </si>
  <si>
    <t>NARIÑO SUR</t>
  </si>
  <si>
    <t>QUINTA RAMOS</t>
  </si>
  <si>
    <t>REP. DE VENEZUELA</t>
  </si>
  <si>
    <t>SAN CRISTOBAL SUR</t>
  </si>
  <si>
    <t>SAN JAVIER</t>
  </si>
  <si>
    <t>SANTA ANA SUR</t>
  </si>
  <si>
    <t>SOCIEGO</t>
  </si>
  <si>
    <t>VELODROMO</t>
  </si>
  <si>
    <t>VILLA ALBANIA</t>
  </si>
  <si>
    <t>VILLA JAVIER</t>
  </si>
  <si>
    <t>ATENAS</t>
  </si>
  <si>
    <t>20 DE JULIO</t>
  </si>
  <si>
    <t>ATENAS I</t>
  </si>
  <si>
    <t>AYACUCHO</t>
  </si>
  <si>
    <t>BARCELONA</t>
  </si>
  <si>
    <t>BARCELONA SUR</t>
  </si>
  <si>
    <t>BARCELONA SUR ORIENTAL</t>
  </si>
  <si>
    <t>BELLO HORIZONTE</t>
  </si>
  <si>
    <t>BELLO HORIZONTE III SECTOR</t>
  </si>
  <si>
    <t>CORDOBA</t>
  </si>
  <si>
    <t>EL ANGULO</t>
  </si>
  <si>
    <t>EL ENCANTO</t>
  </si>
  <si>
    <t>GRANADA SUR</t>
  </si>
  <si>
    <t>GRANADA SUR III SECTOR</t>
  </si>
  <si>
    <t>LA JOYITA</t>
  </si>
  <si>
    <t>LA SERAFINA</t>
  </si>
  <si>
    <t>MANAGUA</t>
  </si>
  <si>
    <t>MONTEBELLO</t>
  </si>
  <si>
    <t>SAN ISIDRO I Y II</t>
  </si>
  <si>
    <t>SAN ISIDRO SUR</t>
  </si>
  <si>
    <t>SAN LUIS</t>
  </si>
  <si>
    <t>SUR AMERICA</t>
  </si>
  <si>
    <t>VILLA DE LOS ALPES</t>
  </si>
  <si>
    <t>VILLA DE LOS ALPES I</t>
  </si>
  <si>
    <t>VILLA NATALY 20 DE JULIO</t>
  </si>
  <si>
    <t>ALTAMIRA CHIQUITA</t>
  </si>
  <si>
    <t>ALTOS DEL POBLADO</t>
  </si>
  <si>
    <t>ALTOS DEL VIRREY</t>
  </si>
  <si>
    <t>ALTOS DEL ZUQUE</t>
  </si>
  <si>
    <t>BELLAVISTA PARTE ALTA</t>
  </si>
  <si>
    <t>BELLAVISTA SUR ORIENTAL</t>
  </si>
  <si>
    <t>CIUDADELA SANTA ROSA</t>
  </si>
  <si>
    <t>EL QUINDIO</t>
  </si>
  <si>
    <t>EL RECODO-REPUBLICA DE CANADA</t>
  </si>
  <si>
    <t>EL RODEO</t>
  </si>
  <si>
    <t>LA COLMENA</t>
  </si>
  <si>
    <t>LA GLORIA</t>
  </si>
  <si>
    <t>LA GLORIA BAJA</t>
  </si>
  <si>
    <t>LA GLORIA MZ 11</t>
  </si>
  <si>
    <t>LA GLORIA OCCIDENTAL</t>
  </si>
  <si>
    <t>LA GLORIA ORIENTAL</t>
  </si>
  <si>
    <t>LA GLORIA SAN MIGUEL</t>
  </si>
  <si>
    <t>LA GROVANA</t>
  </si>
  <si>
    <t>LA VICTORIA</t>
  </si>
  <si>
    <t>LA VICTORIA II SECTOR</t>
  </si>
  <si>
    <t>LA VICTORIA III SECTOR</t>
  </si>
  <si>
    <t>LAS GAVIOTAS</t>
  </si>
  <si>
    <t>LAS GUACAMAYAS I, II Y III</t>
  </si>
  <si>
    <t>LOS PUENTES</t>
  </si>
  <si>
    <t>MALVINAS</t>
  </si>
  <si>
    <t>MORALVA</t>
  </si>
  <si>
    <t>PANORAMA (ANTES ALTAMIRA)</t>
  </si>
  <si>
    <t>PASEITO III</t>
  </si>
  <si>
    <t>PUENTE COLORADO</t>
  </si>
  <si>
    <t>QUINDIO</t>
  </si>
  <si>
    <t>QUINDIO I Y II</t>
  </si>
  <si>
    <t>QUINDIO II</t>
  </si>
  <si>
    <t>SAN JOSE</t>
  </si>
  <si>
    <t>SAN JOSE ORIENTAL</t>
  </si>
  <si>
    <t>SAN MARTIN DE LOBA I Y II</t>
  </si>
  <si>
    <t>ANTIOQUIA</t>
  </si>
  <si>
    <t>CANADA LA GUIRA</t>
  </si>
  <si>
    <t>CANADA LA GUIRA II SECTOR</t>
  </si>
  <si>
    <t>CANADA-SAN LUIS</t>
  </si>
  <si>
    <t>CHIGUAZA</t>
  </si>
  <si>
    <t>EL PINAR O REP. DEL CANADA II S.</t>
  </si>
  <si>
    <t>JUAN REY (LA PAZ)</t>
  </si>
  <si>
    <t>LA BELLEZA</t>
  </si>
  <si>
    <t>LA NUEVA GLORIA</t>
  </si>
  <si>
    <t>LA NUEVA GLORIA II SECTOR</t>
  </si>
  <si>
    <t>LA PENINSULA</t>
  </si>
  <si>
    <t>LA SIERRA</t>
  </si>
  <si>
    <t>LAS GAVIOTAS*</t>
  </si>
  <si>
    <t>LOS LIBERTADORES S. EL TESORO</t>
  </si>
  <si>
    <t>LOS LIBERTADORES S. LA COLINA</t>
  </si>
  <si>
    <t>LOS LIBERTADORES S.SAN IGNACIO</t>
  </si>
  <si>
    <t>LOS LIBERTADORES S.SAN ISIDRO</t>
  </si>
  <si>
    <t>LOS LIBERTADORES S.SAN JOSE</t>
  </si>
  <si>
    <t>LOS LIBERTADORES S.SAN LUIS</t>
  </si>
  <si>
    <t>LOS LIBERTADORES S.SAN MIGUEL</t>
  </si>
  <si>
    <t>LOS LIBERTADORES, BQUE DIAMANT, TRIANGULO</t>
  </si>
  <si>
    <t>LOS PINARES</t>
  </si>
  <si>
    <t>LOS PINOS</t>
  </si>
  <si>
    <t>NUEVA DELLY</t>
  </si>
  <si>
    <t>NUEVA GLORIA</t>
  </si>
  <si>
    <t>NUEVA ROMA</t>
  </si>
  <si>
    <t>NUEVAS MALVINAS O EL TRIUNFO</t>
  </si>
  <si>
    <t>REPUBLICA DEL CANADA</t>
  </si>
  <si>
    <t>REPUBLICA DEL CANADA-EL PINAR</t>
  </si>
  <si>
    <t>SAN JACINTO</t>
  </si>
  <si>
    <t>SAN MANUEL</t>
  </si>
  <si>
    <t>SAN RAFAEL SUR ORIENTAL</t>
  </si>
  <si>
    <t>SAN RAFAEL USME</t>
  </si>
  <si>
    <t>SANTA RITA I, II Y III</t>
  </si>
  <si>
    <t>SANTA RITA SUR ORIENTAL</t>
  </si>
  <si>
    <t>VALPARAISO</t>
  </si>
  <si>
    <t>VILLA ANGELICA CANADA LA GUIRA</t>
  </si>
  <si>
    <t>VILLA AURORA</t>
  </si>
  <si>
    <t>VILLABELL</t>
  </si>
  <si>
    <t>YOMASA</t>
  </si>
  <si>
    <t>VILLA ANGELICA</t>
  </si>
  <si>
    <t>EL PARAISO SUR ORIENTAL I SEC.</t>
  </si>
  <si>
    <t>JUAN REY I Y II</t>
  </si>
  <si>
    <t>VILLA BEGONIA</t>
  </si>
  <si>
    <t>COSTA RICA</t>
  </si>
  <si>
    <t>DOÑA LILIANA</t>
  </si>
  <si>
    <t>EL BOSQUE KM. 11</t>
  </si>
  <si>
    <t>JUAN JOSE RONDON</t>
  </si>
  <si>
    <t>JUAN JOSE RONDON II SECTOR</t>
  </si>
  <si>
    <t>LA FLORA PARCELACION SAN PEDRO</t>
  </si>
  <si>
    <t>LAS VIOLETAS</t>
  </si>
  <si>
    <t>LOS SOCHES</t>
  </si>
  <si>
    <t>PARCELACION SAN PEDRO</t>
  </si>
  <si>
    <t>TIHUAQUE</t>
  </si>
  <si>
    <t>UNION</t>
  </si>
  <si>
    <t>VILLA DIANA</t>
  </si>
  <si>
    <t>VILLA ROSITA</t>
  </si>
  <si>
    <t>ALASKA</t>
  </si>
  <si>
    <t>ARRAYANES</t>
  </si>
  <si>
    <t>DANUBIO AZUL</t>
  </si>
  <si>
    <t>DAZA SECTOR II</t>
  </si>
  <si>
    <t>DUITAMA</t>
  </si>
  <si>
    <t>EL PORVENIR</t>
  </si>
  <si>
    <t>EL PORVENIR II SECTOR</t>
  </si>
  <si>
    <t>FISCALA II LA FORTUNA</t>
  </si>
  <si>
    <t>FISCALA SECTOR CENTRO</t>
  </si>
  <si>
    <t>LA FISCALA LOS TRES LAURELES</t>
  </si>
  <si>
    <t>LA FISCALA LOTE 16</t>
  </si>
  <si>
    <t>LA FISCALA LOTE 16A</t>
  </si>
  <si>
    <t>LA FISCALA SECTOR CENTRO</t>
  </si>
  <si>
    <t>LA FISCALA SECTOR DAZA</t>
  </si>
  <si>
    <t>LA FISCALA SECTOR NORTE</t>
  </si>
  <si>
    <t>LA FISCALA SECTOR RODRIGUEZ</t>
  </si>
  <si>
    <t>LA MORENA I</t>
  </si>
  <si>
    <t>LA MORENA II</t>
  </si>
  <si>
    <t>LA MORENA II (SECTOR VILLA SANDRA)</t>
  </si>
  <si>
    <t>MORENA II SECTOR VILLA SANDRA</t>
  </si>
  <si>
    <t>NUEVA ESPERANZA</t>
  </si>
  <si>
    <t>VILLA NEIZA</t>
  </si>
  <si>
    <t>PICOTA SUR</t>
  </si>
  <si>
    <t>PORVENIR</t>
  </si>
  <si>
    <t>ALMIRANTE PADILLA</t>
  </si>
  <si>
    <t>ALTOS DEL PINO</t>
  </si>
  <si>
    <t>ARIZONA</t>
  </si>
  <si>
    <t>BARRANQUILLITA</t>
  </si>
  <si>
    <t>BENJAMIN URIBE</t>
  </si>
  <si>
    <t>BETANIA</t>
  </si>
  <si>
    <t>BETANIA II</t>
  </si>
  <si>
    <t>BOLONIA*</t>
  </si>
  <si>
    <t>BULEVAR DEL SUR</t>
  </si>
  <si>
    <t>CASA LOMA II</t>
  </si>
  <si>
    <t>CASA REY</t>
  </si>
  <si>
    <t>CASALOMA</t>
  </si>
  <si>
    <t>COMPOSTELA I</t>
  </si>
  <si>
    <t>COMPOSTELA II</t>
  </si>
  <si>
    <t>COMPOSTELA III</t>
  </si>
  <si>
    <t>EL BOSQUE</t>
  </si>
  <si>
    <t>EL CORTIJO</t>
  </si>
  <si>
    <t>EL CURUBO</t>
  </si>
  <si>
    <t>EL JORDAN</t>
  </si>
  <si>
    <t>EL NEVADO</t>
  </si>
  <si>
    <t>EL RECUERDO SUR</t>
  </si>
  <si>
    <t>EL REFUGIO SECTOR SANTA LIBRADA</t>
  </si>
  <si>
    <t>EL ROSAL-MIRADOR</t>
  </si>
  <si>
    <t>EL RUBI II SECTOR</t>
  </si>
  <si>
    <t>GRAN YOMASA I</t>
  </si>
  <si>
    <t>GRAN YOMASA II SECTOR</t>
  </si>
  <si>
    <t>LA ANDREA</t>
  </si>
  <si>
    <t>LA AURORA</t>
  </si>
  <si>
    <t>LA FORTALEZA</t>
  </si>
  <si>
    <t>LA REGADERA KM. 11</t>
  </si>
  <si>
    <t>LA REGADERA SUR</t>
  </si>
  <si>
    <t>LAS GRANJAS DE SAN PEDRO (SANTA LIBRADA)</t>
  </si>
  <si>
    <t>LAS VIVIENDAS</t>
  </si>
  <si>
    <t>LOS TEJARES SUR II SECTOR</t>
  </si>
  <si>
    <t>NUEVO SAN ANDRES DE LOS ALTOS</t>
  </si>
  <si>
    <t>OLIVARES</t>
  </si>
  <si>
    <t>SALAZAR SALAZAR</t>
  </si>
  <si>
    <t>SAN ANDRES ALTO</t>
  </si>
  <si>
    <t>SAN FELIPE</t>
  </si>
  <si>
    <t>SAN JUAN BAUTISTA</t>
  </si>
  <si>
    <t>SAN JUAN I SECTOR</t>
  </si>
  <si>
    <t>SAN JUAN II SECTOR</t>
  </si>
  <si>
    <t>SAN JUAN II Y III SECTOR</t>
  </si>
  <si>
    <t>SAN LIBRADA LOS TEJARES</t>
  </si>
  <si>
    <t>SANTA LIBRADA</t>
  </si>
  <si>
    <t>SANTA LIBRADA LA ESPERANZA</t>
  </si>
  <si>
    <t>SANTA LIBRADA LA SUREÑA</t>
  </si>
  <si>
    <t>SANTA LIBRADA LOS TEJARES (GRAN YOMASA)</t>
  </si>
  <si>
    <t>SANTA LIBRADA NORTE</t>
  </si>
  <si>
    <t>SANTA LIBRADA S. SAN BERNARDINO</t>
  </si>
  <si>
    <t>SANTA LIBRADA S. SAN FRANCISCO</t>
  </si>
  <si>
    <t>SANTA LIBRADA SALAZAR SALAZAR</t>
  </si>
  <si>
    <t>SANTA LIBRADA SECTOR LA PEÑA</t>
  </si>
  <si>
    <t>SANTA MARTA II SECTOR</t>
  </si>
  <si>
    <t>SANTA MARTHA</t>
  </si>
  <si>
    <t>SANTA MARTHA II</t>
  </si>
  <si>
    <t>SIERRA MORENA</t>
  </si>
  <si>
    <t>TENERIFE II SECTOR</t>
  </si>
  <si>
    <t>URB. COSTA RICA BARRIO SAN ANDRES DE LOS ALTOS</t>
  </si>
  <si>
    <t>URBANIZACION BRASILIA II SECTOR</t>
  </si>
  <si>
    <t>URBANIZACION BRASILIA SUR</t>
  </si>
  <si>
    <t>URBANIZACION CARTAGENA</t>
  </si>
  <si>
    <t>URBANIZACION LA ANDREA</t>
  </si>
  <si>
    <t>URBANIZACION LA AURORA II ETAPA</t>
  </si>
  <si>
    <t>URBANIZACION MIRAVALLE</t>
  </si>
  <si>
    <t>URBANIZACION TEQUENDAMA</t>
  </si>
  <si>
    <t>VIANEY</t>
  </si>
  <si>
    <t>VILLA ALEJANDRIA</t>
  </si>
  <si>
    <t>VILLA NELLY</t>
  </si>
  <si>
    <t>VILLAS DE SANTA ISABEL-P.ENTRE NUBES</t>
  </si>
  <si>
    <t>VILLAS DEL EDEN</t>
  </si>
  <si>
    <t>YOMASITA</t>
  </si>
  <si>
    <t>ALFONSO LOPEZ SECTOR CHARALA</t>
  </si>
  <si>
    <t>ANTONIO JOSE DE SUCRE I</t>
  </si>
  <si>
    <t>ANTONIO JOSE DE SUCRE II</t>
  </si>
  <si>
    <t>ANTONIO JOSE DE SUCRE III</t>
  </si>
  <si>
    <t>BELLAVISTA ALTA</t>
  </si>
  <si>
    <t>BELLAVISTA II SECTOR</t>
  </si>
  <si>
    <t>BOSQUE EL LIMONAR</t>
  </si>
  <si>
    <t>BOSQUE EL LIMONAR II SECTOR</t>
  </si>
  <si>
    <t>BRAZUELOS</t>
  </si>
  <si>
    <t>BRAZUELOS OCCIDENTAL*</t>
  </si>
  <si>
    <t>BRAZUELOS SECTOR EL PARAISO</t>
  </si>
  <si>
    <t>BRAZUELOS SECTOR LA ESMERALDA</t>
  </si>
  <si>
    <t>CENTRO EDUCATIVO SAN JOSE</t>
  </si>
  <si>
    <t>CHAPINERITO</t>
  </si>
  <si>
    <t>CHICO SUR</t>
  </si>
  <si>
    <t>CHICO SUR II SECTOR</t>
  </si>
  <si>
    <t>CIUDADELA CANTA RANA I, II, III SECTOR</t>
  </si>
  <si>
    <t>EL BRILLANTE</t>
  </si>
  <si>
    <t>EL ESPINO</t>
  </si>
  <si>
    <t>EL MORTIÑO</t>
  </si>
  <si>
    <t>EL RUBI</t>
  </si>
  <si>
    <t>EL TUNO</t>
  </si>
  <si>
    <t>EL UVAL</t>
  </si>
  <si>
    <t>EL VIRREY ULTIMA ETAPA</t>
  </si>
  <si>
    <t>FINCA LA ESPERANZA</t>
  </si>
  <si>
    <t>LA ESMERALDA EL RECUERDO</t>
  </si>
  <si>
    <t>LA ESPERANZA KM. 10</t>
  </si>
  <si>
    <t>LAS FLORES</t>
  </si>
  <si>
    <t>LORENZO ALCANTUZ I SECTOR</t>
  </si>
  <si>
    <t>LORENZO ALCANTUZ II SECTOR</t>
  </si>
  <si>
    <t>LOS ALTOS DEL BRAZUELO</t>
  </si>
  <si>
    <t>MARICHUELA III SECTOR (CAFAM II S.)</t>
  </si>
  <si>
    <t>MONTEBLANCO</t>
  </si>
  <si>
    <t>MONTEVIDEO</t>
  </si>
  <si>
    <t>NUEVO SAN LUIS</t>
  </si>
  <si>
    <t>SAN JOAQUIN EL UVAL</t>
  </si>
  <si>
    <t>SECTOR GRANJAS DE SAN PEDRO</t>
  </si>
  <si>
    <t>TENERIFE</t>
  </si>
  <si>
    <t>URBANIZACION CHUNIZA I</t>
  </si>
  <si>
    <t>URBANIZACION JARON MONTE RUBIO</t>
  </si>
  <si>
    <t>URBANIZACION LIBANO</t>
  </si>
  <si>
    <t>URBANIZACION MARICHUELA</t>
  </si>
  <si>
    <t>USMINIA</t>
  </si>
  <si>
    <t>VILLA ALEMANIA</t>
  </si>
  <si>
    <t>VILLA ALEMANIA II SECTOR</t>
  </si>
  <si>
    <t>VILLA ANITA SUR</t>
  </si>
  <si>
    <t>VILLA ISRAEL II</t>
  </si>
  <si>
    <t>ALFONSO LOPEZ SECTOR BUENOS AIRES</t>
  </si>
  <si>
    <t>ALFONSO LOPEZ SECTOR EL PROGRESO</t>
  </si>
  <si>
    <t>BRISAS DEL LLANO</t>
  </si>
  <si>
    <t>EL PORTAL II ETAPA</t>
  </si>
  <si>
    <t>EL REFUGIO I Y II</t>
  </si>
  <si>
    <t>EL TRIANGULO</t>
  </si>
  <si>
    <t>EL UVAL II SECTOR</t>
  </si>
  <si>
    <t>LA HUERTA</t>
  </si>
  <si>
    <t>LA ORQUIDEA USME</t>
  </si>
  <si>
    <t>NUEVO PORVENIR (59)</t>
  </si>
  <si>
    <t>NUEVO PROGRESO-EL PROGRESO II SECTOR</t>
  </si>
  <si>
    <t>PORTAL DE LA VEGA</t>
  </si>
  <si>
    <t>PORTAL DE ORIENTE</t>
  </si>
  <si>
    <t>PORTAL DEL DIVINO</t>
  </si>
  <si>
    <t>PUERTA AL LLANO</t>
  </si>
  <si>
    <t>PUERTA AL LLANO II</t>
  </si>
  <si>
    <t>REFUGIO I</t>
  </si>
  <si>
    <t>EL BOSQUE CENTRAL</t>
  </si>
  <si>
    <t>EL REFUGIO I</t>
  </si>
  <si>
    <t>LA ESPERANZA SUR</t>
  </si>
  <si>
    <t>LOS OLIVARES</t>
  </si>
  <si>
    <t>PEPINITOS</t>
  </si>
  <si>
    <t>TOCAIMITA ORIENTAL</t>
  </si>
  <si>
    <t>TOCAIMITA SUR</t>
  </si>
  <si>
    <t>CIUDADELA EL OASIS</t>
  </si>
  <si>
    <t>CENTRO USME</t>
  </si>
  <si>
    <t>EL BOSQUE KM 11</t>
  </si>
  <si>
    <t>EL OASIS</t>
  </si>
  <si>
    <t>EL PEDREGAL LA LIRA</t>
  </si>
  <si>
    <t>EL SALTEADOR</t>
  </si>
  <si>
    <t>CONDADO DE SANTA LUCIA</t>
  </si>
  <si>
    <t>CONJUNTO RESIDENCIAL NUEVO MUZU</t>
  </si>
  <si>
    <t>EL CARMEN</t>
  </si>
  <si>
    <t>ESCUELA DE POLICIA GENERAL SANTANDER</t>
  </si>
  <si>
    <t>FATIMA</t>
  </si>
  <si>
    <t>ISLA DEL SOL</t>
  </si>
  <si>
    <t>LAGUNETA</t>
  </si>
  <si>
    <t>NUEVO MUZU</t>
  </si>
  <si>
    <t>ONTARIO</t>
  </si>
  <si>
    <t>PARQUE METROPOLITANO EL TUNAL</t>
  </si>
  <si>
    <t>PARQUE REAL I,II</t>
  </si>
  <si>
    <t>RINCON DE MUZU</t>
  </si>
  <si>
    <t>RINCON DE NUEVO MUZU</t>
  </si>
  <si>
    <t>RINCON DE VENECIA</t>
  </si>
  <si>
    <t>SAMORE</t>
  </si>
  <si>
    <t>SAN VICENTE DE FERRER</t>
  </si>
  <si>
    <t>SANTA LUCIA</t>
  </si>
  <si>
    <t>TEJAR DE ONTARIO</t>
  </si>
  <si>
    <t>CIUDAD TUNAL</t>
  </si>
  <si>
    <t>VENECIA</t>
  </si>
  <si>
    <t>VENECIA OCCIDENTAL</t>
  </si>
  <si>
    <t>VILLA XIMENA</t>
  </si>
  <si>
    <t>ABRAHAM LINCON</t>
  </si>
  <si>
    <t>SAN BENITO</t>
  </si>
  <si>
    <t>SAN CARLOS</t>
  </si>
  <si>
    <t>TUNALITO</t>
  </si>
  <si>
    <t>JARDINES DEL APOGEO</t>
  </si>
  <si>
    <t>EL MOTORISTA</t>
  </si>
  <si>
    <t>INDUSTRIAL</t>
  </si>
  <si>
    <t>LA ILUSION</t>
  </si>
  <si>
    <t>NUEVO CHILE</t>
  </si>
  <si>
    <t>VILLAS DEL RIO</t>
  </si>
  <si>
    <t>AMARUC</t>
  </si>
  <si>
    <t>BERLIN DE BOSA LA LIBERTAD III</t>
  </si>
  <si>
    <t>BOSA NOVA</t>
  </si>
  <si>
    <t>BOSA NOVA II SECTOR</t>
  </si>
  <si>
    <t>BOSALINDA (HILDEBRANDO OLARTE)</t>
  </si>
  <si>
    <t>BRASIL II SECTOR</t>
  </si>
  <si>
    <t>BRASIL II SEGUNDA ETAPA</t>
  </si>
  <si>
    <t>BRASIL LOPEZ Y PIÑEROS</t>
  </si>
  <si>
    <t>BRASIL MATERAS ACACIAS S.JORGE</t>
  </si>
  <si>
    <t>BRASIL SECTOR BARRETO</t>
  </si>
  <si>
    <t>BRASIL SECTOR PORTAL Y CASTILLO</t>
  </si>
  <si>
    <t>BRASILIA  2° SECTOR</t>
  </si>
  <si>
    <t>BRASILIA  3° SECTOR</t>
  </si>
  <si>
    <t>BRASILIA I SECTOR</t>
  </si>
  <si>
    <t>CAMPO HERMOSO</t>
  </si>
  <si>
    <t>CASA NUEVA</t>
  </si>
  <si>
    <t>CHIICALA</t>
  </si>
  <si>
    <t>CIUDADELA LA LIBERTAD II</t>
  </si>
  <si>
    <t>DANUBIO AZUL I</t>
  </si>
  <si>
    <t>DANUBIO III</t>
  </si>
  <si>
    <t>DIAMANTE SUR</t>
  </si>
  <si>
    <t>DIVINO NIÑO</t>
  </si>
  <si>
    <t>EL BOSQUE DE BOSA</t>
  </si>
  <si>
    <t>EL CAUCE</t>
  </si>
  <si>
    <t>EL DIAMANTE</t>
  </si>
  <si>
    <t>EL JAZMIN SECTOR EL TRIANGULO</t>
  </si>
  <si>
    <t>EL LIBERTADOR</t>
  </si>
  <si>
    <t>EL LIBERTADOR II</t>
  </si>
  <si>
    <t>EL PARADERO</t>
  </si>
  <si>
    <t>EL PORTAL DE LA LIBERTAD</t>
  </si>
  <si>
    <t>EL PORTAL I y II SECTOR</t>
  </si>
  <si>
    <t>EL PORVENIR III</t>
  </si>
  <si>
    <t>EL PORVENIR SECTOR BRASIL</t>
  </si>
  <si>
    <t>EL PROGRESO II SECTOR</t>
  </si>
  <si>
    <t>EL RECUERDO 4 A , 5, 6, 7</t>
  </si>
  <si>
    <t>EL RECUERDO II</t>
  </si>
  <si>
    <t>EL RECUERDO SAN BERNARDINO</t>
  </si>
  <si>
    <t>EL RINCON DE BOSA</t>
  </si>
  <si>
    <t>EL SAUCE</t>
  </si>
  <si>
    <t>ESCOCIA IX</t>
  </si>
  <si>
    <t>ESCOCIA V</t>
  </si>
  <si>
    <t>ESCOCIA VI SECTORES I, II, III</t>
  </si>
  <si>
    <t>ESCOCIA VII</t>
  </si>
  <si>
    <t>HOLANDA</t>
  </si>
  <si>
    <t>HOLANDA I SECTOR</t>
  </si>
  <si>
    <t>HOLANDA II SECTOR</t>
  </si>
  <si>
    <t>HOLANDA III SECTOR</t>
  </si>
  <si>
    <t>HOLANDA SECTOR CAMINITO</t>
  </si>
  <si>
    <t>HORTELANOS DE ESCOCIA</t>
  </si>
  <si>
    <t>JORGE URIBE BOTERO</t>
  </si>
  <si>
    <t>LA CONCEPCION</t>
  </si>
  <si>
    <t>LA CONCEPCION II SECTOR</t>
  </si>
  <si>
    <t>LA DULCINEA</t>
  </si>
  <si>
    <t>LA ESMERALDA</t>
  </si>
  <si>
    <t>LA ESPERANZA I</t>
  </si>
  <si>
    <t>LA ESPERANZA II SECTOR</t>
  </si>
  <si>
    <t>LA ESTANZUELA</t>
  </si>
  <si>
    <t>LA ESTANZUELA II</t>
  </si>
  <si>
    <t>LA FLORIDA IV SECTOR</t>
  </si>
  <si>
    <t>LA FONTANA DE BOSA LA LIBERTAD</t>
  </si>
  <si>
    <t>LA FONTANA I  Y II</t>
  </si>
  <si>
    <t>LA INDEPENDENCIA</t>
  </si>
  <si>
    <t>LA INDEPENDENCIA II SECTOR</t>
  </si>
  <si>
    <t>LA LIBERTAD</t>
  </si>
  <si>
    <t>LA LIBERTAD II</t>
  </si>
  <si>
    <t>LA LIBERTAD III</t>
  </si>
  <si>
    <t>LA LIBERTAD IV</t>
  </si>
  <si>
    <t>LA LIBERTAD SECTOR MAGNOLIA</t>
  </si>
  <si>
    <t>LA MAGNOLIA II</t>
  </si>
  <si>
    <t>LA PALMA</t>
  </si>
  <si>
    <t>LA PAZ</t>
  </si>
  <si>
    <t>LA PAZ II SECTOR</t>
  </si>
  <si>
    <t>LA PAZ III</t>
  </si>
  <si>
    <t>LA PAZ SAN IGNACIO LAS VEGAS</t>
  </si>
  <si>
    <t>LA PAZ SAN IGNACIO SEC LA ESPERANZA</t>
  </si>
  <si>
    <t>LA PORTADA II</t>
  </si>
  <si>
    <t>LA PORTADA III SECTOR</t>
  </si>
  <si>
    <t>LA PORTADITA</t>
  </si>
  <si>
    <t>LA VEGUITA</t>
  </si>
  <si>
    <t>LA VEGUITA II</t>
  </si>
  <si>
    <t>LA VEGUITA IV SECTOR</t>
  </si>
  <si>
    <t>LAS MARGARITAS III</t>
  </si>
  <si>
    <t>LAS MARGARITAS SECT I y II</t>
  </si>
  <si>
    <t>LAS VEGAS</t>
  </si>
  <si>
    <t>LOS HEROES</t>
  </si>
  <si>
    <t>LOS OCALES</t>
  </si>
  <si>
    <t>LOS SAUCES</t>
  </si>
  <si>
    <t>LOS SAUCES SECTOR CEDRO</t>
  </si>
  <si>
    <t>MIAMI</t>
  </si>
  <si>
    <t>NEW JERSEY</t>
  </si>
  <si>
    <t>NTA SRA DE LA PAZ - LA ESPERANZA</t>
  </si>
  <si>
    <t>NTRA. SEÑORA DE LA PAZ IV SEC.</t>
  </si>
  <si>
    <t>NTRA.SRA. DE LA PAZA VILLA ESMERALDA</t>
  </si>
  <si>
    <t>NUESTRA SEÑORA DE LA PAZ y OTROS</t>
  </si>
  <si>
    <t>NUEVA ESCOCIA</t>
  </si>
  <si>
    <t>PORVENIR LA CONCEPCION</t>
  </si>
  <si>
    <t>PORVENIR PAR.33</t>
  </si>
  <si>
    <t>PORVENIR PARC.17A Y 17B</t>
  </si>
  <si>
    <t>POTRERITOS</t>
  </si>
  <si>
    <t>SAN ANTONIO</t>
  </si>
  <si>
    <t>SAN ANTONIO DE BOSA</t>
  </si>
  <si>
    <t>SAN ANTONIO DE ESCOCIA</t>
  </si>
  <si>
    <t>SAN ANTONIO DE ESCOCIA II</t>
  </si>
  <si>
    <t>SAN BERNARDINO</t>
  </si>
  <si>
    <t>SAN BERNARDINO SECTOR II</t>
  </si>
  <si>
    <t>SAN BERNARDINO SECTOR PROTRERITO</t>
  </si>
  <si>
    <t>SAN BERNARDINO SECTOR VILLA EMMA</t>
  </si>
  <si>
    <t>SAN DIEGO LA PAZ IV SECTOR</t>
  </si>
  <si>
    <t>SAN FERNANDO N.S. DE LA PAZ</t>
  </si>
  <si>
    <t>SAN JOAQUIN</t>
  </si>
  <si>
    <t>SAN JORGE II</t>
  </si>
  <si>
    <t>SAN JUANITO</t>
  </si>
  <si>
    <t>SAN LUIS II</t>
  </si>
  <si>
    <t>SAN PEDRO II</t>
  </si>
  <si>
    <t>SAN PEDRO II SECTOR A</t>
  </si>
  <si>
    <t>SAN PEDRO SECTOR "C"</t>
  </si>
  <si>
    <t>SAUCES II</t>
  </si>
  <si>
    <t>SIRACUZA</t>
  </si>
  <si>
    <t>SIRACUZA II</t>
  </si>
  <si>
    <t>TOKIO</t>
  </si>
  <si>
    <t>VEGAS DE SANTANA</t>
  </si>
  <si>
    <t>VEREDA EL PORVENIR SECTOR BRASIL</t>
  </si>
  <si>
    <t>VILLA CAROLINA</t>
  </si>
  <si>
    <t>VILLA CLEMENCIA</t>
  </si>
  <si>
    <t>VILLA CLEMENCIA SECTOR TIERRA GRATA</t>
  </si>
  <si>
    <t>VILLA COLOMBIA</t>
  </si>
  <si>
    <t>VILLA COLOMBIA II</t>
  </si>
  <si>
    <t>VILLA DE LOS COMUNEROS</t>
  </si>
  <si>
    <t>VILLA DE SUAITA</t>
  </si>
  <si>
    <t>VILLA MAGDA</t>
  </si>
  <si>
    <t>VILLA MAGNOLIA</t>
  </si>
  <si>
    <t>VILLA NATALIA</t>
  </si>
  <si>
    <t>VILLA NOHORA</t>
  </si>
  <si>
    <t>VILLA NOHORA II</t>
  </si>
  <si>
    <t>VILLA NOHORA III</t>
  </si>
  <si>
    <t>VILLA SONIA I</t>
  </si>
  <si>
    <t>VILLA SONIA II</t>
  </si>
  <si>
    <t>VILLAS DEL PROGRESO</t>
  </si>
  <si>
    <t>VILLAS DEL VELERO</t>
  </si>
  <si>
    <t>ANDALUCIA</t>
  </si>
  <si>
    <t>ANDALUCIA II</t>
  </si>
  <si>
    <t>ANTONIA SANTOS</t>
  </si>
  <si>
    <t>ARGELIA</t>
  </si>
  <si>
    <t>ARGELIA II</t>
  </si>
  <si>
    <t>BOSQUES DE MERYLAND</t>
  </si>
  <si>
    <t>BRASILIA LA ESTACION</t>
  </si>
  <si>
    <t>CARLOS ALBAN HOLGUIN NUEVA GRANADA</t>
  </si>
  <si>
    <t>CARLOS ALBAN SECTOR ISRAELITA</t>
  </si>
  <si>
    <t>CARLOS ALBAN SECTOR MIRAFLORES</t>
  </si>
  <si>
    <t>CARLOS GALBÁN</t>
  </si>
  <si>
    <t>CHARLES DE GAULLE</t>
  </si>
  <si>
    <t>CHARLES DE GAULLE II</t>
  </si>
  <si>
    <t>CLARETIANO</t>
  </si>
  <si>
    <t>EL JARDÍN SAN EUGENIO</t>
  </si>
  <si>
    <t>EL LLANITO</t>
  </si>
  <si>
    <t>EL LLANO (SECTOR GUZMAN)</t>
  </si>
  <si>
    <t>EL LLANO MZ A</t>
  </si>
  <si>
    <t>EL LLANO SECTOR FANDINO</t>
  </si>
  <si>
    <t>EL PALMAR</t>
  </si>
  <si>
    <t>EL PORTAL DE BOSA</t>
  </si>
  <si>
    <t>EL PROGRESO</t>
  </si>
  <si>
    <t>EL RETAZO</t>
  </si>
  <si>
    <t>EL TOCHE</t>
  </si>
  <si>
    <t>EL TRIANGULO SECTOR MATERAS</t>
  </si>
  <si>
    <t>GETSEMANI</t>
  </si>
  <si>
    <t>GRANCOLOMBIANO I</t>
  </si>
  <si>
    <t>GRANCOLOMBIANO II LAURES MZ L3,M,N,P,Q</t>
  </si>
  <si>
    <t>GRANCOLOMBIANO II SECTOR</t>
  </si>
  <si>
    <t>HERMANOS BARRAGAN</t>
  </si>
  <si>
    <t>HUMBERTO VALENCIA II</t>
  </si>
  <si>
    <t>ISLANDIA II</t>
  </si>
  <si>
    <t>ISLANDIA III</t>
  </si>
  <si>
    <t>ISLANDIA IV</t>
  </si>
  <si>
    <t>ISRAELITA</t>
  </si>
  <si>
    <t>JIMENEZ DE QUESADA</t>
  </si>
  <si>
    <t>JIMENEZ DE QUESADA II SECTOR</t>
  </si>
  <si>
    <t>JOSE ANTONIO GALAN</t>
  </si>
  <si>
    <t>JOSE MARIA CARBONEL I Y II SECTOR</t>
  </si>
  <si>
    <t>LA AMISTAD</t>
  </si>
  <si>
    <t>LA AZUCENA</t>
  </si>
  <si>
    <t>LA AZUCENA MZ.A</t>
  </si>
  <si>
    <t>LA AZUCENA MZ.B</t>
  </si>
  <si>
    <t>LA AZUCENA SECTOR EL TRIANGULO</t>
  </si>
  <si>
    <t>LA CRUZ DE TERREROS</t>
  </si>
  <si>
    <t>LA ELE II SECTOR LOS LAURELES</t>
  </si>
  <si>
    <t>LA ESPERANZA DE TIBANICA</t>
  </si>
  <si>
    <t>LA ESTACION</t>
  </si>
  <si>
    <t>LA ESTACION ARENERAS</t>
  </si>
  <si>
    <t>LA ESTACION DISTRITAL FCA RAIZ</t>
  </si>
  <si>
    <t>LA PALESTINA I</t>
  </si>
  <si>
    <t>LA PRIMAVERA</t>
  </si>
  <si>
    <t>LA RIVIERA II</t>
  </si>
  <si>
    <t>LAS SOLTANAS</t>
  </si>
  <si>
    <t>LAURELES III</t>
  </si>
  <si>
    <t>LAURELES LA ESTACION</t>
  </si>
  <si>
    <t>LLANO ORIENTAL</t>
  </si>
  <si>
    <t>LLANOS DE BOSA</t>
  </si>
  <si>
    <t>MANZANARES</t>
  </si>
  <si>
    <t>MIRAFLORES II SECTOR</t>
  </si>
  <si>
    <t>MITRANI</t>
  </si>
  <si>
    <t>NARANJOS EL RETAZO</t>
  </si>
  <si>
    <t>NICOLAS ESCOBAR</t>
  </si>
  <si>
    <t>NUEVA GRANADA II SEC.(Tiboli)</t>
  </si>
  <si>
    <t>NUEVA GRANADA II SECTOR</t>
  </si>
  <si>
    <t>NUEVA GRANADA V SECTOR</t>
  </si>
  <si>
    <t>PABLO VI</t>
  </si>
  <si>
    <t>PALESTINA</t>
  </si>
  <si>
    <t>PASO ANCHO</t>
  </si>
  <si>
    <t>PIAMONTE I ETAPA</t>
  </si>
  <si>
    <t>PRIMAVERA SUR</t>
  </si>
  <si>
    <t>PROVIDENCIA</t>
  </si>
  <si>
    <t>SAN EUGENIO</t>
  </si>
  <si>
    <t>SAN EUGENIO II</t>
  </si>
  <si>
    <t>SAN JOSÉ LOS NARANJOS</t>
  </si>
  <si>
    <t>SAN JUDAS (B.LA ESTACION)</t>
  </si>
  <si>
    <t>SAN PABLO I SECTOR</t>
  </si>
  <si>
    <t>SAN PABLO II SECTOR</t>
  </si>
  <si>
    <t>SUB STA LUCIA</t>
  </si>
  <si>
    <t>SUB TRIANGULO LAS MATERAS</t>
  </si>
  <si>
    <t>SUB URB. CLARETIANA</t>
  </si>
  <si>
    <t>TIERRA GRATIS</t>
  </si>
  <si>
    <t>URB ACUARELA I Y II</t>
  </si>
  <si>
    <t>URB. TANQUE DE BOSA</t>
  </si>
  <si>
    <t>VERD. SECTOR SAN JOSÉ</t>
  </si>
  <si>
    <t>VILLA ANAY</t>
  </si>
  <si>
    <t>VILLA ANNI (BOSA NARANJOS)</t>
  </si>
  <si>
    <t>VILLA BOSA</t>
  </si>
  <si>
    <t>XOCHIMILCO</t>
  </si>
  <si>
    <t>CALDAS</t>
  </si>
  <si>
    <t>CAÑAVERALEJO</t>
  </si>
  <si>
    <t>EL ANHELO</t>
  </si>
  <si>
    <t>EL CORZO</t>
  </si>
  <si>
    <t>EL PORVENIR PARCELA 23</t>
  </si>
  <si>
    <t>EL PORVENIR SAN LUIS</t>
  </si>
  <si>
    <t>EL PORVENIR SECTOR INDUCAS</t>
  </si>
  <si>
    <t>EL RECUERDO</t>
  </si>
  <si>
    <t>EL RECUERDO DE SANTA FE</t>
  </si>
  <si>
    <t>EL REGALO</t>
  </si>
  <si>
    <t>EL REGALO II</t>
  </si>
  <si>
    <t>LA ARBOLEDA</t>
  </si>
  <si>
    <t>LA GRANJITA</t>
  </si>
  <si>
    <t>LA SUERTE</t>
  </si>
  <si>
    <t>LA UNION</t>
  </si>
  <si>
    <t>LOS CENTAUROS</t>
  </si>
  <si>
    <t>OSORIO X</t>
  </si>
  <si>
    <t>OSORIO XIII</t>
  </si>
  <si>
    <t>PARCELA EL PORVENIR</t>
  </si>
  <si>
    <t>SAN BERNARDINO II</t>
  </si>
  <si>
    <t>SAN MIGUEL</t>
  </si>
  <si>
    <t>SANTA FE I y II</t>
  </si>
  <si>
    <t>SANTA FE III SECTOR</t>
  </si>
  <si>
    <t>SANTA ISABEL</t>
  </si>
  <si>
    <t>SANTAFE DE BOSA</t>
  </si>
  <si>
    <t>URBANIZACION CALDAS</t>
  </si>
  <si>
    <t>VILLA ALEGRE</t>
  </si>
  <si>
    <t>VILLA ALEGRIA</t>
  </si>
  <si>
    <t>VILLA ESMERALDA</t>
  </si>
  <si>
    <t>VILLA KAREN</t>
  </si>
  <si>
    <t>EL MATORRAL</t>
  </si>
  <si>
    <t>EL MATORRAL DE SAN BERNARDINO</t>
  </si>
  <si>
    <t>EL TRIUNFO DE SAN BERNARDINO</t>
  </si>
  <si>
    <t>LA VEGA DE SAN BERNARDINO BAJO</t>
  </si>
  <si>
    <t>SAN BERNARDINO SECTOR POTRERITO</t>
  </si>
  <si>
    <t>SAN BERNARDINO XIX</t>
  </si>
  <si>
    <t>SAN BERNARDINO XVI</t>
  </si>
  <si>
    <t>SAN BERNARDINO XVII</t>
  </si>
  <si>
    <t>SAN BERNARDINO XVIII</t>
  </si>
  <si>
    <t>SAN BERNARDINO XXII</t>
  </si>
  <si>
    <t>SAN BERNARDINO XXV</t>
  </si>
  <si>
    <t>AGRUPACION PIO X</t>
  </si>
  <si>
    <t>AGRUPACION MULTIFAMILIAR VILLA EMILIA</t>
  </si>
  <si>
    <t>ALFEREZ REAL</t>
  </si>
  <si>
    <t>AMERICAS CENTRAL</t>
  </si>
  <si>
    <t>AMERICAS OCCIDENTAL I, II Y III ETAPA</t>
  </si>
  <si>
    <t>ANTIGUO HIPODROMO DE TECHO II ETAPA</t>
  </si>
  <si>
    <t>CARVAJAL II SECTOR</t>
  </si>
  <si>
    <t>CENTROAMERICAS</t>
  </si>
  <si>
    <t>CIUDAD KENNEDY</t>
  </si>
  <si>
    <t>CONJUNTO RES. EL RINCON DE MANDALAY</t>
  </si>
  <si>
    <t>FLORESTA SUR</t>
  </si>
  <si>
    <t>FUNDADORES</t>
  </si>
  <si>
    <t>GLORIETA DE LAS AMERICAS</t>
  </si>
  <si>
    <t>HIPOTECHO</t>
  </si>
  <si>
    <t>IGUALDAD I SECTOR</t>
  </si>
  <si>
    <t>IGUALDAD II SECTOR</t>
  </si>
  <si>
    <t>LA FLORESTA</t>
  </si>
  <si>
    <t>LA IGUALDAD</t>
  </si>
  <si>
    <t>LA LLANURA</t>
  </si>
  <si>
    <t>LA LLANURA MANZANA P</t>
  </si>
  <si>
    <t>LAS AMERICAS</t>
  </si>
  <si>
    <t>LAS AMERICAS SECTOR GALAN</t>
  </si>
  <si>
    <t>MANDALAY ETAPA A SECTOR II</t>
  </si>
  <si>
    <t>MANDALAY I SECTOR</t>
  </si>
  <si>
    <t>MARSELLA III SECTOR</t>
  </si>
  <si>
    <t>MULTIFAMILIARES VILLA ADRIANA MZ. H</t>
  </si>
  <si>
    <t>NUEVA MARSELLA I, II Y III SECTOR</t>
  </si>
  <si>
    <t>PROVIVIENDA ORIENTAL</t>
  </si>
  <si>
    <t>SANTA ROSA DE CARVAJAL</t>
  </si>
  <si>
    <t>URB. LOS LAURELES (SAUCES-ROBLES)</t>
  </si>
  <si>
    <t>VILLA ADRIANA</t>
  </si>
  <si>
    <t>VILLA CLAUDIA</t>
  </si>
  <si>
    <t>AGRUPACION DE VIVIENDA TALAVERA (TALAVERA DE LA REINA)</t>
  </si>
  <si>
    <t>ALQ. DE LA FRAGUA SECT. EL PARAISO</t>
  </si>
  <si>
    <t>ALQUERIAS DE LA FRAGUA</t>
  </si>
  <si>
    <t>ALQUERIAS DE LA FRAGUA VILLA NUEVA</t>
  </si>
  <si>
    <t>ALQUERIAS de la FRAGUA, SEC. SANTA YOLANDA</t>
  </si>
  <si>
    <t>BOMBAY</t>
  </si>
  <si>
    <t>CARIMAGUA I SECTOR</t>
  </si>
  <si>
    <t>CARVAJAL</t>
  </si>
  <si>
    <t>CARVAJAL OSORIO</t>
  </si>
  <si>
    <t>CARVAJAL TECHO I SECTOR</t>
  </si>
  <si>
    <t>CONDADO EL REY</t>
  </si>
  <si>
    <t>DELICIAS</t>
  </si>
  <si>
    <t>DESARROLLO NUEVA YORK</t>
  </si>
  <si>
    <t>EL PENCIL</t>
  </si>
  <si>
    <t>EL PROGRESO I Y II SECTOR</t>
  </si>
  <si>
    <t>FLORALIA I Y II SECTOR</t>
  </si>
  <si>
    <t>GERONA</t>
  </si>
  <si>
    <t>GUADALUPE</t>
  </si>
  <si>
    <t>LA CAMPIÑA</t>
  </si>
  <si>
    <t>LA CHUCUA</t>
  </si>
  <si>
    <t>LAS TORRES</t>
  </si>
  <si>
    <t>LOS CRISTALES</t>
  </si>
  <si>
    <t>LUCERNA</t>
  </si>
  <si>
    <t>MILENTA II Y III SECTOR</t>
  </si>
  <si>
    <t>MULTIFAMILIAR CARIMAGUA</t>
  </si>
  <si>
    <t>NUEVA YORK</t>
  </si>
  <si>
    <t>PROVIVIENDA</t>
  </si>
  <si>
    <t>SALVADOR ALLENDE</t>
  </si>
  <si>
    <t>SAN ANDRES</t>
  </si>
  <si>
    <t>SAN ANDRES II SECTOR</t>
  </si>
  <si>
    <t>SUPER MANZANA 6A</t>
  </si>
  <si>
    <t>TAYRONA COMERCIAL</t>
  </si>
  <si>
    <t>URB. NUEVA DELICIAS</t>
  </si>
  <si>
    <t>URB. RENANIA (ANTES LA CHUCUA)</t>
  </si>
  <si>
    <t>URBANIZACION CARVAJAL</t>
  </si>
  <si>
    <t>URBANIZACION LAS DELICIAS</t>
  </si>
  <si>
    <t>VALENCIA LA CHUCUA</t>
  </si>
  <si>
    <t>VILLA NUEVA</t>
  </si>
  <si>
    <t>ALOHA SECTOR NORTE</t>
  </si>
  <si>
    <t>AGRUPACION DE VIVIENDA PIO XII</t>
  </si>
  <si>
    <t>ANDALUCIA II SECTOR</t>
  </si>
  <si>
    <t>BAVARIA TECHO II SECTOR ,I Y II ETAPA</t>
  </si>
  <si>
    <t>BOSQUES DE CASTILLA</t>
  </si>
  <si>
    <t>CIUDAD DON BOSCO</t>
  </si>
  <si>
    <t>CIUDAD FAVIDI</t>
  </si>
  <si>
    <t>CIUDAD TECHO 1</t>
  </si>
  <si>
    <t>EL CONDADO DE LA PAZ</t>
  </si>
  <si>
    <t>EL PORTAL DE LAS AMERICAS</t>
  </si>
  <si>
    <t>EL RINCON DE CASTILLA</t>
  </si>
  <si>
    <t>EL RINCON DE LOS ANGELES</t>
  </si>
  <si>
    <t>EL TINTAL</t>
  </si>
  <si>
    <t>EL VERGEL</t>
  </si>
  <si>
    <t>EL VERGEL LOTE 4</t>
  </si>
  <si>
    <t>EL VERGEL OCCIDENTAL</t>
  </si>
  <si>
    <t>LAGOS DE CASTILLA</t>
  </si>
  <si>
    <t>LAS DOS AVENIDAS I ETAPA</t>
  </si>
  <si>
    <t>LAS DOS AVENIDAS II ETAPA</t>
  </si>
  <si>
    <t>MONTERREY</t>
  </si>
  <si>
    <t>MULTIFAMILIARES EL FERROL</t>
  </si>
  <si>
    <t>NUESTRA SEÑORA DE LA PAZ</t>
  </si>
  <si>
    <t>OSORIO</t>
  </si>
  <si>
    <t>OVIEDO</t>
  </si>
  <si>
    <t>PIO XII</t>
  </si>
  <si>
    <t>SAN JOSE OCCIDENTAL</t>
  </si>
  <si>
    <t>SAN JUAN DEL CASTILLO</t>
  </si>
  <si>
    <t>SANTA CATALINA SECTOR I Y II</t>
  </si>
  <si>
    <t>URB. CASTILLA</t>
  </si>
  <si>
    <t>URB. CASTILLA LOS MADRILES</t>
  </si>
  <si>
    <t>URBANIZACION BAVARIA</t>
  </si>
  <si>
    <t>URBANIZACION CASTILLA LA NUEVA</t>
  </si>
  <si>
    <t>URBANIZACION CASTILLA LOS MANDRILES</t>
  </si>
  <si>
    <t>URBANIZACION CASTILLA REAL</t>
  </si>
  <si>
    <t>URBANIZACION CASTILLA RESERVADO</t>
  </si>
  <si>
    <t>URBANIZACION CATANIA</t>
  </si>
  <si>
    <t>URBANIZACION CATANIA CASTILLA</t>
  </si>
  <si>
    <t>URBANIZACION PIO XII</t>
  </si>
  <si>
    <t>VALLADOLID</t>
  </si>
  <si>
    <t>VILLA ALSACIA</t>
  </si>
  <si>
    <t>VILLA CASTILLA</t>
  </si>
  <si>
    <t>VILLA GALANTE</t>
  </si>
  <si>
    <t>VILLA LILIANA</t>
  </si>
  <si>
    <t>VILLA MARIANA</t>
  </si>
  <si>
    <t>VISION DE COLOMBIA</t>
  </si>
  <si>
    <t>ABRAHAM LINCOLN</t>
  </si>
  <si>
    <t>AGRUP. FRANCISCO JOSE DE CALDAS.</t>
  </si>
  <si>
    <t>AGRUPACION DE VIVIENDA EL PARAISO</t>
  </si>
  <si>
    <t>CASA BLANCA I ETAPA</t>
  </si>
  <si>
    <t>CASA BLANCA II ETAPA</t>
  </si>
  <si>
    <t>CENTRO CIVICO CIUDAD KENNEDY</t>
  </si>
  <si>
    <t>CIUDAD KENNEDY CENTRAL</t>
  </si>
  <si>
    <t>CIUDAD KENNEDY NORTE</t>
  </si>
  <si>
    <t>CIUDAD KENNEDY OCCIDENTAL</t>
  </si>
  <si>
    <t>CIUDAD KENNEDY ORIENTAL</t>
  </si>
  <si>
    <t>CIUDAD KENNEDY SUPER MZ. 10</t>
  </si>
  <si>
    <t>CIUDAD KENNEDY SUPER MZ. 13</t>
  </si>
  <si>
    <t>CIUDAD KENNEDY SUR</t>
  </si>
  <si>
    <t>CONJUNTO RESIDENCIA MANUEL MEJIA</t>
  </si>
  <si>
    <t>EL DESCANSO</t>
  </si>
  <si>
    <t>KENNEDY NORTE SUPER MZ.11</t>
  </si>
  <si>
    <t>KENNEDY OCCIDENTAL MZ. 14</t>
  </si>
  <si>
    <t>KENNEDY OCCIDENTAL MZ.15</t>
  </si>
  <si>
    <t>KENNEDY ORIENTAL SUPER  MZ.7</t>
  </si>
  <si>
    <t>KENNEDY ORIENTAL SUPER MZ. 3</t>
  </si>
  <si>
    <t>KENNEDY ORIENTAL SUPER MZ. 6</t>
  </si>
  <si>
    <t>KENNEDY ORIENTAL SUPER MZ.2</t>
  </si>
  <si>
    <t>KENNEDY ORIENTAL SUPER MZ.5</t>
  </si>
  <si>
    <t>KENNEDY SUPERMANZANA I</t>
  </si>
  <si>
    <t>LA GIRALDILLA</t>
  </si>
  <si>
    <t>LA GIRALDILLA II</t>
  </si>
  <si>
    <t>MIRAFLORES KENNEDY</t>
  </si>
  <si>
    <t>MULTIFAMILIAR TECHO</t>
  </si>
  <si>
    <t>NUEVO KENNEDY</t>
  </si>
  <si>
    <t>NVO. KENNEDY EL DESCANSO</t>
  </si>
  <si>
    <t>ONASIS</t>
  </si>
  <si>
    <t>PASTRANA</t>
  </si>
  <si>
    <t>SUPERMANZANA 16</t>
  </si>
  <si>
    <t>SUPERMANZANA 9B</t>
  </si>
  <si>
    <t>TECHO</t>
  </si>
  <si>
    <t>UNIDAD RESIDENCIAL AYACUCHO 2 S.MZ</t>
  </si>
  <si>
    <t>URB. KENNEDY SUPER MZ.8</t>
  </si>
  <si>
    <t>URB. MANDALAY ETAPA C ZONA 73</t>
  </si>
  <si>
    <t>URBANIZACION ARBOLETE CASABLANCA</t>
  </si>
  <si>
    <t>URBANIZACION BANDERAS</t>
  </si>
  <si>
    <t>URBANIZACION EXPERIMENTAL KENNEDY</t>
  </si>
  <si>
    <t>URBANIZACION SINAI</t>
  </si>
  <si>
    <t>ACIP</t>
  </si>
  <si>
    <t>ALAMEDA DE TIMIZA</t>
  </si>
  <si>
    <t>ALFONSO MONTAÑA</t>
  </si>
  <si>
    <t>BOITA</t>
  </si>
  <si>
    <t>BOITA I SECTOR</t>
  </si>
  <si>
    <t>BOITA II SECTOR</t>
  </si>
  <si>
    <t>CASA LOMA</t>
  </si>
  <si>
    <t>CATALINA</t>
  </si>
  <si>
    <t>CATALINA II</t>
  </si>
  <si>
    <t>EL COMITÉ</t>
  </si>
  <si>
    <t>EL JORDAN II Y III</t>
  </si>
  <si>
    <t>EL PALENQUE</t>
  </si>
  <si>
    <t>EL PORVENIR MZ. A</t>
  </si>
  <si>
    <t>JACQUELINE</t>
  </si>
  <si>
    <t>JUAN PABLO I</t>
  </si>
  <si>
    <t>LA UNIDAD</t>
  </si>
  <si>
    <t>LAGO TIMIZA I Y II ETAPA</t>
  </si>
  <si>
    <t>LAS LUCES</t>
  </si>
  <si>
    <t>MORABIA II</t>
  </si>
  <si>
    <t>NUEVA TIMIZA</t>
  </si>
  <si>
    <t>NUEVO TIMIZA</t>
  </si>
  <si>
    <t>ONASSIS</t>
  </si>
  <si>
    <t>PASTRANITA II SECTOR</t>
  </si>
  <si>
    <t>PERPETUO SOCORRO</t>
  </si>
  <si>
    <t>PERPETUO SOCORRO II</t>
  </si>
  <si>
    <t>PRADOS DE KENNEDY</t>
  </si>
  <si>
    <t>RENANIA URAPANES</t>
  </si>
  <si>
    <t>ROMA</t>
  </si>
  <si>
    <t>ROMA II (URB. BERTHA HERNANDEZ DE OSPINA)</t>
  </si>
  <si>
    <t>SANTA CATALINA</t>
  </si>
  <si>
    <t>TIMIZA</t>
  </si>
  <si>
    <t>TONOLI</t>
  </si>
  <si>
    <t>TOCAREMA</t>
  </si>
  <si>
    <t>TUNDAMA</t>
  </si>
  <si>
    <t>URB. BERTHA HERNANDEZ DE OSPINA</t>
  </si>
  <si>
    <t>URB. CATALINA</t>
  </si>
  <si>
    <t>URBANIZACION EL PARQUE</t>
  </si>
  <si>
    <t>URBANIZACION SANTA LUISA</t>
  </si>
  <si>
    <t>VASCONIA II</t>
  </si>
  <si>
    <t>VILLA DE LOS SAUCES</t>
  </si>
  <si>
    <t>VILLA RICA</t>
  </si>
  <si>
    <t>SANTA PAZ-SANTA ELVIRA</t>
  </si>
  <si>
    <t>VEREDA EL TINTAL</t>
  </si>
  <si>
    <t>URBANIZACION UNIR UNO (PREDIO CALANDAIMA)</t>
  </si>
  <si>
    <t>CALANDAIMA</t>
  </si>
  <si>
    <t>CONJUNTO RESIDENCIAL PRADOS DE CASTILLA I, II Y III</t>
  </si>
  <si>
    <t>SANTA FE DEL TINTAL</t>
  </si>
  <si>
    <t>TINTALA</t>
  </si>
  <si>
    <t>AMPARO CAÑIZARES</t>
  </si>
  <si>
    <t>CHUCUA DE LA VACA</t>
  </si>
  <si>
    <t>EL AMPARO</t>
  </si>
  <si>
    <t>EL OLIVO</t>
  </si>
  <si>
    <t>EL PORTAL DE PATIO BONITO</t>
  </si>
  <si>
    <t>EL SAUCEDAL</t>
  </si>
  <si>
    <t>LA CONCORDIA</t>
  </si>
  <si>
    <t>LLANO GRANDE</t>
  </si>
  <si>
    <t>MARIA PAZ</t>
  </si>
  <si>
    <t>PINAR DEL RIO</t>
  </si>
  <si>
    <t>PINAR DEL RIO II</t>
  </si>
  <si>
    <t>VILLA DE LA LOMA</t>
  </si>
  <si>
    <t>VILLA DE LA LOMA II SECTOR MZ.31 y 32</t>
  </si>
  <si>
    <t>VILLA DE LA TORRE</t>
  </si>
  <si>
    <t>VILLA EMILIA, AMPARO II SECTOR</t>
  </si>
  <si>
    <t>VILLA NELLY - LOS ALISOS</t>
  </si>
  <si>
    <t>VISTA HERMOSA (PORTAL PATIO BONITO)</t>
  </si>
  <si>
    <t>ALFONSO LOPEZ MICHELSEN</t>
  </si>
  <si>
    <t>BRITALITA</t>
  </si>
  <si>
    <t>CALARCA</t>
  </si>
  <si>
    <t>CALARCA II</t>
  </si>
  <si>
    <t>CASA BLANCA SUR</t>
  </si>
  <si>
    <t>CLASS</t>
  </si>
  <si>
    <t>EL ALMENAR</t>
  </si>
  <si>
    <t>EL CARMELO</t>
  </si>
  <si>
    <t>GRAN BRITALIA</t>
  </si>
  <si>
    <t>PASTRANITA I SECTOR</t>
  </si>
  <si>
    <t>SANTA MARIA DE KENNEDY</t>
  </si>
  <si>
    <t>VEGAS DE SANTA ANA</t>
  </si>
  <si>
    <t>VILLA ANDREA</t>
  </si>
  <si>
    <t>VILLA CLEMENCIA SECTOR VILLA GRATA</t>
  </si>
  <si>
    <t>VILLA ZARZAMORA</t>
  </si>
  <si>
    <t>VILLAS DE KENNEDY</t>
  </si>
  <si>
    <t>ALTAMAR</t>
  </si>
  <si>
    <t>AVENIDA CUNDINAMARCA</t>
  </si>
  <si>
    <t>CIUDAD DE CALI</t>
  </si>
  <si>
    <t>CIUDAD GALAN</t>
  </si>
  <si>
    <t>CIUDAD GRANADA</t>
  </si>
  <si>
    <t>DINDALITO</t>
  </si>
  <si>
    <t>EL PATIO III SECTOR</t>
  </si>
  <si>
    <t>EL ROSARIO</t>
  </si>
  <si>
    <t>EL ROSARIO III</t>
  </si>
  <si>
    <t>HORIZONTE OCCIDENTE</t>
  </si>
  <si>
    <t>JAZMIN OCCIDENTAL</t>
  </si>
  <si>
    <t>LA RIVERA</t>
  </si>
  <si>
    <t>LA RIVERA II SECTOR</t>
  </si>
  <si>
    <t>LAS PALMERAS</t>
  </si>
  <si>
    <t>LAS PALMITAS</t>
  </si>
  <si>
    <t>PARQUES DEL TINTAL (CAMPO ALEGRE LONDOÑO)</t>
  </si>
  <si>
    <t>PATIO BONITO I</t>
  </si>
  <si>
    <t>PATIO BONITO II SECTOR</t>
  </si>
  <si>
    <t>PUENTE LA VEGA</t>
  </si>
  <si>
    <t>SAN MARINO</t>
  </si>
  <si>
    <t>SECTOR II ALTAMAR</t>
  </si>
  <si>
    <t>TAYRONA</t>
  </si>
  <si>
    <t>TINTALITO</t>
  </si>
  <si>
    <t>TINTALITO II</t>
  </si>
  <si>
    <t>URBANIZACION DINDALITO I ETAPA</t>
  </si>
  <si>
    <t>VILLA ALEXANDRA</t>
  </si>
  <si>
    <t>VILLA ANDRES</t>
  </si>
  <si>
    <t>VILLA MENDOZA</t>
  </si>
  <si>
    <t>OSORIO XI</t>
  </si>
  <si>
    <t>OSORIO XII</t>
  </si>
  <si>
    <t>ALOHA</t>
  </si>
  <si>
    <t>ALSACIA</t>
  </si>
  <si>
    <t>ATICOS DE LAS AMERICAS</t>
  </si>
  <si>
    <t>COOPERATIVA DE SUBOFICIALES</t>
  </si>
  <si>
    <t>LOS PINOS DE MARSELLA</t>
  </si>
  <si>
    <t>LUCITANIA</t>
  </si>
  <si>
    <t>MARSELLA</t>
  </si>
  <si>
    <t>MARSELLA SECTOR NORTE I Y II ETAPA</t>
  </si>
  <si>
    <t>MULTIFAMILIARES LA PAZ EL FERROL</t>
  </si>
  <si>
    <t>UNIDAD OVIEDO</t>
  </si>
  <si>
    <t>ARABIA</t>
  </si>
  <si>
    <t>ATAHUALPA</t>
  </si>
  <si>
    <t>BAHIA SOLANO</t>
  </si>
  <si>
    <t>BATAVIA</t>
  </si>
  <si>
    <t>BELEN</t>
  </si>
  <si>
    <t>CENTENARIO</t>
  </si>
  <si>
    <t>COFRADIA</t>
  </si>
  <si>
    <t>EL CUCO</t>
  </si>
  <si>
    <t>EL CUCO (LA ESTANCIA)</t>
  </si>
  <si>
    <t>EL GUADUAL</t>
  </si>
  <si>
    <t>EL TAPETE</t>
  </si>
  <si>
    <t>FERROCAJA</t>
  </si>
  <si>
    <t>FLANDES</t>
  </si>
  <si>
    <t>FONTIBON CENTRO</t>
  </si>
  <si>
    <t>LA CABANA</t>
  </si>
  <si>
    <t>LA GIRALDA</t>
  </si>
  <si>
    <t>LA LAGUNA</t>
  </si>
  <si>
    <t>RINCON SANTO</t>
  </si>
  <si>
    <t>SALAMANCA</t>
  </si>
  <si>
    <t>SAN PEDRO LOS ROBLES</t>
  </si>
  <si>
    <t>UNIDAD RESIDENCIAL MONTECARLO</t>
  </si>
  <si>
    <t>VALLE VERDE</t>
  </si>
  <si>
    <t>VERACRUZ</t>
  </si>
  <si>
    <t>VERSALLES</t>
  </si>
  <si>
    <t>VILLA BEATRIZ</t>
  </si>
  <si>
    <t>VILLA CARMENZA</t>
  </si>
  <si>
    <t>VILLEMAR</t>
  </si>
  <si>
    <t>AMBALEMA</t>
  </si>
  <si>
    <t>BOHIOS</t>
  </si>
  <si>
    <t>EL PORTAL</t>
  </si>
  <si>
    <t>FLORENCIA</t>
  </si>
  <si>
    <t>JERICO</t>
  </si>
  <si>
    <t>LA ALDEA</t>
  </si>
  <si>
    <t>LA PERLA</t>
  </si>
  <si>
    <t>LA ZELFITA</t>
  </si>
  <si>
    <t>PRADOS DE LA ALAMEDA</t>
  </si>
  <si>
    <t>PUENTE GRANDE</t>
  </si>
  <si>
    <t>SELVA DORADA</t>
  </si>
  <si>
    <t>MORAVIA</t>
  </si>
  <si>
    <t>KAZANDRA</t>
  </si>
  <si>
    <t>CARLOS LLERAS</t>
  </si>
  <si>
    <t>LA ESPERANZA NORTE</t>
  </si>
  <si>
    <t>SALITRE NOR - OCCIDENTAL</t>
  </si>
  <si>
    <t>SAUSALITO</t>
  </si>
  <si>
    <t>EL FRANCO</t>
  </si>
  <si>
    <t>GRANJAS DE TECHO</t>
  </si>
  <si>
    <t>PARAISO BAVARIA</t>
  </si>
  <si>
    <t>VISION SEMINDUSTRIAL</t>
  </si>
  <si>
    <t>BOSQUE DE MODELIA</t>
  </si>
  <si>
    <t>BALEARES</t>
  </si>
  <si>
    <t>CAPELLANIA</t>
  </si>
  <si>
    <t>EL RINCON DE MODELIA</t>
  </si>
  <si>
    <t>FUENTES DEL DORADO</t>
  </si>
  <si>
    <t>MALLORCA</t>
  </si>
  <si>
    <t>MODELIA</t>
  </si>
  <si>
    <t>MODELIA OCCIDENTAL</t>
  </si>
  <si>
    <t>TARRAGONA</t>
  </si>
  <si>
    <t>LA ROSITA</t>
  </si>
  <si>
    <t>PUERTA DE TEJA</t>
  </si>
  <si>
    <t>EL BOGOTANO</t>
  </si>
  <si>
    <t>ACAPULCO</t>
  </si>
  <si>
    <t>BELLAVISTA OCCIDENTAL</t>
  </si>
  <si>
    <t>BONANZA</t>
  </si>
  <si>
    <t>BOSQUE POPULAR</t>
  </si>
  <si>
    <t>CIUDAD DE HONDA</t>
  </si>
  <si>
    <t>EL DORADO SAN JOAQUIN</t>
  </si>
  <si>
    <t>EL GUALI</t>
  </si>
  <si>
    <t>EL LAUREL</t>
  </si>
  <si>
    <t>EL PASEO</t>
  </si>
  <si>
    <t>ESTRADA</t>
  </si>
  <si>
    <t>LA ESTRADITA</t>
  </si>
  <si>
    <t>LA EUROPA</t>
  </si>
  <si>
    <t>LA MARCELA</t>
  </si>
  <si>
    <t>LA RELIQUIA</t>
  </si>
  <si>
    <t>LAS FERIAS</t>
  </si>
  <si>
    <t>METROPOLIS</t>
  </si>
  <si>
    <t>PALO BLANCO</t>
  </si>
  <si>
    <t>SAN JOAQUÍN</t>
  </si>
  <si>
    <t>SANTO DOMINGO</t>
  </si>
  <si>
    <t>BOCHICA</t>
  </si>
  <si>
    <t>CIUDAD BACHUE</t>
  </si>
  <si>
    <t>COPETROCO LA TROPICAL</t>
  </si>
  <si>
    <t>EL PORTAL DEL RIO</t>
  </si>
  <si>
    <t>LA ESPAÑOLA</t>
  </si>
  <si>
    <t>LA PALESTINA</t>
  </si>
  <si>
    <t>LA SERENA</t>
  </si>
  <si>
    <t>LOS CERECITOS</t>
  </si>
  <si>
    <t>LOS CEREZOS</t>
  </si>
  <si>
    <t>LUIS CARLOS GALAN</t>
  </si>
  <si>
    <t>MEISSEN - SIDAUTO</t>
  </si>
  <si>
    <t>MINUTO DE DIOS</t>
  </si>
  <si>
    <t>MORISCO</t>
  </si>
  <si>
    <t>PARIS GAITAN</t>
  </si>
  <si>
    <t>PRIMAVERA NORTE</t>
  </si>
  <si>
    <t>QUIRIGUA</t>
  </si>
  <si>
    <t>BOYACA</t>
  </si>
  <si>
    <t>FLORIDA BLANCA</t>
  </si>
  <si>
    <t>LA ALMERIA</t>
  </si>
  <si>
    <t>LA GRANJA</t>
  </si>
  <si>
    <t>LA SOLEDAD NORTE</t>
  </si>
  <si>
    <t>LOS PINOS FLORENCIA</t>
  </si>
  <si>
    <t>MARATU</t>
  </si>
  <si>
    <t>PARIS</t>
  </si>
  <si>
    <t>SANTA HELENITA</t>
  </si>
  <si>
    <t>SANTA MARIA DEL LAGO</t>
  </si>
  <si>
    <t>SANTA ROSITA</t>
  </si>
  <si>
    <t>TABORA</t>
  </si>
  <si>
    <t>ZARZAMORA</t>
  </si>
  <si>
    <t>EL LUJAN</t>
  </si>
  <si>
    <t>EL REAL</t>
  </si>
  <si>
    <t>LOS MONJES</t>
  </si>
  <si>
    <t>NORMANDIA</t>
  </si>
  <si>
    <t>NORMANDIA OCCIDENTAL</t>
  </si>
  <si>
    <t>SAN IGNACIO</t>
  </si>
  <si>
    <t>SAN MARCOS</t>
  </si>
  <si>
    <t>VILLA LUZ</t>
  </si>
  <si>
    <t>BOCHICA II</t>
  </si>
  <si>
    <t>BOLIVIA</t>
  </si>
  <si>
    <t>CIUDADELA COLSUBSIDIO</t>
  </si>
  <si>
    <t>BOSQUES DE MARIANA</t>
  </si>
  <si>
    <t>ALAMOS</t>
  </si>
  <si>
    <t>ALAMOS NORTE</t>
  </si>
  <si>
    <t>EL CEDRO</t>
  </si>
  <si>
    <t>GARCES NAVAS</t>
  </si>
  <si>
    <t>LOS ANGELES</t>
  </si>
  <si>
    <t>MOLINOS DE VIENTO</t>
  </si>
  <si>
    <t>PLAZUELAS DEL VIRREY</t>
  </si>
  <si>
    <t>SAN BASILIO</t>
  </si>
  <si>
    <t>VILLA AMALIA</t>
  </si>
  <si>
    <t>VILLA SAGRARIO</t>
  </si>
  <si>
    <t>VILLAS DE GRANADA</t>
  </si>
  <si>
    <t>VILLAS DE MADRIGAL</t>
  </si>
  <si>
    <t>VILLAS EL DORADO SAN ANTONIO</t>
  </si>
  <si>
    <t>ALAMEDA</t>
  </si>
  <si>
    <t>DANUBIO CENTAUROS</t>
  </si>
  <si>
    <t>EL MUELLE</t>
  </si>
  <si>
    <t>EL VERDUN</t>
  </si>
  <si>
    <t>ENGATIVA CENTRO</t>
  </si>
  <si>
    <t>GRANJAS EL DORADO</t>
  </si>
  <si>
    <t>LA FAENA</t>
  </si>
  <si>
    <t>LA RIVIERA</t>
  </si>
  <si>
    <t>LA TORTIGUA</t>
  </si>
  <si>
    <t>LAS PALMAS</t>
  </si>
  <si>
    <t>LINTERAMA</t>
  </si>
  <si>
    <t>LOS LAURELES</t>
  </si>
  <si>
    <t>LOS LAURELES SABANAS EL DORADO</t>
  </si>
  <si>
    <t>MARANDU</t>
  </si>
  <si>
    <t>PUERTO AMOR PLAYAS DEL JABOQUE</t>
  </si>
  <si>
    <t>SAN JOSE OBRERO</t>
  </si>
  <si>
    <t>VILLA CLAVER I y II</t>
  </si>
  <si>
    <t>VILLA CONSTANZA</t>
  </si>
  <si>
    <t>VILLA EL DORADO NORTE</t>
  </si>
  <si>
    <t>VILLA GLADYS</t>
  </si>
  <si>
    <t>VILLA MARY</t>
  </si>
  <si>
    <t>VILLA SANDRA</t>
  </si>
  <si>
    <t>VILLA TERESITA</t>
  </si>
  <si>
    <t>VILLAS EL DORADO SAN ANTONIO II SECTOR</t>
  </si>
  <si>
    <t>EL SALITRE LUIS MARIA FERNANDEZ</t>
  </si>
  <si>
    <t>LOS ALAMOS</t>
  </si>
  <si>
    <t>LA ACADEMIA</t>
  </si>
  <si>
    <t>GUAYMARAL</t>
  </si>
  <si>
    <t>CONEJERA</t>
  </si>
  <si>
    <t>GIBRALTAR</t>
  </si>
  <si>
    <t>GUICANI</t>
  </si>
  <si>
    <t>MIRANDELA</t>
  </si>
  <si>
    <t>NUEVA ZELANDIA</t>
  </si>
  <si>
    <t>OIKOS</t>
  </si>
  <si>
    <t>SAN JOSE DE BAVARIA</t>
  </si>
  <si>
    <t>TEJARES DEL NORTE</t>
  </si>
  <si>
    <t>VILLA NOVA</t>
  </si>
  <si>
    <t>VILLA DEL PRADO</t>
  </si>
  <si>
    <t>VILLA LUCY</t>
  </si>
  <si>
    <t>BRITALIA</t>
  </si>
  <si>
    <t>BRITALIA SAN DIEGO</t>
  </si>
  <si>
    <t>CALIMA NORTE</t>
  </si>
  <si>
    <t>CANTAGALLO</t>
  </si>
  <si>
    <t>CANTALEJO</t>
  </si>
  <si>
    <t>EL PARAISO DE LOS 12 APOSTOLES</t>
  </si>
  <si>
    <t>GILMAR</t>
  </si>
  <si>
    <t>GRANADA NORTE</t>
  </si>
  <si>
    <t>GRANJAS DE NAMUR</t>
  </si>
  <si>
    <t>LA CHOCITA</t>
  </si>
  <si>
    <t>LOS ELISEOS</t>
  </si>
  <si>
    <t>PIJAO DE ORO</t>
  </si>
  <si>
    <t>PORTALES DEL NORTE</t>
  </si>
  <si>
    <t>SAN CIPRANO</t>
  </si>
  <si>
    <t>VILLA DELIA</t>
  </si>
  <si>
    <t>VILLA DELIA-BRITALIA NORTE</t>
  </si>
  <si>
    <t>VISTA BELLA</t>
  </si>
  <si>
    <t>ALCALA</t>
  </si>
  <si>
    <t>ATABANZA</t>
  </si>
  <si>
    <t>BERNAL Y FORERO</t>
  </si>
  <si>
    <t>CACIGUA</t>
  </si>
  <si>
    <t>CANODROMO</t>
  </si>
  <si>
    <t>LIBERTADORES</t>
  </si>
  <si>
    <t>LOS PRADOS DE LA SULTANA</t>
  </si>
  <si>
    <t>MADEIRA</t>
  </si>
  <si>
    <t>MANUELA ARLUZ</t>
  </si>
  <si>
    <t>MAZUREN</t>
  </si>
  <si>
    <t>Avance</t>
  </si>
  <si>
    <t>SDM</t>
  </si>
  <si>
    <t>TMSA</t>
  </si>
  <si>
    <t>TMSA - SDM</t>
  </si>
  <si>
    <t>Indicador</t>
  </si>
  <si>
    <t>Entidad Responsable</t>
  </si>
  <si>
    <t>Total Plan de Desarrollo</t>
  </si>
  <si>
    <t>Ene</t>
  </si>
  <si>
    <t>Feb</t>
  </si>
  <si>
    <t xml:space="preserve">Mar </t>
  </si>
  <si>
    <t>Abr</t>
  </si>
  <si>
    <t>May</t>
  </si>
  <si>
    <t>Jun</t>
  </si>
  <si>
    <t>Jul</t>
  </si>
  <si>
    <t>Ago</t>
  </si>
  <si>
    <t>Sep</t>
  </si>
  <si>
    <t>Oct</t>
  </si>
  <si>
    <t>Nov</t>
  </si>
  <si>
    <t>Dic</t>
  </si>
  <si>
    <t>% Cumplimiento</t>
  </si>
  <si>
    <t>Formato de seguimiento a la Política Pública de Movilidad</t>
  </si>
  <si>
    <t>% Cumplimiento Plan de Desarrollo</t>
  </si>
  <si>
    <t>Meta Cuatrienio</t>
  </si>
  <si>
    <t>Tipo de Anualización</t>
  </si>
  <si>
    <t>Constante</t>
  </si>
  <si>
    <t>Creciente</t>
  </si>
  <si>
    <t>Decreciente</t>
  </si>
  <si>
    <t>Suma</t>
  </si>
  <si>
    <t>POLÍTICA PÚBLICA DE MOVILIDAD</t>
  </si>
  <si>
    <t>Programa</t>
  </si>
  <si>
    <t>Avances y Logros</t>
  </si>
  <si>
    <t>Beneficios</t>
  </si>
  <si>
    <t>Total Vigencia</t>
  </si>
  <si>
    <t>Retrasos y soluciones</t>
  </si>
  <si>
    <t>Fecha de seguimiento</t>
  </si>
  <si>
    <t>IDU</t>
  </si>
  <si>
    <t>UAERMV</t>
  </si>
  <si>
    <t>Transporte Público</t>
  </si>
  <si>
    <t xml:space="preserve">Infraestructura Vial </t>
  </si>
  <si>
    <t>Plan de Seguridad Vial</t>
  </si>
  <si>
    <t xml:space="preserve">Componente </t>
  </si>
  <si>
    <t>Código</t>
  </si>
  <si>
    <t>Descripción</t>
  </si>
  <si>
    <t>Entidad responsable</t>
  </si>
  <si>
    <t>ἱ1</t>
  </si>
  <si>
    <t>Indice de pasajeros por kilómetro (IPK)</t>
  </si>
  <si>
    <t>ἱ2</t>
  </si>
  <si>
    <t>Edad promedio de los vehículos de transporte público</t>
  </si>
  <si>
    <t>ἱ3</t>
  </si>
  <si>
    <t>Porcentaje de taxis ocupados</t>
  </si>
  <si>
    <t>ἱ4</t>
  </si>
  <si>
    <t>Estado de la malla vial</t>
  </si>
  <si>
    <t>IDU - UMMV</t>
  </si>
  <si>
    <t>ἱ5</t>
  </si>
  <si>
    <t>Índice de accidentalidad</t>
  </si>
  <si>
    <t>ἱ6</t>
  </si>
  <si>
    <t>Distancia promedio de viajes</t>
  </si>
  <si>
    <t>ἱ7</t>
  </si>
  <si>
    <t>Velocidad promedio para modos motorizados</t>
  </si>
  <si>
    <t>ἱ8</t>
  </si>
  <si>
    <t>Porcentaje de ejecución de las estrategias de ordenamiento logístico que incluye los corredores y centros logísticos</t>
  </si>
  <si>
    <t>ἱ9</t>
  </si>
  <si>
    <t>Participación del GNV y otros combustibles amigables con el medio ambiente, en el total de energía consumida para el sector transporte</t>
  </si>
  <si>
    <t>ἱ10</t>
  </si>
  <si>
    <t>Distancia promedio recorrida a pie</t>
  </si>
  <si>
    <t>ἱ11</t>
  </si>
  <si>
    <t>Distancia promedio recorrida en bicicleta</t>
  </si>
  <si>
    <t>ἱ12</t>
  </si>
  <si>
    <t>Sostenibilidad financiera</t>
  </si>
  <si>
    <t>SDM - IDU - TMSA - UMMV - TT</t>
  </si>
  <si>
    <t>ἱ13</t>
  </si>
  <si>
    <t>Porcentaje de implementación del SIMUR y ejecutorias de la Agenda de Movilidad</t>
  </si>
  <si>
    <t>ἱ14</t>
  </si>
  <si>
    <t>Porcentaje de la población de los municipios con viajes rutinarios a Bogotá</t>
  </si>
  <si>
    <t>SDM - TT</t>
  </si>
  <si>
    <t>PROCESO DE PLANEACIÓN DE TRANSPORTE E INFRAESTRUCTURA</t>
  </si>
  <si>
    <t>Código: PM01-PR05-F01</t>
  </si>
  <si>
    <t>SISTEMA INTEGRADO DE GESTIÓN BAJO EL ESTÁNDAR MIPG</t>
  </si>
  <si>
    <t>Pendiente</t>
  </si>
  <si>
    <t>Ejecutado 2020</t>
  </si>
  <si>
    <t>Meta Plan de Desarrollo</t>
  </si>
  <si>
    <t>Nombre y Código del Indicador Meta PDD</t>
  </si>
  <si>
    <t>2020-2024</t>
  </si>
  <si>
    <t>374  aumentar en 20% la oferta de tansporte público del SITP</t>
  </si>
  <si>
    <t>Buses/sillas del SITP</t>
  </si>
  <si>
    <t>401_Buses/sillas del SITP</t>
  </si>
  <si>
    <t>402_ Puntos poncentuales la confiabilidad del servicio del SITP</t>
  </si>
  <si>
    <t>375 aumentar en 4 puntos porcentuales la confiabilidad del servicio del SITP en sus componentes troncal y zonal</t>
  </si>
  <si>
    <t>377 Conservar 190 km de cicloinfraestructura</t>
  </si>
  <si>
    <t>404 kilometros de cicloruta conservados</t>
  </si>
  <si>
    <t xml:space="preserve">405  Kilómetros de malla vial </t>
  </si>
  <si>
    <t>378  Realizar actividades de conservación a 2308 km carril de malla vial</t>
  </si>
  <si>
    <t>Kilómentros de malla vial</t>
  </si>
  <si>
    <t>414 Estrategia implementada para la calidad del Transporte público urbano regional</t>
  </si>
  <si>
    <t>387  Formular e implementar una estrategia integral para mejorar la calidad del transporte público urbano regional</t>
  </si>
  <si>
    <t>423  Patios diseñados y contratada su construcción</t>
  </si>
  <si>
    <t>396  Diseñar y contratar la construcción de 6 patios troncales y zonales del SITP</t>
  </si>
  <si>
    <t>420 Estaciones mejoradas</t>
  </si>
  <si>
    <t>393  Mejoramiento de 43 estaciones del sistema Transmilenio</t>
  </si>
  <si>
    <t>Estaciones Mejoradas</t>
  </si>
  <si>
    <t>424 Ejecución de obras en kilómetros de corredores de transporte masivo</t>
  </si>
  <si>
    <t>397 Ejecutar las obras para la adecuación de 29,6 km de corredores de transporte masivo</t>
  </si>
  <si>
    <t>Kilómetros de corredores de transporte masivo</t>
  </si>
  <si>
    <t>Estrategia implementada</t>
  </si>
  <si>
    <t>425 Ejecución de obras en kilómetros de corredor verde de la carrera séptima</t>
  </si>
  <si>
    <t>398 Ejecutar las obras para la adecuación de 20 km del corredor verde de la carrera séptima</t>
  </si>
  <si>
    <t>Kilómetros del corredor verde de la cra séptima</t>
  </si>
  <si>
    <t>408 Kilometros de malla vial construidos</t>
  </si>
  <si>
    <t>381 Construir 280 km de cicloinfraestructura</t>
  </si>
  <si>
    <t>Kilómetros de  cicloruta consevados</t>
  </si>
  <si>
    <t>Kilómetros de  cicloruta construidos</t>
  </si>
  <si>
    <t>373 _1.Reducir en 20% el número de víctimas fatales por siniestros viales para cada uno de los actores viales de la vía
2. Reducir el 20% el número de jóvenes (entre  14 y 28 años) fallecidos por siniestros viales</t>
  </si>
  <si>
    <t>403 Cables aéreos implementados y estructruados  (se mide solo estructurados)</t>
  </si>
  <si>
    <t>376 Avanzar en un 60% en la construcción del cable aéreo de San Cristóbal y el 100% de la estructuración de otros 2 cables</t>
  </si>
  <si>
    <t>Cables aéreos</t>
  </si>
  <si>
    <t>Puentes vehículares</t>
  </si>
  <si>
    <t>421 Diseños y construcción de la estación central del sistema Transmilenio</t>
  </si>
  <si>
    <t>400 Numero de personas y jóvenes fallecidos por siniestros viales (porcentaje de reducción de fallecimientos por siniestros viales)</t>
  </si>
  <si>
    <t>383   Definir e implementar dos estrategias de cultura ciudadana para el sistema de movilidad, con enfoque diferencial, de género y territorial.</t>
  </si>
  <si>
    <t>410  Estrategias de cultura ciudadana implementadas</t>
  </si>
  <si>
    <t>Número de estrategias  implementadas</t>
  </si>
  <si>
    <t>Puntos poncentuales la confiabilidad del servicio del SITP</t>
  </si>
  <si>
    <t>380  Construir 146 km de malla vial. En esta construcción se contrará con un 35% de mano de obra de la localidad donde se ejecute el proyecto</t>
  </si>
  <si>
    <t>407 Kilómetros de malla vial</t>
  </si>
  <si>
    <t>kilómetros de malla vial</t>
  </si>
  <si>
    <t xml:space="preserve">409 Puentes vehículare (construir puentes vehículares o interseccionales a desnivel) </t>
  </si>
  <si>
    <t>382   Construir o reforzar 29 puentes vehículares e intersecciones a desnivel</t>
  </si>
  <si>
    <t>411  Instrumento implementado para la medición y seguimiento de la experiencia del usuario y del prestador del servicio de taxis</t>
  </si>
  <si>
    <t>384 Definir e implementar un instrumento para la medición y seguimiento de la experiencia del usuario y del prestador del servicio en el transporte público individual</t>
  </si>
  <si>
    <t>Instrumento de medición</t>
  </si>
  <si>
    <t>385  Diseñar, gestionar e implementar una estrategia para aumentar la ocupación promedio del vehículo</t>
  </si>
  <si>
    <t>412  Estrategia de aumento de ocupación de vehículos privados</t>
  </si>
  <si>
    <t>Estrategia de ocupación de vehículos privados implementada</t>
  </si>
  <si>
    <t>386 Disminuir en un 10% el tiempo promedio en minutos, de acceso al Transporte Público</t>
  </si>
  <si>
    <t>413 Tiempo promedio en minutos de acceso al Transporte Público (tiempo de caminata y tiempo de espera) para SITP provisional, Zonal y Troncal en la primera etapa para los hogares ubicados en Bogotá</t>
  </si>
  <si>
    <t>Tiempo promedio en minutos de acceso al Transporte público</t>
  </si>
  <si>
    <t>388 Implementar 5000 cupos de cicloparqueaderos</t>
  </si>
  <si>
    <t>415  Número de cupos de cicloparqueaderos</t>
  </si>
  <si>
    <t>Número de cupos de cicloparqueaderos</t>
  </si>
  <si>
    <t>389  Implementar y operar el Centro de Orientación de Víctimas por Siniestros Viales</t>
  </si>
  <si>
    <t>416  Centro de Orientación de víctimas por siniestros  viales implementados</t>
  </si>
  <si>
    <t>Porcentaje de reduccción de víctimas fatales por siniestros viales</t>
  </si>
  <si>
    <t>Centro de Orientación de Víctimas implementado</t>
  </si>
  <si>
    <t>390  Mantener el tiempo promedio de viaje en los 14 corredores principales de la ciudad para todos los usuarios de la vía</t>
  </si>
  <si>
    <t>417  Tiempo promedio de viaje en los 14 corredores principales de la ciudad</t>
  </si>
  <si>
    <t>Tiempo promedio de viaje</t>
  </si>
  <si>
    <t>392 Conservar 360km- carril de malla vial local</t>
  </si>
  <si>
    <t>419 kilómetros carril de malla vial troncal conservados</t>
  </si>
  <si>
    <t>Kilómetros carril de malla vial troncal conservados</t>
  </si>
  <si>
    <t>395 Mantenimiento del 100% de las estaciones del Sistema Transmilenio</t>
  </si>
  <si>
    <t>422 Estaciones mantenidas</t>
  </si>
  <si>
    <t>Estaciones Mantenidas</t>
  </si>
  <si>
    <t>399 Reducir en 2 puntos porcentuales la evasión en el SITP</t>
  </si>
  <si>
    <t>426 Reducir en 2 puntos porcentuales la evasi´pn en el componente troncal y zonal del SITP</t>
  </si>
  <si>
    <t>Reducción en 2 puntos  porcentuales la evasión en el SITP</t>
  </si>
  <si>
    <t xml:space="preserve">TMSA
</t>
  </si>
  <si>
    <t>METRO</t>
  </si>
  <si>
    <t>394  Diseñar y contratar la costrucción de la estación central de transmilenio</t>
  </si>
  <si>
    <t>Diseño y construcción de la estación central de TMSA</t>
  </si>
  <si>
    <t>Propósito</t>
  </si>
  <si>
    <t>49_  Movilidad segura, sostenible y accesible</t>
  </si>
  <si>
    <t xml:space="preserve">Transporte no motorizado </t>
  </si>
  <si>
    <t>Logística de Movilidad</t>
  </si>
  <si>
    <t>1_Subsidios y transferencias para la equidad</t>
  </si>
  <si>
    <t>1_Fuentes de  fondeo para el sector Movilidad</t>
  </si>
  <si>
    <t>1   Diseñar e implementar 4 fuentes de Fondeo para el SITP y el Sector Movilidad</t>
  </si>
  <si>
    <t>Fuentes de fondeo implementadas</t>
  </si>
  <si>
    <t>281_Viajes en bicicleta (porcentaje de viajes en bicicleta aumentado)</t>
  </si>
  <si>
    <t>35_Manejo y prevención de contaminación</t>
  </si>
  <si>
    <t>Viajes en bicicleta aumentados</t>
  </si>
  <si>
    <t>282_Vehículos de cero y bajas emisiones en el parque automotor de Bogotá, y puntos públicos de carga rápida</t>
  </si>
  <si>
    <t>264_Aumentar en 50% los viajes en bicicleta a través de la implementación de la política pública</t>
  </si>
  <si>
    <t>Vehículos de cero y bajas emisiones aumentados</t>
  </si>
  <si>
    <t>284_Porcentaje de implementación de la estrategia de fomento de la micromovilidad (esquema de transporte alternativo impulsado)</t>
  </si>
  <si>
    <t>267_Impulsar un esquema de transporte alternativo y ambientalmente sostenible mediante el fomento de la
micromovilidad a través del uso de patinetas y bicicletas eléctricas como un medio de transporte que usa
adecuadamente el espacio público y facilita la interconexión con el sistema masivo de servicio público</t>
  </si>
  <si>
    <t>Esquema de transporte alternativo impulsado</t>
  </si>
  <si>
    <t>271_Reducir en el 10% como promedio ponderado ciudad, la concentración de material particulado PM10 y
PM2.5, mediante la implementación del Plan de Gestión Integral de Calidad de Aire (aporte de movilidad a
meta del sector ambiente)</t>
  </si>
  <si>
    <t>283_Porcentaje de avance en la implementación de un sistema de bicicletas públicas (sistema de bicicletas públicas implementado)</t>
  </si>
  <si>
    <t>Logistica de Movilidad</t>
  </si>
  <si>
    <t xml:space="preserve">49_Movilidad </t>
  </si>
  <si>
    <t>379_Consolidar y reforzar el programa de movilidad Niños y Niñas Primero con el fin de aumentar el número de
beneficiados y facilitar el acceso a la educación de niñas, niños y adolescentes</t>
  </si>
  <si>
    <t>Programa de movilidad de niños y niñas consolidado y reforzado</t>
  </si>
  <si>
    <t>406_Niños y niñas beneficiados con el programa</t>
  </si>
  <si>
    <t xml:space="preserve">IDU
</t>
  </si>
  <si>
    <t xml:space="preserve">
TMSA</t>
  </si>
  <si>
    <t>Actividades a cargo de TMSA adelantadas para ejecutar las obras para la adecuación de 29.6 km de corredores de transporte masivo
Actividades a cargo de TMSA adelantadas para ejecutar las obras para la adecuación de 20 Km del corredor verde de la carrera séptima</t>
  </si>
  <si>
    <t>Actividades a cargo de TMSA adelantadas para ejecutar las obras para la adecuación de 29.6 km de corredores de transporte masivo</t>
  </si>
  <si>
    <t xml:space="preserve">Patios diseñados </t>
  </si>
  <si>
    <t xml:space="preserve"> IDU</t>
  </si>
  <si>
    <t>Actividades a cargo de TMSA adelantadas para Diseñar y contratar la construcción de 6 patios troncales y zonales del SITP</t>
  </si>
  <si>
    <t>Actividades a cargo de TMSA adelantadas para el mejoramiento de 43 estaciones del sistema TransMilenio</t>
  </si>
  <si>
    <t>Actividades a cargo de TMSA adelantadas para diseñar y contratar la construcción de la estación central del Sistema TransMilenio</t>
  </si>
  <si>
    <t>Programas</t>
  </si>
  <si>
    <t>Propósitos</t>
  </si>
  <si>
    <t>1: Hacer un nuevo contrato social con igualdad de oportunidades para la inclusión social, productiva y política/  2: Cambiar nuestros hábitos de vida para reverdecer a Bogotá y adaptarnos y mitigar la crisis climática/ 4: Hacer de Bogotá Región un modelo de movilidad multimodal, incluyente y sostenible</t>
  </si>
  <si>
    <t>4_Hacer de Bogotá Región un modelo de movilidad multimodal, incluyente y sostenible</t>
  </si>
  <si>
    <t>1_Hacer un nuevo contrato social con igualdad de oportunidades para la inclusión social, productiva y política</t>
  </si>
  <si>
    <t>2_Cambiar nuestros hábitos de vida para reverdecer a Bogotá y adaptarnos y mitigar la crisis climática</t>
  </si>
  <si>
    <t>400_Alcanzar el 100% del proceso de contratación para la expansión de la PLMB-Fase 2</t>
  </si>
  <si>
    <t>50_Red de metros</t>
  </si>
  <si>
    <t>Proceso de contratación para la expansión de la PLMB-Fase 2 culminado</t>
  </si>
  <si>
    <t>Avance en el ciclo del proyecto PLMB-Tramo 1</t>
  </si>
  <si>
    <t>427_Proceso de contratación para la expansión de la PLMB - Fase 2 culminado</t>
  </si>
  <si>
    <t>428_Avance en el ciclo del proyecto PLMB - Tramo 1</t>
  </si>
  <si>
    <t>1: Subsidios y Transferencias para la equidad/  35: Manejo y prevención de la Contaminación/ 49:  Movilidad segura, sostenible y accesible/ 50: Red de Metros</t>
  </si>
  <si>
    <t>Transporte público</t>
  </si>
  <si>
    <t>Componentre ambiental</t>
  </si>
  <si>
    <t>Componente ambiental</t>
  </si>
  <si>
    <t>SDM- SDA (Entidad que reporta el avance)</t>
  </si>
  <si>
    <t>627_Acciones de seguimiento a la implementación del SITP</t>
  </si>
  <si>
    <t>Acciones de seguimiento a la implementación del SITP</t>
  </si>
  <si>
    <t>628_Acciones de seguimiento a los proyectos de infraestructura vial y equipamientos de transporte del sistema de movilidad</t>
  </si>
  <si>
    <t>Acciones de seguimiento a los proyectos de infraestructura vial y equipamientos de transporte del sistema de movilidad</t>
  </si>
  <si>
    <t>637_Construir el 60% de 1 cable aéreo</t>
  </si>
  <si>
    <t>Construir el 60% de 1 cable aéreo</t>
  </si>
  <si>
    <t>Reforzar puentes vehiculares</t>
  </si>
  <si>
    <t>639_Reforzar puentes vehiculares</t>
  </si>
  <si>
    <t>630_Actividades a cargo de TMSA adelantadas para Diseñar y contratar la construcción de 6 patios troncales y zonales del SITP</t>
  </si>
  <si>
    <t>640_Patios troncales y zonales del SITP con su construcción</t>
  </si>
  <si>
    <t>Patios troncales y zonales del SITP con su construcción</t>
  </si>
  <si>
    <t>SUma</t>
  </si>
  <si>
    <t>631_Actividades a cargo de TMSA adelantadas para ejecutar las obras para la adecuación de 29.6 km de corredores de transporte masivo</t>
  </si>
  <si>
    <t>632_Actividades a cargo de TMSA adelantadas para ejecutar las obras para la adecuación de 20 Km del corredor verde de la carrera séptima</t>
  </si>
  <si>
    <t>Con la implementación de la flota troncal correspondiente a la renovación de la flota troncal se brinda una capacidad adicional de 40% y las unidades funcionales 2 y 3 se brinda mayor accesibilidad a cerca de 157,000 usarios al servicio de transporte.</t>
  </si>
  <si>
    <t>629 Porcentaje de avance anual en las actividades a cargo de TMSA para el mejoramiento de 43 estaciones del
sistema Transmilenio</t>
  </si>
  <si>
    <t>633 Porcentaje de avance anual en las actividades a cargo de TMSA para diseñar y contratar la construcción
de la estación central del Sistema Transmilenio</t>
  </si>
  <si>
    <t>651_Porcentaje de gasto en transporte público de hogares estrato 2</t>
  </si>
  <si>
    <t>Reducción del gasto en transporte público estrato1</t>
  </si>
  <si>
    <t>Reducción del gasto en transporte público estrato2</t>
  </si>
  <si>
    <t>401_Alcanzar el 60 % del ciclo de vida del proyecto PLMB - Tramo 1
LB 19,44</t>
  </si>
  <si>
    <t>265_Generar las condiciones para aumentar a 6.500 los vehículos de cero y bajas emisiones en el parque
automotor de Bogotá, incluyendo la implementación de 20 puntos públicos de carga rápida
LB 2.112</t>
  </si>
  <si>
    <t xml:space="preserve">
AVANCE MENSUAL (Magnitud)</t>
  </si>
  <si>
    <t xml:space="preserve">
PRESUPUESTO (Millones de pesos)</t>
  </si>
  <si>
    <t xml:space="preserve">
PLAN MAESTRO DE MOVILIDAD</t>
  </si>
  <si>
    <t>Ejecutado 2021</t>
  </si>
  <si>
    <t>No presenta retrasos</t>
  </si>
  <si>
    <t>La meta no presenta retrasos</t>
  </si>
  <si>
    <t>El IDU desde el incio de las troncales ha tenido un programa recurrente de construcción y mantenimiento de troncales con el cual pretende que el sistema se mantenga y/0 avace y por otra parte logra los siguientes beneficios:
* Avanzar en la consolidación, ampliación y conservación de la infraestructura para el subsistema de transporte del sistema de movilidad, con el Transporte Público como eje estructurador que articule los diferentes modos de transporte.
*Servicios cortos para atender la carga crítica de aquellos servicios más largos que consumen una gran cantidad de flota, en algunos casos estos son servicios de apoyo que no son visibles para el usuario.
*Servicios súper expresos que han permitido librar capacidad de las estaciones, llevando a los usuarios desde los principales orígenes a los principales destinos.
*Dada la flexibilidad del Sistema, se han creado algunas conexiones operacionales que permiten atender nuevos pares origen-destino que con el tiempo se han hecho más importantes.
*Posibilidad de circulación en tráfico mixto en condiciones de contingencia o en condiciones normales de operación como es el caso de las conexiones operacionales de la Avenida Ciudad de Villavicencio y la conexión entre las troncales Américas y
NQS
*Incorporación de flota biarticulada (buses de 250 pasajeros) para ampliar la capacidad en los corredores de mayor demanda</t>
  </si>
  <si>
    <t>Número de puntos públicos de carga rápida implementados</t>
  </si>
  <si>
    <t>Porcentaje de avance en la implementación de un sistema de bicicletas públicas</t>
  </si>
  <si>
    <t>6_Reducir el gasto en transporte público de los hogares de mayor vulnerabilidad económica, con enfoque poblacional, diferencial y de género, para que represente el 15% de sus ingresos</t>
  </si>
  <si>
    <t>6_ Porcentaje de gasto en transporte público de hogares estrato 1</t>
  </si>
  <si>
    <t>642_Número de puntos públicos de carga rápida implementados</t>
  </si>
  <si>
    <t>Con la contratación de las etapas antecesoras  se pretende avanzar en el ciclo de vida de los proyectos  y por otra parte con la  la contrucción de nuevas  vias se  espera  ejecutar proyectos integrales incluyendo en su desarrollo entre otras la planeación, evaluación y priorización de proyectos y la construcción de la infraestructura requerida bajo los parámetros de diseño que concuerden con la denominación de las vías y andenes  según el Plan de Ordenamiento Territorial POT, garantizando especificaciones técnicas que hagan posible una movilidad eficiente para optimizar la continuidad de los corredores de comunicación de Bogotá con otras ciudades y municipios y permitir la articulación de redes de ciudades a nivel nacional e internacional, los corredores de CicloRutas, que permitan la intermodalidad de los sistemas, todo esto teniendo siempre en cuenta el componente ambiental y social requerido para cumplir con los estándares de calidad de las obras.</t>
  </si>
  <si>
    <t xml:space="preserve">Con la implementación de ciclorrutas se ha logrado beneficar a la ciudadanía, toda vez que se han mejorado las condiciones de seguridad vial ya que se dispone de una zona adecuada y exclusiva para la circulación de los Biciusuarios. Adicionalmente en la medida que los diferentes actores viales conozcan y respeten dichas zonas, las mismas cumplen con su función haciendo que el desplazamiento de los mismos por las vías se realice de manera más segura y ágil.
</t>
  </si>
  <si>
    <t>Con corte a junio de 2021 la meta no reporta beneficios por cuanto se está en la etapa contractual. Sin embargo,se espera que con con la construccion , reforzamiento o mantenimiento de los puentes vehiculares se logre dar conectividad a las vias y por ende se disminuyan los tiempos de  de recorrido vial.</t>
  </si>
  <si>
    <t>No se reportan retrasos</t>
  </si>
  <si>
    <t>El mantenimiento de ciclo-infraestructura en la ciudad ha logrado mantener  las condiciones de seguridad vial, conectividad entre tramos existentes, ya que se mejoró la infraestructura existente para que sean zonas adecuadas y exclusivas para la circulación de los Biciusuarios. Adicionalmente en la medida que los diferentes actores viales han conocido  y  respetado dichas zonas, estas han cumplido con su función haciendo que el desplazamiento de los mismos por las vías se haya realizado de manera más segura y ágil.</t>
  </si>
  <si>
    <t xml:space="preserve">Con las acciones adelantadas se ha optimizazdo la continuidad de los corredores de comunicación de Bogotá con otras ciudades y municipios y permitir la articulación de redes de ciudades a nivel nacional e internacional, los corredores de CicloRutas, que permitan la intermodalidad de los sistemas, todo esto teniendo siempre en cuenta el componente ambiental y social requerido para cumplir con los estándares de calidad de las obras.
De igual manera la conservación ha permitido mantener en buen estado la malla vial arterial e intermedia, dismiuyen el deterioro y por ende el costo de intervenciones futuras.
</t>
  </si>
  <si>
    <t>El mayor impacto registrado es la reducción del número de víctimas fatales en siniestros viales, especialmente en el usuario vulnerable tipo peatón, así como la reducción del 9% de jóvenes (entre 14 y 28 años) fallecidos por siniestros viales, a 30 de junio del 2021 (Esta información fue tomada de ArcGis PRO, SDM el 01/07/2021, y son datos preliminares, susceptibles de modificación) se han registrado 75 jóvenes (entre 14 y 28 años) víctimas fatales, frente a 82 jóvenes (entre 14 y 28 años) víctimas fatales a junio del año 2019.</t>
  </si>
  <si>
    <t>La revisión de los estudios de tránsito se ha efectuado con normalidad, dando respuesta en los términos establecidos en la normatividad, gracias a las mesas de trabajo que se programan con los consultores. La implementación de los proyectos aprobados, tiene como área de intervención el Distrito Capital y la Región. La apuesta de transformación se refleja en la viabilidad de los estudios de tránsito para la ejecución de proyectos de infraestructura vial y de equipamientos de transporte del sistema de movilidad. De otra parte, se mejoró el Índice de Regularidad del intervalo del componente Zonal, pasando de cifra de mes a 68,1 en marzo de 2020, a partir de marzo el valor promedio se ha mantenido en 79%.</t>
  </si>
  <si>
    <t>Con las acciones adelantadas en el sistema de transporte público se ha aumentado la capacidad  en los componentes troncal y zonal, y se han logrado reducir las barreras de acceso el Sistema Integrado de Transporte Público (SITP), las cuales han tenido lugar por los altos gastos en transporte en que deben incurrir las poblaciones de menores ingresos, limitando su acceso a los bienes y servicios que ofrece la ciudad, esenciales para su desarrollo humano, a la vez que se mejoran las condiciones bajo las cuales se presta el servicio.</t>
  </si>
  <si>
    <t xml:space="preserve">No presenta beneficios por cuanto se está en la etapa antecesora. Así las cosas, los beneficios se reflejarán posteriormente, y éstos están relacionados con:
El cable de san cristobal  que beneficiará  a  más de 400 mil habitantes de la localidad en 2.8 km de línea con tres estaciones.
Respecto a la estructuración de otros cables, el Cable reencuentro Monserrate  tendrá  más de 7 kilómetros que se conectará con el corredor verde la la séptima en inmediaciones del Museo Nacional y el centro internacional y conectará el sector universitario los barrios los Laches, El Consuelo, El dorado con la estación bicentenario de Transmilenio y con la PMLM en el parque tercer Milenio. 
</t>
  </si>
  <si>
    <t>Con las acciones adelantadas, se lograron los siguientes beneficios:
*Mejoras a la experiencia de viaje mediante la enseñanza de conocimientos en movilidad, cultura vial y modos sostenibles de transporte que las niñas y niños podrán aplicar una vez caminen de regreso a sus colegios.
*Acompañamiento a los recorridos de las NNA hacia los parques y espacios públicos de manera segura.
*Brindar espacios más seguros y eficientes para el
desplazamiento diario de la población infantil y adolescente en Bogotá. 
*Creación de espacios para que la población escolar explore su entorno de manera segura y feliz. Esto, con el objetivo de que reconozcan su ciudad, la disfruten y se apropien de ella. 
*Coadyuvar al acceso y la permanencia en las instituciones educativas, realizar actividad física, incentivar el deporte como hábito y práctica saludable para sus vidas.
*Aportes al proceso formativo de niñas, niños y adolescentes a través de las actividad física al aire libre, acciones pedagógicas y recreativas.
* Beneficios asociados a la actividad física, dentro de los cuales se encuentran impactos a la salud corporal y mental.</t>
  </si>
  <si>
    <t>Concentración promedio ponderado de ciudad de material particulado PM 10</t>
  </si>
  <si>
    <t xml:space="preserve">Disminuir la concentración de material particulado, lo cual se refleja en beneficios en salud pública para la ciudadanía.
Se considera relevante darle una mayor relevancia al rol de la caminata en la ciudad y mejorar la experiencia de los peatones a la hora de realizar sus viajes a través de la mejora la intermodalidad y la distribución más equitativa del espacio público. Así mismo, se busca que el peatón tenga una mayor incidencia en la participación en la construcción y proyección de la ciudad, tenga más responsabilidad al usar la vía e integre a su conducta comportamientos que cuiden su vida a la hora de realizar sus viajes a pie.
Por tanto, se busca que Bogotá se convierta en una ciudad donde la ciudadanía y especialmente las mujeres y los niños puedan caminar para tener acceso a todo tipo de servicios y al transporte público en virtud de mejorar la calidad de vida. </t>
  </si>
  <si>
    <t>Concentración promedio ponderado de ciudad de material particulado PM 2,5</t>
  </si>
  <si>
    <t>682 - Porcentaje de avance en la ejecución física de la construcción del proyecto Avenida 68 alimentadora de la PLMB</t>
  </si>
  <si>
    <t>Porcentaje de ejecucion física ejecutado</t>
  </si>
  <si>
    <t>683 - Porcentaje de avance en la ejecución física del proyecto de la extension del tramo 1 de la troncal de Transmilenio por la Avenida Caracas</t>
  </si>
  <si>
    <t>684 -Porcentaje de avance en la ejecución física del proyecto de la troncal de Transmilenio por la Avenida Ciudad de Cali</t>
  </si>
  <si>
    <t>El mayor impacto es que las víctimas de siniestros viales del Distrito ya tienen un Centro de orientación en donde pueden tener orientación de tipo psicológica, jurídica y social para tener herramientas para adecuarse a sus nuevas condiciones de vida, lo cual redunda en la mejora de calidad de vida de las víctimas.</t>
  </si>
  <si>
    <t>La encuesta, las pruebas de las aplicaciones, la implementación de la medida de pico y placa para vehículos de alta ocupación, son componentes que contribuirán a la creación de medidas que tendrán como área de intervención, el Distrito Capital y la Región.
Con corte al 12 de junio, se tienen 1.048.001 registros de excepción al pico y placa por alta ocupación. 231.278 vehículos diferentes se han registrado en el portal dispuesto por la SDM. Cada vehículo registrado realiza 6 viajes en promedio a la semana con el permiso.</t>
  </si>
  <si>
    <t>Fortalececimiento de los procesos de planeación, gestión y operación del sistema de movilidad urbano – regional que han permitido impulsar la calidad de vida de los ciudadanos y la competitividad,  abarcando todos los modos de transporte y los diferentes tipos de logística y de carga para la ciudad. 
Se han logrado mitigar las externalidades negativas que genera el transporte de carga en Bogotá-Región.</t>
  </si>
  <si>
    <t>Porcentaje de avance en la estructuración, implementación y operación del estacionamiento en vía para la ciudad de Bogotá</t>
  </si>
  <si>
    <t>266_Gestionar la implementación de un sistema de bicicletas públicas</t>
  </si>
  <si>
    <t xml:space="preserve">Número de jóvenes fallecidos por siniestros viales en jóvenes entre 14 y 28 años
</t>
  </si>
  <si>
    <t>Porcentaje de estructuración del proyecto de la Avenida Centenario entre la Crrera 50 y el límite del Distrito, como parte del borde occidental</t>
  </si>
  <si>
    <t>677_Porcentaje de estructuración del proyecto de la Avenida Centenario entre la Crrera 50 y el límite del Distrito, como parte del borde occidental</t>
  </si>
  <si>
    <t>680 - Número de cupos de cicloparquederos gestionados en infraestructura pública</t>
  </si>
  <si>
    <t>Número de cupos de cicloparquederos gestionados en infraestructura pública</t>
  </si>
  <si>
    <t>Porcentaje de avance de las acciones para aumentar el número de cupos de cicloparqueaderos en infraestructura privada</t>
  </si>
  <si>
    <t>681 - Porcentaje de avance de las acciones para aumentar el número de cupos de cicloparqueaderos en infraestructura privada</t>
  </si>
  <si>
    <t>La Línea 2 del Metro de Bogotá o Fase 2 de la PLMB, es un proyecto que ha sido conceptualizado para ofrecer nuevas alternativas de transporte especialmente a los habitantes de las localidades de Suba y Engativá, que se movilizan hacia el centro
ampliado de la ciudad. Se espera que este proyecto movilice en su año de entrada en operación cerca de 76 mil pasajeros en la hora pico y generando un ahorro de tiempo de promedio por pasajero de 16 minutos. Para el caso de los pasajeros que
viven al final de la línea en la localidad de Suba, tendrán un ahorro en sus tiempos de viaje del 30% en sus desplazamientos hacia el centro de la ciudad.
Así mismo, la construcción y operación de la Línea 2 del Metro de Bogotá contribuirá a mejorar y complementar la red de transporte público integrado de la ciudad; lo que se traduce en mayor facilidad para los usuarios de completar sus viajes y mayor
nivel de conexión entre modos de transporte integrados.</t>
  </si>
  <si>
    <t>En cuanto a los beneficios que traería la implementación del regiotram de occidente encontraremos mejoras contundentes en el mejoramiento de la experiencia de los tiempos de desplazamiento en la ciudad- región, a través de un sistema de
transporte masivo multimodal, regional, limpio y sostenible cuyo eje estructurador es la red de metro regional. La optimización de las condiciones productivas de los hogares, las industrias y la comunidad que incremente la productividad social y
económica en la generación de riqueza y poder distribuir equitativamente la prosperidad que de ella se derive, a través del logro de mayor pertinencia y calidad en la educación y el empleo, y la transformación de los patrones de consumo y de los hábitos
de vida. Específicamente, este proyecto se sustenta sobre la necesidad de integrar funcionalmente los corredores férreos con la estructura urbana de la ciudad, garantizando que estos ejes de transporte masivo sean ejes estructuradores y
articuladores del tejido urbano y socioeconómico de Bogotá. Para tal fin, se tiene previsto acciones e intervenciones de construcción y adecuación de espacio público y ciclo infraestructuras en el entorno de las estaciones y las líneas férreas de la ciudad,
así como las inversiones necesarias para garantizar la integración intermodal con los demás sistemas de transporte</t>
  </si>
  <si>
    <t>Aumentar la flota de transporte de cero y bajas emisiones se refleja en menor cantidad de material particulado y gases de efecto invernadero emitidos. Esto contribuirá en beneficios de salud pública para la ciudadanía.</t>
  </si>
  <si>
    <t>Establecer un nuevo esquema de ciudad mediante la promoción alternativas de micromovilidad en la ciudad, entendida como la movilización individual en medios de transporte de baja velocidad, pequeños y ligeros que funcionan con autopropulsión o
con energía eléctrica, con el fin de fomentar nuevas alternativas de movilización para la ciudadanía, ha demostrado varios beneficios para el medio ambiente en la ciudades como: ahorros de tiempo de viaje, comodidad para los viajeros, mitigación de la
congestión del tráfico, promoción de estilos de vida más saludables, reducción de contaminación del aire y auditiva, y mejor seguridad en el tráfico, entre otros. Además, el uso compartido de estos medios se ha vinculado en varias ciudades al transporte
público como una solución de 'última milla' que conecta a los viajeros a las paraderos o estaciones del transporte público, lo cual ayuda notoriamente a descongestionar el transporte público.</t>
  </si>
  <si>
    <t>Bogotá cuenta con unos bienes y servicios que promueven el uso de la bicicleta orientados a estimular a la ciudadanía para que realicen sus viajes en bicicleta y estos tengan mayor calidad, de igual manera promueven la equidad social y de género y
ayuda a mitigar otro tipo de problemáticas que aquejan a la ciudad y a los ciclistas (salud, recreación, ambiente y calidad del aire entre otras).
Estos bienes y servicios también aportan en la reducción de los siniestros viales y el hurto de bicicletas al que están expuestos los ciclistas de la ciudad y brindan las condiciones físicas, culturales y socioeconómicos para que los ciclistas ejerzan su
derecho a disfrutar de la ciudad en Bicicleta.</t>
  </si>
  <si>
    <t>La implementación de las nuevas fuentes de fondeo permitirá garantizar la sostenibilidad financiera del SITP en el corto, mediano y largo plazo, y reformular las políticas orientadas a la implementación de las fuentes alternas de financiación con tarifas
preferenciales para algunos grupos poblacionales, promoviendo el acceso y disfrute igualitario y con calidad al sistema de movilidad de Bogotá, con un énfasis en la población económicamente vulnerable.</t>
  </si>
  <si>
    <t>Las actividades desarrolladas, contribuirán a que los hogares vulnerables económicamente mejoren sus ingresos y su calidad de vida, al tener acceso y disfrute igualitario y con calidad al sistema de movilidad de Bogotá, y por ende a las oportunidades
laborales, educativas y culturales que ofrece la ciudad.</t>
  </si>
  <si>
    <t>676_Porcentaje de avance en la estructuración, implementación y operación del estacionamiento en vía para la ciudad de Bogotá</t>
  </si>
  <si>
    <t>663_Concentración promedio ponderado de ciudad de material particulado PM 10
Concentración promedio ponderado de ciudad de material particulado PM 2,5</t>
  </si>
  <si>
    <t>288_Concentración promedio ponderado de ciudad de material particulado PM 10</t>
  </si>
  <si>
    <t>643_Número de jóvenes fallecidos por siniestros viales en jóvenes entre 14 y 28 años</t>
  </si>
  <si>
    <t>La meta Plan de Desarrollo no presenta retrasos</t>
  </si>
  <si>
    <t>En lo corrido del plan de Desarrollo 2020- 2021 se implementaron las siguientes fuentes de fondeo:
1. Pago voluntario por acceso a zona con restricción, autorizado mediante el Plan Nacional de Desarrollo, y el Decreto Distrital 749 de 2019 con lo cual se han recaudado desde su implementación $32.360 millones de pesos con corte a diciembre de 2021 (Secretaria Distrital de Movilidad). La medida
contempla un componente de donación para hogares vulnerables de la ciudad por medio del programa ¿Bogotá Solidaria en Casa¿, esta fuente comenzó a recaudar recursos en 2020, sin embargo, la coyuntura de la pandemia, el levantamiento de la media de pico y placa, y otros factores técnicos, hicieron
que no se recaudara lo esperado, adicionalmente con la expedición de la Resolución 83464 de 2021 se dio inicio a la implementación de la fase 2 del proyecto, en la cual se introdujo la posibilidad de pago diario y mensual.
2. Tasa para revisión, evaluación y seguimiento de derechos de tránsito, autorizada por el artículo 94 del Acuerdo 761 de 2020, ¿Por medio del cual se adopta el Plan de desarrollo económico, social, ambiental y de obras públicas del Distrito Capital 2020-2024 ¿Un nuevo contrato social y ambiental para la
Bogotá del siglo XXI¿, el cual señaló lo siguiente: Toda entidad y/o persona natural o jurídica del derecho privado que solicite a la Secretaría Distrital de Movilidad (SDM) derechos de tránsito, tales como: Planes de Manejo de Tránsito (PMT), estudios de tránsito, estudios de cierres viales por eventos,
diseños de señalización, estudios de atención y demanda a usuarios y los trámites para su recibo, deberá asumir los costos según corresponda en cada caso, conforme a la metodología que se establezca que incluirá criterios de eficiencia, eficacia y economía. Dichas tasas fueron definidas e
implementadas mediante Resolución No. 081 del 1º de febrero de 2021 expedida por la Secretaría Distrital de Movilidad, se han recaudado $3.457 millones de pesos con corte a diciembre de 2021 (Secretaria Distrital de Movilidad), con destinación al Programa Estratégico del PDD Sistema de Movilidad
Sostenible.
3. Fuente Tasa por el Derecho de estacionamiento sobre las vías públicas: se encuentra autorizada mediante el Acuerdo Distrital 695 de 2017, su implementación se inició en 2021 y la captación de excedentes para el Fondo de Estabilización Tarifaria (FET) se proyecta para 2023. Con su puesta en
operación, se proyectan ingresos que cubran la remuneración al operador del servicio, el mantenimiento de la infraestructura, la implementación de zonas de parqueo y los excedentes mencionados para el SITP. En el último trimestre 2021 entraron en operación las primeras zonas de parqueo pago, en total
862 cupos y se han recaudado $122,4 millones de pesos con corte a diciembre de 2021, en virtud del contrato interadministrativo No. 2021-2470 celebrado entre la Secretaría Distrital de Movilidad y la Terminal de Transporte S.A.</t>
  </si>
  <si>
    <t>A lo largo de la vigencia 2021 se han desarrollado las siguientes acciones:
1. Estructuración técnica: avance en la definición de zonas, tramos, cupos.
2. Estructuración financiera: avance en la modelación financiera del proyecto, definición de ingresos, egresos.
3. Estructuración legal: construcción de elementos jurídicos y ajustes normativos.
4. Gestión social: Visitas de reconocimiento a las zonas priorizadas, articulación con Centros Locales de Movilidad, identificación de factores de riesgo en el relacionamiento con comunidad, instrumentos de caracterización aprobados por SDM, contratación de equipo territorial de gestión social.
5. Estrategia de comunicaciones: definición de mensajes temporales, construcción del ABC del proyecto y diseño de contenidos. Frente a las actividades propias de la Terminal, se logró:
1. Definición final de tramos y zonas de la etapa inicial del proyecto.
2. Definición de instrumentos legales - borradores.
3. Contratación para la toma de información y diseños.
4. Implementación. Desde el mes septiembre se presenta la puesta en marcha de la estructuración e implementación del estacionamiento en vía culminando la etapa 1 del proyecto.</t>
  </si>
  <si>
    <t>No se han presentado obstáculos o retrasos a la fecha.</t>
  </si>
  <si>
    <t>Durante el Plan de Desarrollo la Secretaría Distrital de Movilidad, la Administración distrital ha incentivado el uso de la bicicleta en la ciudad, a través de las acciones para el cumplimiento de los objetivos específicos de la política pública de la bicicleta, así: 1. Más seguridad personal:Para la ejecución de
este objetivo, se realizaron 65.579 registros de bicicletas, en la plataforma de registro bici: 84.579 usuarios, de los cuales 18.722 fueron mujeres, 64.141 hombres y no reporta sexo 1.716. 2. Mayor seguridad vial: Apoyó con material POP la realización de 257 acciones en vía dirigidas a ciclistas en las que
se atendió a 23.725 personas. 3. Más y mejores viajes en bicicleta: Se realizaron estudios técnicos: Factibilidad 15.9 km, Tramo en revisión final y ajustes a la factibilidad técnica 0.75 km, Prefactibildad: 8.57 km y Tramo en implementación de obra: 6.2 km. y se inició la realización del Proyecto Acuerdo
Regional para el uso y promoción de la bicicleta. 4. Más bici para todas y todos:Se firmó el Convenio de Asociación No. 1399 de 2021, entre el IDRD, la SDCRD y la Federación Colombiana de Ciclismo- FCC para desarrollar una etapa de la vuelta a Colombia masculina y femenina. Se firmó el convenio
interadministrativo marco entre el Instituto Distrital de Patrimonio Cultural -IDPC y la SDM, para propender por la salvaguardia de la cultura bogotana del uso y disfrute de la bicicleta y su declaratoria como patrimonio cultural inmaterial de la ciudad. Se realizó la XIV semana de la bicicleta con 109
actividades con la participación de 25 entidades públicas, 5 municipios, 9 empresas privadas, 35 colectivos, 5 universidades. Se realizaron 20 campañas, 50 actividades en campo, 16 rodadas, 23 Webinar con la participación de 98.000 asistentes a las actividades, Se realizó la instalación del Consejo
Distrital de la Bicicleta. Se iniciaron los diálogos con los colectivos ciclistas y bicimensajeros. Se realizó la 1ª mesa de trabajo intersectorial y ciudadana para inclusión de enfoque de género y diferencial en Consejos Locales Bici, en articulación con la Secretaria Distrital de la Mujer.Se realizó el primer
informe de implementación de la Política Pública de la Bicicleta. En el marco del impacto generado por el COVID19 en los patrones de comportamiento de la movilidad en la ciudad, la SDM ha desarrollado una metodología de medición conjugando diferentes fuentes de información y análisis estadísticos
para lograr identificar el número de viajes en bicicleta que se realizan en la ciudad obteniendo una estimación aproximada del número de viajes que se realizan al día, con rangos de incertidumbre, pero no alcanza la robustez de una operación estadística con el nivel de representatividad de la Encuesta de
Movilidad, con el fin de mantener la consistencia en fuente primaria de información de calidad, la SDM tiene programado realizar la EM en el año 2023, proyectando contar con la información de viajes en la ciudad-región, finalizando el año en mención</t>
  </si>
  <si>
    <t>En lo corrido del Plan Distrital de Desarrollo se ha logrado el aumento del número de vehículos de cero y bajas emisiones con un resultado a diciembre de 2021 de 4894, donde 2826 son eléctricos y 2068 dedicados a gas natural vehicular, el avance de la meta corresponde una parte a la adquisición de flota
en Transmilenio S.A. según el acuerdo 811 de 2021 relacionado con lineamientos para la adquisición de flota oficial eléctrica. (Los datos reportados se refieren a los vehículos de cero y bajas emisiones matriculados a la fecha, de acuerdo con la base de datos -Registro Distrital Automotor-RDA
Adicionalmente, se estima que otro factor que impulsa el incremento, obedece a que en Bogotá se han creado nuevos incentivos tanto para vehículos eléctricos como para vehículos híbridos, como son, descuentos en el impuesto vehicular y exenciones en el pico y placa, y estas medidas al parecer estas
medidas han impactado significativamente en las ventas de vehículos de cero y bajas emisiones.</t>
  </si>
  <si>
    <t>La meta PDD no presenta retrasos</t>
  </si>
  <si>
    <t>Durante lo corrido del Plan Distrital de Desarrollo se ha incentivado la implementación de los 20 puntos de recarga y se está creando el marco legal. Actualmente, la ciudad cuenta con cinco (5) estaciones de carga rápida con corte a noviembre de 2021, de las cuales cuatro (4) hacen parte de las veinte
(20) nuevas que se tienen como meta en el Plan Distrital de Desarrollo.
La fase de agenda pública tuvo concepto favorable por parte de la SDP, por tanto, se da inicio a la fase de formulación; está fase consiste en acciones para cada modo de transporte y acciones transversales que serán construidas a través de una estrategia de participación similar a la fase de diagnóstico.
Culminó la estrategia de participación de la fase de formulación de la política pública de movilidad motorizada de cero y bajas emisiones que contó con más de 30 espacios de participación en los cuáles se validaron y consolidaron los objetivos, metas y estrategias de la Política. Así mismo, la Política obtuvo
el respaldo del Programa de las Naciones Unidas para el Medio AMbiente (PNUMA) y se lanzó la estrategia de compromisos publico privados en el marco del programa MoveToZero del PNUMA, buscando vincular los esfuerzos del sector privado y generar compromisos concretos.
En el marco de la formulación de la Política de Movilidad Motorizada de Cero y Bajas Emisiones, durante 2021 la SDM realizó diversas mesas de trabajo con actores clave. Como resultado de esas mesas de trabajo se definió el objetivo específico de -Consolidar una red de infraestructura de recarga
inteligente, accesible y competitiva en articulación con el sector privado-, que incluirá acciones para promover los puntos públicos de carga, en espacio público y espacio privado, y también para promover los puntos de carga privada, esto para carga lenta, semi-rápida y rápida.</t>
  </si>
  <si>
    <t>No se han presentado obstáculos o retrasos a la fecha</t>
  </si>
  <si>
    <t>La meta plan de desarrollo no presenta retrasos</t>
  </si>
  <si>
    <t>Durante lo corrido de la vigencia 2021 y en cumplimiento de la meta se reportan los siguientes avances:
-Construcción y publicación del protocolo de la actividad "Alquiler de vehículos de micromovilidad" mediante la Resolución No. 86572.
-Expedición de la regulación de provisión de servicio de la actividad de micromovilidad mediante la resolución No. 93495.
- Se gestionó con Secretaría de Ambiente la expedición de la resolución No. 03815 "Por medio de la cual se determinan las características y condiciones de instalación de elementos de publicidad exterior visual en los vehículos y sus accesorios y elementos que conforman el sistema de movilidad individual
en Bogotá D.C.
- Aprobación del Acuerdo 811 de 2021 que: 1. Permite la Publicidad Exterior Visual en vehículos de micromovilidad y 2. Permite a la Administración Distrital regular la provisión del servicio ante el Concejo Distrital.
- Publicación de la Circular 11 de 2021 "Lineamientos para la expedición de permisos temporales de alquiler de vehículos de micromovilidad de acuerdo a lo dispuesto en el Decreto Distrital 073 de 2021, en el marco de la situación excepcional de emergencia sanitaria por el COVID-19."</t>
  </si>
  <si>
    <t>La Secretaría Distrita de Movildad ha trabajado con la Secretaría Distrital de Ambiente en la construcción del Plan Aire que será la hoja de ruta para la reducción de la concentración de material particulado.
Definición de un Plan Estratégico Peatonal 2021
-Intervenciones de peatonalizaciones
-Resignificación de vías peatonales que están siendo usadas por carros
-Barrios Vitales
Se está avanzando en la estrategia de despliegue de infraestructura de vehículos eléctricos, la solicitud de creación de actividad permitirá que en espacio público y bienes públicos se pueda instalar infraestructura de recarga a través de una licitación. Adicionalmente, a través de cooperación internacional
se logró conseguir dos asistencias técnicas que buscan fortalecer el documento técnico de soporte.
E el marco del cumplimiento de la meta de la concentración promedio ponderado de ciudad de material particulado PM10. Los avances del 2021 se detallan a continuación:
Para dar cumplimiento al reporte de la meta de reducción, se calcula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t>
  </si>
  <si>
    <t>Para el 2021 se tenía como objetivo cerrar con un máximo 449 fallecidos en siniestros viales, sin embargo, el año finalizó con 458 fallecidos debido a las condiciones atípicas de movilidad generadas por el virus COVID-19 que impactaron de forma negativa observándose un deterioro en las buenas
prácticas en seguridad vial, especialmente en el tema de velocidad se continúan presentando siniestros graves por exceso de velocidad en la conducción a pesar del límite de 50 km/h definido para Bogotá mediante Decreto 073 de 2021.
Se seguirá implementando medidas que ayuden a mitigar la siniestralidad de todos los actores viales, utilizando medios tecnológicos que regulen el límite de velocidad en las vías y puntos críticos de la ciudad, priorizar Calles Comerciales criticas para proponer soluciones de pre-diseños, fortalecer la
formación del motociclista con los CEAs, desarrollar estrategias pedagógicas del cuidado al peatón para mitigar la siniestralidad entre motociclista y este actor vial</t>
  </si>
  <si>
    <t>En cifras preliminares, se salvaron 47 vidas entre enero y diciembre en comparación con el periodo del 2019, representando una reducción de fatalidades del 9,3%. Se resalta que en este año se han logrado salvar 66 vidas de peatones dando una reducción del 28% respecto a 2019. Algunas acciones del
Plan Distrital de Seguridad Vial (PDSV) 2017-2026 que se han realizado para lograr la disminución de fatalidades en accidentes de tránsito, son:
Eje 1. Institucionalidad y gestión de la Seguridad Vial: Implementación constante del límite máximo de velocidad en 50 km/h (Decreto Distrital No. 073-2021), visitas de control a los PESV de los concesionarios: 92 visitas a los concesionarios; optimización de seguimiento a Lineamientos y actualización de 7
de estos; Realización de 5 sesiones de la CISV y articulación bajo mesas de trabajo interinstitucionales.
Eje 2. Actores de la vía, comunicación y cultura vial: Puesta en marcha de campañas de la nueva movilidad y bájala al acelere. Formación de 9.000 operadores del SITP. Sensibilización a un promedio de 5.000 ciudadanos entre operadores del sistema, peatones, ciclistas y motociclistas a través de
jornadas en vía. Se ha logrado impactar a más de 150.000 usuarios de moto.
Eje 3. Víctimas: Bogotá es la primera ciudad del país en contar con un Centro de Orientación para Víctimas por Siniestros Viales; entre el enero y diciembre del 2021 en ORVI fueron atendidas 290 nuevas víctimas de siniestros viales, de las cuales 140 son conductores, 34 motociclistas, 50 pasajeros, 16
ciclista y 50 peatones. 290 citas de acogida, 273 citas de orientación jurídica, 178 citas de orientación social y 326 citas de orientación psicológica, para un total de 1067 citas.
Eje 4. Infraestructura Segura: Estructuración del proyecto Barrios Vitales, revitalización de plazoleta Barrio Inglés e implementación de Galerías y Piloto de Patio Bonito. intervención de franja ciclopeatonal de la calle 13. Se ejecutaron actividades de señalización, adecuación de paraderos, segregación,
siembra y otros para proteger la vida de todos los actores viales de la zona. Por otra parte, se logró apoyar la priorización, formulación y pre-diseños de más de 85 proyectos, que suman más de 70.000 m2 de espacios seguros para los peatones. Igualmente, entre el 1 enero y el 31 de diciembre de 2021 se
implementaron 1.325 medidas integrales de gestión de tránsito, se demarcaron 2.246 pasos peatonales y se beneficiaron 198 Instituciones Educativas.
Eje 5. Control para la seguridad vial, tecnología y vehículos: Se creó la primera línea de trabajo de ¿Tecnología al servicio de la Seguridad Vial. En el año 2021 se programaron 1003 controles de velocidad, que han resultado en la imposición de 4.709 comparendos por exceso de velocidad C29. Adicional,
mediante la operación de las Cámaras Salvavidas, se han impuesto 139.602 comparendos C29. En cuanto a los controles de embriaguez, se han realizado 870 controles, que han resultado en la imposición de 1.701 comparendos F.</t>
  </si>
  <si>
    <t>En cifras preliminares, se salvaron 30 vidas de jóvenes entre 14 y 28 años (-16%) superando la meta establecida para el 2021, 23 vidas salvadas de adultos mayores (-21%) y 31 vidas de mujeres salvadas (-27%). Esta información fue tomada del SIGAT el 03-01-2022.
Algunas acciones del Plan Distrital de Seguridad Vial (PDSV) 2017-2026 que se han realizado para lograr la disminución de fatalidades en accidentes de tránsito, son: Eje 1. Institucionalidad y gestión de la Seguridad Vial: Implementación constante del límite máximo de velocidad en 50 km/h (Decreto
Distrital No. 073-2021), visitas de control a los PESV de los concesionarios: 92 visitas a los concesionarios; optimización de seguimiento a Lineamientos y actualización de 7 de estos; Realización de 5 sesiones de la CISV y articulación bajo mesas de trabajo interinstitucionales. Eje 2. Actores de la vía,
comunicación y cultura vial: Puesta en marcha de campañas de la nueva movilidad y bájala al acelere. Formación de 9.000 operadores del SITP. Sensibilización a un promedio de 5.000 ciudadanos entre operadores del sistema, peatones, ciclistas y motociclistas a través de jornadas en vía. Se ha logrado
impactar a más de 150.000 usuarios de moto.
Eje 3. Víctimas: Bogotá es la primera ciudad del país en contar con un Centro de Orientación para Víctimas por Siniestros Viales; entre el enero y diciembre del 2021 en ORVI fueron atendidas 290 nuevas víctimas de siniestros viales, de las cuales 140 son conductores, 34 motociclistas, 50 pasajeros, 16
ciclista y 50 peatones. 290 citas de acogida, 273 citas de orientación jurídica, 178 citas de orientación social y 326 citas de orientación psicológica, para un total de 1067 citas.
Eje 4. Infraestructura Segura: Estructuración del proyecto Barrios Vitales, revitalización de plazoleta Barrio Inglés e implementación de Galerías y Piloto de Patio Bonito. intervención de franja ciclopeatonal de la calle 13. Se ejecutaron actividades de señalización, adecuación de paraderos, segregación,
siembra y otros para proteger la vida de todos los actores viales de la zona. Por otra parte, se logró apoyar la priorización, formulación y pre-diseños de más de 85 proyectos, que suman más de 70.000 m2 de espacios seguros para los peatones. Igualmente, entre el 1 enero y el 31 de diciembre de 2021 se
implementaron 1.325 medidas integrales de gestión de tránsito, se demarcaron 2.246 pasos peatonales y se beneficiaron 198 Instituciones Educativas.
Eje 5. Control para la seguridad vial, tecnología y vehículos: Se creó la primera línea de trabajo de ¿Tecnología al servicio de la Seguridad Vial. En el año 2021 se programaron 1003 controles de velocidad, que han resultado en la imposición de 4.709 comparendos por exceso de velocidad C29. Adicional,
mediante la operación de las Cámaras Salvavidas, se han impuesto 139.602 comparendos C29. En cuanto a los controles de embriaguez, se han realizado 870 controles, que han resultado en la imposición de 1.701 comparendos F. OlgaQ13012022.</t>
  </si>
  <si>
    <t>Se dio cumplimiento a la meta establecida del 2021, no presento retraso.</t>
  </si>
  <si>
    <t>En lo corrido de la vigencia se han realizado las siguientes acciones:
Transmilenio TMSA y la Secretaría Distrital de Movilidad aunaron esfuerzos para desarrollar el proyecto de "Diagnóstico de cobertura de transporte público en las zonas rurales de la ciudad, identificando puntualmente las necesidades de ampliación de la oferta en las zonas prioritarias de Bogotá como la
localidad de Sumapaz"
- Se avanzó en el diseño e implementación de los carriles preferenciales. Están en curso el análisis y los estudios de viabilidad de tres corredores. 1. calle 80 entre
el Puente de Guadua y el Portal de la 80, 2.carrera 13 entre la calle 67 y la calle 19 y 3. Avenida José Celestino Mutis entre la av. NQS y la Carrera 110. Entre estos dos corredores, se tienen en estudio 27 km de carril preferencial para su viabilidad. km de carril bus.</t>
  </si>
  <si>
    <t>Meta de tipo creciente cuyo avance es de 130.485 con respecto a las 127.700 Sillas esperadas para la vigencia 2021. Las principales acciones adelantadas fueron:
A diciembre de 2021 ya se tiene toda la flota troncal vinculada, para un total de 476,100 sillas vinculadas; con relación al componente zonal ya se tienen 489.156 sillas de flota vinculada, para un total de 965.256 sillas disponibles, equivalente a un aumento de 130.485 sillas de oferta (15,63%) con respecto a
la línea base para el Plan de Desarrollo (834.771). Del total de sillas reportadas 36.450 corresponden a sillas en buses eléctricos.</t>
  </si>
  <si>
    <t>La meta Plan de Desarrollo no presenta retrasos. 
Existen dificultades en la coordinación entre dependencias y entidades, lo cual se trabaja mediante mesas de trabajo para mejorar la articulación y colaboración en el desarrollo de los proyectos.</t>
  </si>
  <si>
    <t>Meta de tipo creciente cuyo avance es de 88,05 con respecto al 79.30 esperado para la vigencia 2021.
TRONCAL: Teniendo en cuenta el resultado de confiabilidad acumulada del 99,23%, podemos afirmar que la meta sectorial de aumento de confiabilidad del componente troncal al 95%, se cumplió efectivamente para el componente troncal.
ZONAL: se logró una mejora en el Índice de Regularidad del intervalo del componente Zonal, pasando de cifra de mes a 68,1% en marzo de 2020, a un valor promedio en 2021 del 76,87 %. Si bien parte de esta mejora se debe a las acciones adelantadas para garantizar una mejor prestación del servicio,
dicho valor se ve afectado de manera favorable por las restricciones de movilidad con ocasión de la declaración de pandemia por Covid 19, sin embargo a medida que se ha regresado a la normalidad, se han presentado ligeras reducciones del indicador . NOTA: La cifra reportada puede variar ya que para
la fecha de reporte, los resultados del mes de diciembre de 2021 son preliminares, dado que no se ha surtido la etapa de cálculo y notificación de resultados para revisión por parte de los concesionarios, dicho ajuste se considera mínimo y no impacta el resultado global del indicador.
A niverl de TIC, se avanzó en la revisión de fichas técnicas y plan maestro de implementación de Concesionarios, validación de buses prototipo y mesas técnicas de seguimiento e integración con el Centro de Gestión, para implementación de Sistemas Inteligentes de Transporte y el seguimiento a su
Operación y calidad de datos para indicadores. Así mismo optimización de la solución del Estandar de Oferta de Transporte estático y base de datos de flota mediante edición y configuración de consultas y Validación de errores, generación de alertas en información de viajes, tiempos, paraderos y nombres
de rutas. Igualmente Se realizó el estudio y emisión de observaciones a la propuesta técnica y económica presentada por el Concesionario para el desarrollo de las mejoras y nuevas funcionalidades al sistema de Control de flota y se adelantaron gestiones para el acuerdo técnico y economico
correspondiente. Se implementó la gestión de Seguridad de la Información en la continuidad del negocio y se actualizó el documento respectivo. Se incorporaron 2 áreas (Seguridad y Comunicaciones) al sistema de seguridad de la información y se actualizó el manual de dicho sistema ampliando alcance.
Se adoptó esquema de Monitoreo de la seguridad informática en para reportes de seguimieno periodico.</t>
  </si>
  <si>
    <t>Revisión y aprobación de estudios de tránsito para equipamientos de transporte del sistema de movilidad: Estudio, diseño y construcción de mejoras geométricas y nueva salida del Portal Troncal 80, Acción Popular 2013-0399 Malla vial y andenes en la Carrera 4Este entre Calles 46D Sur y 45 Sur La
Victoria, Estudios, diseños y construcción del Canal Córdoba entre Calles 129 y 170, Estudios y diseños conexión regional Canal Salitre y Río Negro NQS- AK7; Estudios, diseño y construcción Paseos Comerciales Fase II Puente Aranda, Factibilidad, estudios y diseños para la construcción del puente San
Agustín y el puente Los Andes, Interventoría estudios, diseños y construcción aceras y ciclorutas costado oriental Autonorte entre AC 80 y CL 128B, Interventoría estudios y diseños proyecto Zona F, Acción Popular 367 de 2013 Calle 54 Sur de CR 88C a CR 89B Bosa, Metodología Estudio de Tránsito
Ciclo Alameda Medio Milenio, Ampliación puentes peatonales estaciones Calle 142, Calle 146, Toberín y Mazurén, Control de Cambios Av. Guayacanes Grupo 1, Metodología Estudio de Tránsito Factibilidad para el desarrollo de la infraestructura vial circuito Bosa y Metodología Estudio de Tránsito Diseño
e implementación de ciclo-infraestructura en programa para la conservación de espacio público y la red de ciclorrutas Red Minuto. También se aprobaron estudios de tránsito de Patios zonales SITP: Aeropuerto, Usme Centro, Alameda El Jardín, María Juana, Perdomo, El Gaco, El Uval, La Conejera, Suba
Gaitana, La Turquesa, Alimentadores Bosa, Corpas, Usme Centro II y Escritorio Fontibón.</t>
  </si>
  <si>
    <t>Si bien la meta final no presenta avance, se han realizado acciones para avanzar en la etapa antecesora como son los diseños así :
Acorde con lo anterior, a continuación, se procede a exponer las actuaciones adelantadas a la fecha:
Cable Aéreo San Cristóbal
En el periodo administrativo 2012-2016, mediante el contrato interadministrativo 20121531 de 2012 entre la Secretaría Distrital de Movilidad -SDM- y la Empresa de Transporte Masivo del Valle de Aburrá -ETMVA- se adelantaron los estudios de factibilidad para los Cables Aéreos de Ciudad Bolívar,
Portal Tunal - Paraíso y de San Cristóbal, Portal 20 de Julio - Altamira.
En el año 2020, el IDU adelantó el proceso IDU-CMA-SGDU-015-2020 para la contratación de la consultoría cuyo objeto es realizar la Actualización y/o Ajustes y/o Complementación de Factibilidad y Estudios y Diseños del Cable Aéreo en San Cristóbal, en Bogotá D.C. y el proceso IDU-CMA-SGDU-
030-2020 para la contratación de la respectiva interventoría.</t>
  </si>
  <si>
    <t>En lo corrido de la vigencia 2021 se han conservado 11,95 km de ciclorrutas a través de los contratos IDU-1639-2019 MANT ESP PUBLICO Y CICLORUTA e IDU-1300-2020, IDU-1272-2020
IDU-1691-2020 MANT ESP PUBLICO Y CICLORUTA
IDU-1695-2020 CONSERVACION MVI con los cuales se alcanza un 10,86% de avance frente a la meta del PDD</t>
  </si>
  <si>
    <t>Se logró un avance de 27,53 Km/Lineales, que equivale al 107,96%, de la meta programada 25,50 Km/Lineales, realizando mantenimiento rutinario de ciclorruta en calzada y mantenimiento periódico en las ciclorrutas de las localidades de Tunjuelito, Bosa, Kennedy, Suba y Ciudad Bolívar.</t>
  </si>
  <si>
    <t>En lo transcurrido del Plan de Desarrollo se han mantenido 8,65 km de cicloinfraestructura existente. En lo que respecta a la vigencia del año 2021 se intervinieron 3,66 km de cicloinfraestructura existente.
Entre el año 2020 y 2021 se han intervenido 5 localidades: Kennedy, Suba, Santa Fe, Teusaquillo y Fontibón. En ellas, se realizó la priorización de la cicloinfraestructura existente en las diferentes vias del Distrito. Posteriormente se realizó la asignación al contrato de obra correspondiente a cada zona, para
su mantenimiento en campo, bajo la supervision de actividades por parte de la Entidad.
Las principales ciclorrutas a las cuales se les ha adelantado mantenimiento fueron las siguientes: Av. Boyaca; KR 59A entre AC 134 y CL 135; KR 16 entre CL 35 y CL 36 y entre CL 60 y CL 6; CL 17 entre KR 98 Y KR 100 y entre KR 116A y 124; CL 17 entre KR 97A KR 136.</t>
  </si>
  <si>
    <t>R: Los segmentos no culminados quedaron en ejecución para entrega durante el primer trimestre de 2022.
Solución: Los segmentos que quedaron en ejecución, se culminarán en el primer trimestre de la vigencia 2022.</t>
  </si>
  <si>
    <t>De acuerdo con lo programado se presenta un avance en obra de 93.24%, se intervinieron 380.80 km-carril de malla vial local e intermedia, 19.54 km- carril de malla vial arterial y 7,18 km- carril de malla vial rural para un total de 407.52 km carril intervenidos y se taparon un total de 283.349 huecos y entre
las principales vías intervenidas se destacan la Autopista Norte, Av. Boyaca, Av. Calle 100, Av. Calle 13 - Centenario, Av. Calle 134, Av. Carrera 19, Av. Carrera Novena, Av. Carrera 11, Av. Carrera 7, Av, Carrera 113, entre otras.
Así mismo las intervenciones realizadas corresponden a:
Parcheo/Bacheo, Cambio de carpeta, Rehabilitación en flexible, Cambio de losa, Rehabilitación en rígido, Sello de fisuras, y fresado estabilizado.
En lo corrido de la vigencia se atendieron 25 emergencias, 5 en la localidad de Ciudad Bolívar, 6 en la localidad de Chapinero, 4 en la localidad de Martires, 3 en la localidad de Santa Fe, 2 en la localidad de Usaquen 4 en la localidad de Engativa y 1 en la localidad de San Cristobal, las emergencias
atendidas fueron por remoción en Masa, material desprendido por caída de talud, retiro de escombros para habilitar paso vehicular en vía terciaria, por socavación y reconformación de calzada y expropiación y demolición del bien por uso de microtrafico y explotación infantil, limpieza de la capa vegetal que
obstruia la via de acceso, entre otros.
Es importante destacar que la UAERMV ha logrado beneficiar alrededor de 5.898.652 habitantes del distrito capital, reduciendo sus tiempos de desplazamiento y mejorando las condiciones de movilidad, seguridad y calidad de vida.</t>
  </si>
  <si>
    <t>Con corte a 31 de Diciembre de 2021 se tienen programada la contratación para conservar 442,96 km-carril en las mallas viales de la ciudad y presenta un avance de 232,46 km-carril que frente a la meta plan de desarrollo de 938 km carril equivale 24,78 % de cumplimiento, acciones que se han
realizado a través de los programas de conservación así:
MANTENIMIENTO DE 111,43 KM-CARRIL MALLA VIAL ARTERIAL
MANANTENIMIENTO 93,44 KM-CARRIL DE MALLA VIAL INTERMEDIA
REHABILITACION DE 1,16 KM-CARRIL DE MALLA VIAL INTERMEDIA
REHABILITACION DE 25,99 KM-CARRIL DE MALLA VIAL RURAL</t>
  </si>
  <si>
    <t>No se reportan retrasos.</t>
  </si>
  <si>
    <t>En lo corrido del Plan Distrital de Desarrollo y con corte a diciembre de 2021, se ha logrado beneficiar a 70.067 estudiantes a través de los tres programas de Al Colegio en Bici, Ciempiés y Ruta Pila.
En lo que respecta a la vigencia 2021, se beneficiaron 67.132 estudiantes distribuidos de la siguiente manera:
¿ Al colegio en Bici: 4.453 estudiantes matriculados en instituciones educativas distritales de las 15 localidades donde opera. De ellos, 3.611 se encuentran entre los 5 y los 12 años de edad, y 842 de 13 en adelante. Adicionalmente 1.914 son niñas y 2.539 son niños y se encuentran distribuidos de la siguiente manera en las localides: Antonio Nariño 93, Barrios Unidos 74, Bosa 897, Ciudad Bolívar 222, Engativá 809, Fontibón 131, Kennedy 544, Mártires 143, Puente Aranda 143, Rafael Uribe Uribe 349, San Cristóbal 23, Suba 584, Tunjuelito 223, Usaquén 149 y Usme 69. Así mismo, 20 estudiantes pertenecen a la comunidad afro y 9 a la comunidad indígena, 197 son víctimas de desplazamiento forzado y 51 se encuentran en condición de discapacidad.
- Ciempiés Caminos Seguros: 1.592 estudiantes beneficiados, 1.306 se encuentran entre los 5 y los 12 años de edad y 286 de 13 en adelante. Adicionalmente 798 son niñas y 794 son niños y se encuentran distribuidos de la siguiente manera en las localidades: Bosa 565, Suba 676, Kennedy 174 y Mártires 177. Respecto a las etnias se cuenta con 7 de comunidades afro y 18 de comunidades indígenas: Muisca, Andoque, Pijao y Nasa. Adicional 108 son víctimas del conflicto armado y 33 se encuentran en condición de discapacidad.
- Ruta Pila: a través de la revisión de 4.000 vehículos, se beneficiaron 61.087 niñas, niños y adolescentes que se desplazan hacia y desde sus instrucciones educativas.
Ahora bien, en conjunto con la Secretaría de Educación Distrital, se ha venido trabajando en una propuesta para el desarrollo de rutas de confianza, caminos seguros y ciclo-expediciones, de la mano de la reactivación de los colegios, siguiendo los protocolos de bioseguridad establecidos. Las actividades
en parques continúan realizándose en paralelo al acompañamiento de los recorridos a los colegios. Frente al proyecto Ruta Pila se vienen realizando operativos de control, revisión y seguimiento de las condiciones de seguridad y el cumplimiento normativo en materia de tránsito y transporte por parte de los
vehículos de transporte escolar, con el objetivo de mejorar la calidad de viaje de los estudiantes que se desplazan en este medio de transporte desde y hacia sus instituciones educativas. Estos operativos se desarrollan en las instituciones educativas y los principales corredores viales de la ciudad.
Frente a los viajes realizados a través de los cuales se han beneficiado los estudiantes, se cuenta con un total de 411.654 viajes entre Al Colegio y Bici y Ciempiés, 60 visitas a colegios y 4.000 controles a vehículos de transporte escolar en Ruta Pila.</t>
  </si>
  <si>
    <t>En lo corrido del año 2021, se ha ejecutado un total de 14,93km/carril de vía , correspondiente al 10,23 % de cumplimiento del la meta PDD en avances en las siguientes obras
AV. TINTAL DE AV. V/CIO. A AV. BOSA. IDU-1543-2018
AV ALSACIA (AV BOYACÀ - AV CALI) IDU-1539-2018
AV. ALSACIA (AV TINTAL A AV CALI) IDU-1540-2018
AV BOSA DESDE AV C CALI HAST AV TINTAL IDU-1533-2018
AV.JOSÉ C.MUTIS DE AK. 70- AV.BOYACA IDU-1851-2015
AV.ELRINCON KR91 AC131A D CR91 AV.CONEJE IDU-1725-2014
AV.L.GOMEZ AK9 D CL183 A CL193 IDU-1551-2017
AV.EL RINCON DE AV.BOYACA A CRA.91 IDU-1550-2018
TRONCAL CARACAS TR 1 EST. ALIMENTADORA IDU-1601-2019</t>
  </si>
  <si>
    <t>Se viene haciendo seguimiento al cronograma definido para el CONPES de IE y el convenio de cofinanciación de la troncal Calle 13. Se hizo mesa de trabajo con MHCP para revisar el espacio fiscal. Se radicaron los documentos de cofinanciación el 4 de octubre. Se espera tener CONPES IE en enero
2022 y Convenio de cofinanciación en marzo de 2022.</t>
  </si>
  <si>
    <t>En lo corrido del año 2021, se ha ejecutado un total de 4,97 km de ciclorruta que representan el2,22% de avance frente a la meta del Plan del idu de 224 km y distribuidos de la siguiente manera:
AV. TINTAL DE AV. V/CIO. A AV. BOSA. IDU-1543-2018
AV BOSA DESDE AV C CALI HAST AV TINTAL IDU-1533-2018
AV.JOSÉ C.MUTIS DE AK. 70- AV.BOYACA IDU-1851-2015
AV.ELRINCON KR91 AC131A D CR91 AV.CONEJE IDU-1725-2014
CICLO RUTA CL 116 - CRA 11 - CRA 50 - IDU-1828-2015
CANAL MOLINOS ENTRE AK 9 Y AUTONORTE IDU-1538-2020
TRONCAL CARACAS TR 1 EST. ALIMENTADORA IDU-1601-2019
AV ALSACIA (AV BOYACÀ - AV CALI) IDU-1539-2018
PUENTE VEHICULAR AUTO NORTE POR CL 153 IDU-1737-2021
ANDENES CL92 Y CL94 DE CR 7 A AUTONORTE IDU-1279-2020</t>
  </si>
  <si>
    <t>En lo transcurrido del Plan de Desarrolo, se han implementado 41,58 km de ciclorruta. En lo que respecta a la vigencia del año 2021 se intervinieron 16,42 km de ciclorruta. Entre el año 2020 y 2021 se han intervenido 9 localidades: Fontibón, Kennedy, Usaquén, Suba, Barrios Unidos, San Cristóbal, Santa
Fe, Candelaria y Chapinero. Se realizó la priorizacion de los corredores viales en los cuales se evaluó la viablidad de la implementación de las ciclorrutas segregadas en calzada. Posteriormente se realizó el diseño de señalización correspondiente, la asignación al contrato de obra de cada zona para su
implementación en campo, bajo la supervision de actividades por parte de la Entidad.
Los principales proyectos de ciclorruta a destacar son los siguientes: Par vial AK 7 y KR 8 entre Calle 12B y Calle 22 Sur; AK 7 entre Calle 32 y Calle 106; AC 13 entre Carrera 100 y Carrera 135; AK 9 entre Calle 170 y 127; AK 11 entre Calle 127 y Calle 116 y Calle 106 entre AK 11 y AK 7; Carrera 73 entre Av. Boyaca y AV. Primero de Mayo.</t>
  </si>
  <si>
    <t>Si bien es cierto la meta no presenta avance, a la fecha se encuentran contratados 15 de los 25 programados, una vez se culminen dichos contratos se reporta su ejecución, en puntos como :
PTE. VEH. AV C CALI POR AV FERROCARRIL ( 2) IDU-1550-2018
MANTENIMIENTO PUENTES VEHICULARES (8) IDU-1711-2020
INTERSECCION AV.RINCON X AV.BOYACA (3) IDU-1550-2018
INTERSECCION AV ALSACIA POR AV BOYACA (2) IDU-1539-2018
No obstante lo anterior en cuanto al mentenimiento de puentes vehicularres se han ejcutado 13 a traves de los siguientes contratos
Mantenimiento
IDU-1710-2020
Puentes conservados
1. TV 60 (Av. Suba) por CL 117 (Humedal Córdoba)
2. Av. Iberia (Cl 134) por Av. Paseo de Los Libertadores (norte)
3. Av. Chile (AC 72) por Av. Boyacá
4. Av. Pepe Sierra por Av. Paseo de los Libertadores
5. Av Medellín por Av del Congreso Eucarístico (costado norte)
6. Av. Pepe Sierra por Av. Boyacá
7. Av Medellin por Avenida Boyacá (norte)
8. Av Medellin por Avenida Boyacá (central)
9. Av. Ciudad de Cali por Calle 80
IDU-1711-2020
Puentes conservados
1. Av. Ciudad de Quito por DG 61C (Canal Salitre)
2. Av. José Celestino Mutis por Av. del Congreso Eucarístico (norte)
3. Av. José Celestino Mutis por Av. del Congreso Eucarístico (sur)
4. Av. de las Américas por Av. Ciudad de Quito</t>
  </si>
  <si>
    <t>A diciembre de 2021, el Sector Movilidad presenta un avance del 0.51 respecto al 0.56 programado, esto es, un 91% de cumplimiento en relación a la implementación de estrategias de cultura ciudadana implementadas. A continuación, las acciones
adelantadas por parte de cada entidad:
UAERMV: Los logros relacionados a la estrategia de cultura ciudadana, se concentraron durante el cuarto- trimestre del año 2021 en afinar el cumplimiento de los 4 objetivos propuestos, vinculando profesionales capacitados para el apoyo de múltiples
actividades. El avance del periodo se caracterizó por las acciones realizadas para la Estrategia de Cultura Ciudadana - E.C.C. Charlas para el respeto, la prudencia y la paciencia en los frentes de obra, en la cual se avanzó a través de los talleres de
cambio cultural: "A cuidar se aprende en su segunda edición durante el mes de octubre". También se destaca, el avance de la E.C.C. Humanizando la labor del personal en obra, en la cual se realizó el ritual de inicio, en el segmento vial de la Kra 46
entre calle 137 y calle 138, donde especialmente se resaltó la labor de obra de las colaboradoras que cumplen con el control de tráfico a través de un juego de roles entre la comunidad y el personal de la entidad. Con respecto a la preparación de esta
estrategia se destacan la elaboración de encuestas, infografías y recorridos a este punto durante el mes de diciembre de 2021. Con respecto a los objetivos 3 y 4, se destacan avances en la elaboración de encuestas y recorridos en campo, asociados a
la E.C.C. Cuidando Ando y E.C.C. La Trece se crece.
Ahora bien, se destaca la asistencia y participación de la entidad a la Segunda Mesa Intersectorial de Cultura Ciudadana, durante el mes de noviembre, en la cual se dio revisión a las apuestas de Cultura Ciudadana 2022, al Mapa de las acciones y
metas de Cultura Ciudadana de las entidades 2020 y 2021 y Guía de enfoque en políticas públicas y finalmente se realizó un Taller de Enfoque de Cultura Ciudadana.
Con respecto a los resultados, bienes y servicios entregados, se destaca la actualización de la presentación de definición estrategias de cultura ciudadana en la UAERMV, documento que alinea los objetivos generales con las estrategias propuestas, se
destaca la elaboración de las infografías de los rituales de inicio y fin.
SDM: En lo corrido de la vigencia se realizaron acciones enmarcadas en dos componentes estratégicos como son las campañas de cultura y las actividades de educación vial, los cuales se articulan y complementan para aportar a la construcción de una
cultura ciudadana en el sistema de movilidad de la ciudad, entre las que se destacan: 1. Un Pedido por la Vida: El Escuadrón de Un Pedido por la Vida capacitó 420 domiciliarios motociclistas a este segundo encuentro. Estas capacitaciones se
desarrollaron en más de 20 zonas estratégicas de la ciudad. 2. Tú Eres el Corazón de la Nueva Movilidad: Realizando intervenciones en calle, llegando a 8.194 ciudadanos, a quienes se invitó principalmente a hacer un buen uso de los pasos y andenes
peatonales. 3. Échale el ojo a los carriles preferenciales: logró en la primera fase, echarle el ojo a más de 5.297 ciudadanos para que realizaran un buen uso del carril preferencial, de los cuales 992 corrigieron su comportamiento en vía (281 motos, 196
vehículos de placas blancas y 515 vehículos particulares), ayudando a mejorar los tiempos de viaje y la movilidad de todos y todas. Las localidades donde se tuvo intervenciones fueron: Chapinero, Mártires, Santa Fe y Kennedy. 4. Bájale al acelere ¿
Bloomberg: dirigida especialmente a los usuarios de moto (conductor + acompañantes), por ser el actor vial que más fatalidades en el tránsito registra en la ciudad por siniestros viales. 5. 50 M/H: Se buscó generar un cambio de comportamiento en los
conductores para que no excedan el límite máximo de velocidad. La estrategia de 50 km/h contempló un plan de medios con presencia en diferentes canales de comunicación para informar a los ciudadanos la importancia de conducir a una velocidad
moderada: Radio Masiva, Radio Alternativa, Tv, Digital, paraderos y vallas. 6. Serie web ¿siempre en la vía, cuida la vida: Su objetivo fue la capacitación y generación de conciencia de las diferentes problemáticas que hay en la vía tales como
Zigzagueo, efecto Venturi, puntos ciegos, elementos de protección de los ciclistas, entre otros. 7. Curso virtual para motociclistas -la nueva movilidad actores en la vía: curso virtual que buscó concientizar a los motociclistas acerca de la importancia de
los elementos de protección personal, interacción asertiva con los otros actores viales, el curso abrió inscripciones a partir del 3 de octubre de 2020 y en 2021, 1.390 usuarios de moto se han inscrito al curso virtual de manera voluntaria.
Se han desarrollado 2.020 acciones pedagógicas en las cuales participaron 95.840 ciudadanos (18.779 menores de edad y 77.061 adultos). Así mismo, se promovió la comunicación no sexista y libre de estereotipos de género en el sistema de
movilidad, así como la promoción de prácticas de inclusión e igualdad con enfoque poblacional - diferencial en el sistema de movilidad.
TMSA: 4 campañas de posicionamiento sobre los canales oficiales de TransMilenio, 5 actualizaciones de los canales internos (cultura interna), 3 estrategias de gestión social, 4 campañas de cultura (internas), articulación de 2 Políticas Públicas,
promoción de campañas de atención al usuario, 1 cartilla de señalética, así como 9 Acciones de cultura ciudadana relacionadas con:
-Reducción de la evasión
-Uso de la bicicleta
-TransMiCable- gestión social
-Buen uso del Sistema
-Prevención del COVID en el Sistema
-Alianza privada
-Semana de la cultura
-Reconciliación con el Sistema
-Cumpleaños TransMiCable.
En ejecución de la estrategia de cultura ciudadana denominada Equipo T, se han adelantado diferentes acciones en el marco de la misma. Lo anterior, a través de la participación de los diferentes componentes de la Subgerencia de Atención al Usuario
y Comunicaciones, en articulación con las tres líneas de acción de la estrategia.
EMB: En el marco del contrato de consultoría 275 de 2021, durante el último trimestre de la vigencia se implementaron las fases 3, 4 y 5 del mismo correspondientes a: toma de información, análisis de información e informe y diagnóstico, llegando a un
100% de ejecución y quedando a la empresa los siguientes productos entregados: explicación metodológica, análisis segmentado y, documento diagnóstico con las recomendaciones derivadas de los resultados del estudio, y el plan de acción de cultura
ciudadana para la Primera Línea del Metro de Bogotá., esto soporta el 100% de avance con corte a 31-dic-2021, equivalente a 0.010 de ejecución frente al 0.010 programado para este año con relación a la meta PDD correspondiente 0.25 estrategias
de cultura ciudadana implementadas. Es de anotar que la parametrización del sistema no permite la edición de valores mayores a 3 decimales, por tanto, el % de avance para este caso se reporta en avance y/o logros.
En lo que respecta al IDU, no cuenta con recursos para 2021.</t>
  </si>
  <si>
    <t xml:space="preserve">
Las campañas de cultura ciudadana para el sistema de movilidad, con enfoque diferencial, de género y territorial, benefician a la ciudad en los siguientes aspectos:
1. Fortalecen los conocimientos e interiorización de las normas y el uso adecuado del espacio público
2. Generan el aprendizaje y la recordación entre los motociclistas domiciliarios del límite de velocidad máxima, así como las transformaciones en la percepción del costo familiar que implican los siniestros viales.
3. Generan conciencia para el cuidado del patrimonio a través de la exposición de relatos de vida y de los beneficios que presta el transporte público en la ciudad, en medio de las acciones violentas y de bloqueo del sistema Sitp-TransMilenio
4. Disminuyen los incidentes viales con la recordación sobre velocidad máxima en corredores principales (50 km/h) y formentar el cuidado de los actores viales más vulnerables (peatón, ciclistas y motociclistas).
5. Generan cultura ciudadana y transformaciones en diferentes zonas de intervención por la Entidad, para la concientización y el cuidado del actor vial más vulnerable, el peatón.</t>
  </si>
  <si>
    <t>En lo corrido del Plan de Desarrollo se ha logrado la ejecución del 100% de lo programado. A continuación las acciones implementadas:
1. Diagnóstico de la implementación de Taxi Inteligente, documento de reestructuración de las funcionalidades.
2. Desarrollo de ajustes en el funcionamiento del Sistema de Información y Registro de Conductores - SIRC y de la interfaz de programación de aplicaciones de Taxi Inteligente (API Taxis)
3. Diagnóstico de zonas amarillas en la ciudad.
4. Diagnóstico del servicio de taxi aplicando el modelo de calidad basado en indicadores y avance en la estrategia de implementación.
5. Encuesta de percepción del usuario 2021
6. Co-creación con el gremio de la Visión del servicio 2030.
7. Estructuración de canales de comunicación con el gremio a través de mesas de trabajo con los representantes para la construcción de estrategias en pro de la calidad, sostenibilidad y competitividad del gremio.
8. Fortalecimiento de oferta institucional de capacitación para los conductores del gremio.
9. Seguimiento continuo de las actividades de control adelantadas por la entidad respecto a la prestación de servicios no reglamentados.
10. Estructuración de estrategias de protección a la mujer en el servicio de transporte Público Individual.
Beneficios
Mejorar la experiencia de viaje del usuario y del prestador del servicio de transporte público individual, a través del reporte de información de taxi, uso de plataformas por parte de los usuarios y mayor control por parte de la SDM de las tarjetas de control,
así como la elaboración de estrategias de mejora que incidan en la experiencia del usuario de taxi y los prestadores del servicio
Confiabilidad en el servicio y mejor experiencia de viaje en Bogotá y la Región, mediante el desarrollo de estrategias como las zonas amarillas que organizan la ciudad y dan confianza a los usuarios de taxi.</t>
  </si>
  <si>
    <t>No se han presentado obstáculos o retrasos a la fecha. Se avanza en los cronogramas de trabajo en el tiempo estipulado.</t>
  </si>
  <si>
    <t>Mejorar la experiencia de viaje del usuario y del prestador del servicio de transporte público individual, a través del reporte de información de taxi, uso de plataformas por parte de los usuarios y mayor control por parte de la SDM de las tarjetas de control,
así como la elaboración de estrategias de mejora que incidan en la experiencia del usuario de taxi y los prestadores del servicio
Confiabilidad en el servicio y mejor experiencia de viaje en Bogotá y la Región, mediante el desarrollo de estrategias como las zonas amarillas que organizan la ciudad y dan confianza a los usuarios de taxi.</t>
  </si>
  <si>
    <t>No se han presentado obstáculos o retrasos para el cumplimiento de la meta</t>
  </si>
  <si>
    <t>En lo corrido de la vigencia se han realizado las siguientes acciones:
1. En el marco de la excepción al Pico y Placa para vehículos con 3 o más ocupantes, se continuaron registrando en promedio 52.034 vehículos semanales, con un total acumulado de 2.705.784 entre el 1 de enero y el 31 de diciembre de 2021.
2. En el marco de la encuesta de gestión de la demanda y movilidad compartida, se capturaron las preferencias declaradas de más de 13.783 personas que la respondieron.
Con el apoyo del equipo técnico se desarrollaron las siguientes estrategias o actividades que se definen a continuación para avanzar en el desarrollo de la meta. Adicionalmente, varios de los procesos contaron con el apoyo de plan de medios para lograr el acercamiento con los actores necesarios para la
implementación de los proyectos.
1. Convocatoria a empresas privadas, entidades públicas y universidades en una prueba de aplicaciones (app) de movilidad compartida, para evaluar su potencial capacidad para realizar controles de los viajes compartidos en la ciudad. A la fecha hay 3 startups interesadas en la participar en la medida de
movilidad compartida (Try My Ride, iLIKKO y Muverang).
2. Aplicación de encuesta que evalúa temas de gestión de la demanda, con énfasis en aspectos de movilidad compartida.
3. Se diseñó encuesta para las personas que han utilizado la excepción al Pico y Placa para vehículos con 3 o más ocupantes.
4. Se presentaron los resultados de la evaluación de los carriles para vehículos de alta ocupación.
5. Se publicó la Resolución 118139 de 2021, que incluye la autorización de emplear medios tecnológicos para facilitar la inscripción al permiso semanal de alta ocupación vehicular.
6. Se publicó entre el 12 y el 16 de diciembre la resolución de intercambio de información con plataformas tecnológicas para comentarios de la ciudadanía.
7. Entre el 1 de julio y el 31 de diciembre de 2021, se registraron 1.806.349 permisos semanales de alta ocupación, 406.328 vehículos diferentes se registraron.
8. Se realizó una encuesta para los usuarios del Pico y Placa solidarios y el vehículo compartido, 3.065 personas se registraron.
9. Con el apoyo de la Red Muévete Mejor, se realizó charla virtual sobre movilidad compartida. La Red realiza permanentemente actividades de capacitación y asesoría con el objetivo de fomentar la movilidad sostenible en empresas.</t>
  </si>
  <si>
    <t>Debido a la contingencia por la Pandemia del COVID 19, sumado a la situación de orden publico acaecida en la ciudad entre abril y junio de 2021 que afecto la operación de los componentes Troncal y Zonal del sistema, actualmente, no se cuenta con las condiciones normales de operación y demanda que
permitan tomar de forma adecuada la línea base prevista; no obstante, la demanda del sistema viene recuperandose con una tasa entre el 8 y el 12% mensual, indicando una recuperación al corte de diciembre del 88% de la demanda transportada antes de la pandemia.</t>
  </si>
  <si>
    <t>Meta de tipo decreciente cuyo avance es de 23,55 con respecto al 23,55 esperado para la vigencia 2021. Las principales acciones adelantadas fueron:
Se avanza en la consolidación de la información para realizar los calculos que lleven a determinar la linea base del indicador; asi mismo se continua la construcción de la metodologia para el calculo de la disminución del tiempo de acceso al transporte público.</t>
  </si>
  <si>
    <t>En lo corrido del Plan de Desarrollo, por parte del Sector Movilidad (SDM y TMSA), se ha logrado la implementación de las estrategias integrales para mejorar la calidad del transporte público urbano regional. En lo que respecta a la vigencia 2021, se
han adelantado las siguientes acciones:
SDM:
-Se avanzó en la ejecución y seguimiento del firmado con la Gobernación de Cundinamarca, la Empresa Férrea Regional, el Instituto de Desarrollo Urbano y Transmilenio S.A. para la integración del Regiotram de Occidente el SITP de Bogotá en el
mes de noviembre de 2020
-Se avanzó en la ejecución y seguimiento del convenio firmado con la Gobernación de Cundinamarca, la Empresa Férrea Regional y Findeter para llevar a cabo los estudios de factibilidad y la estructuración del proyecto Regiotram del Norte en el mes
de noviembre de 2020
-Se presentaron propuestas desde el Sector Movilidad para el borrador de Ley Orgánica de la Región Metropolitana en lo que respecta a la creación de una Autoridad Regional de Transporte y su financiación. La ley orgánica de la región metropolitana
fue aprobada en senado el 21 de diciembre y está a espera de sanción presidencial.
-Se avanzó en la coordinación y apoyo técnico a la Secretaría Distrital de Planeación para la revisión general del Plan de Ordenamiento Territorial en lo que respecta a temas del Sector Movilidad, específicamente en el apoyo y soporte técnico para la
discusión de la propuesta durante los meses de octubre, noviembre y diciembre en el marco de la Comisión Territorial del Concejo Distrital, así como la atención a las solicitudes presentadas sobre la misma desde las entidades de control del distrito.
TMSA: se implementarin 40 estrategias respecto a las 40 esperadas:
Los proyectos para los Complejos de Intercambio Modal - CIM del Norte y 80, se encuentran en etapa de factibilidad. Se está preparando la etapa de validación por parte de las entidades distritales. Esto se complementa con los avances reportados en
las metas de mejoramiento de 43 estaciones, una estación central, seis patios troncales y zonales, 29.6 km de troncal y 20 km de corredor verde.</t>
  </si>
  <si>
    <t>En lo corrido del Plan de desarrollo por parte del Sector Movilidad - IDU, se han implementado 1613 ciclo parqueaderos tanto en vías como en los campamentos de las obras que se encuentran en ejecución, con lo cual se alcanza un 32,26% de
cumplimiento de la meta Plan , dichos ciclo parqueaderos se encuentran ubicados así:
- ZONA ROSA (198)
AV.ELRINCON KR91 AC131A D CR91 AV.CONEJE ( 104)
- AV.JOSÉ C.MUTIS DE AK. 70- AV.BOYACA (96)
- AV. TINTAL DE AV. V/CIO. A AV. BOSA.( 141)
- AV TINTAL DE AV M. CEP VARGAS A AV ALSAC (350)
- AV ALSACIA AV BOYACA Y CARRERA 71B (225)
- AV BOSA DESDE AV C CALI HAST AV TINTAL( 140)
-AV.EL RINCON DE AV.BOYACA A CRA.91 (50)
-PTE PEAT AV.LAUREANO GOMEZ AK9 X CLL112( 8)
-CALLE 116 ENTRE CRA. 7 Y AUTONORTE (20)
- AMPLIACIÓN ESTACIONES GP 2 (45)
- AV.L.GOMEZ AK9 D CL183 A CL193 ( 5)
- TM CARACAS TRAMO 1 (58)
- CANALES COMERCIALES ( 6)
- AV. 68 ALIMENTADORA LINEA METRO- GP 2 (15)
- AV. 68 ALIMENTADORA LINEA METRO - GP 4 (35)
- AV. 68 ALIMENTADORA LINEA METRO - GP 6 ( 30 )
- AV. 68 ALIMENTADORA LINEA METRO - GP 7 (12)
- Ampliación de estaciones TM - Emergencia ¿ Grupo I ( 16)
- Ampliación de estaciones TM - Emergencia ¿ Grupo II (16)
- CICLO PUENTE CANAL MOLINOS X AUTONORTE (11)
- PATIO LA REFORMA ( 10)
De igual manera, por parte de la Secretaría Distrital de Movilidad, durante la vigencia 2021 se obtuvo un 36% de avance en el desarrollo de las acciones para aumentar el número de cupos de cicloparqueaderos. A continuacion se presentan algunas de
esas acciones que se dieron:
1. Se realizarón 7 sinergías entre la Secretaría Distrital de Gobierno, Instituto Distrital de Desarrollo Urbano, Secretaría Distrital de Hacienda y Secretaría Distrital de Movilidad.
2. Durante el año se contacto a 25 empresas a las cuales se les realizo el seguimiento y se les dio a conocer el Acuerdo distrital 790 de 2020 y el programa de Sellos de calidad, dichas empresas son:Asobares, Asobancaria, Ara, Tostao, Fenalco, Anato,
Grupo éxito, OPAIN, Cencosud, CC Avenida Chicle, Terpel, ACOPI, Enel, Farmatodo, Caracol TV, Decathlon, Wok, Bancolombia-sura, Seguros del Estado, Makro, Alsea, Movistar, Crepes &amp; Waffles, Homecenter y Home sentry.
3. Durante el transcurso del año se realizarón las siguientes certificaciones Universidad de los Andes, Centro Comercial Unicentro, Centro Comercial Plaza Central, Centro Comercial Atlantis, Centro Comercial Avenida chile, j&amp;J, Centro Comercial
Floresta Outleet, Homesentry calle 116, Centro Comercial porto alegre, Parking international,Centro comercial subazar.
Durante la vigencia 2021, se realizaron las siguientes implementaciones de cupos de cicloparqueaderos en infraestructura pública:
Secretaria Distrital de Hacienda 334, Terminal de transporte 33, IDU 302, Secretaría Distrital de Educación 695, Secretaría Distrital de Hábitat 33, Secretaría Distrital de Ambiente 56, Gobernación de Cundinamarca 250, IPES 310, Secretaría Distrital de
Movilidad 52, Acueducto de Bogotá 244, Alcaldía General-Secretaría de Gobierno-Secretaría Jurídica 111, Secretaría Distrital de Integración Social 52, Contraloría 36, IDPYBA 33, Parqueo en vía 192 cupos, Inventario 16533.
Para un total de cupos implementados en infraestructura pública en el año 2021 de: 19.266.
Como parte de las actividades que adelanta la Secretaría Distrital de Movilidad (SDM) a través de la Subdirección de la Bicicleta y el Peatón (SBP) en el marco de la Politica Pública de Bicicleta, así como del Plan Maestro de Movilidad vigente y otros
instrumentos de planeación reglamentarios, esta identificada la necesidad de conocer la cantidad de cupos de cicloparqueaderos con los que cuenta Bogotá. En este sentido, la Subdirección de la Bicicleta y el Peatón (SBP) en el año 2021, entre las
gestiones adelantada adelantadas, programó y realizó el inventario parcial de cupos de cicloparqueaderos en espacio público (entre estos, parques, plazas y plazoletas) y equipamientos distritales, reconociendo así una oferta de16.533 cupos que no se
tenía contabilizada dentro de la red de cicloinfraestructura, ni inventariada por las entidades del sector movilidad. En este sentido, se reporta el inventario de dichos elementos como resultado de una labor desarrollada en el año 2021, y cuyo cierre
parcial se realiza a corte del 31 de diciembre de 2021. Aunado al inventario desarrollado, la SBP también adelanta gestiones con entidades distritales y establecimientos privados, promoviendo el aumento de cupos de cicloparqueaderos tanto en infraestructura pública, como en infraestructura privada.</t>
  </si>
  <si>
    <t>Con la implementación de los cicloparqueaderos se incentiva el uso de la bicicleta y la seguridad vial, así mismo aumenta la calidad de vida de los ciudadanos dado que se incrementa la actividad fisica y contemplativa del paisaje urbano. De igual
manera, estas acciones permiten que los y las ciclistas cuenten con un lugar adecuado, seguro y cómodo para poder guardar su bicicleta, reduciendo la posibilidad del hurto y facilitando su movilidad en la ciudad.
Otro beneficio importante es que se aumenta la calidad de vida de los ciudadanos dado que se incrementa la actividad física y contemplativa del paisaje urbano.</t>
  </si>
  <si>
    <t>El Centro de Orientación a Víctimas de Siniestros Viales, entre el 1/1/2020 al 1/12/2021 se realizó la atención de 290 víctimas de siniestros viales, de las cuales 140 son conductores, 34 motociclistas, 50 pasajeros, 16 ciclistas y 50 peatones. Se realizaron 290 citas de acogida, 273 citas de orientación jurídica, 178 citas de orientación social y 326 citas de orientación psicológica, para un total de 1067 citas.
De igual manera, se lograron resolver las dinámicas requeridas para garantizar la operación del Centro en el curso del menor tiempos posible, desde el momento en que se contó con la disponibilidad presupuestal para el mismo.
Beneficios
El mayor impacto es que las víctimas de siniestros viales del Distrito ya tienen un Centro de orientación en donde cuentan con orientación de tipo psicológica, jurídica y social para tener herramientas para adecuarse a sus nuevas condiciones de vida, lo
cual redunda en la mejora de calidad de vida de las víctimas.
Así las cosas, con la operación del Centro se ha logrado fortalecer la comunicación de sus servicios prestados para promover y facilitar el acceso de la población beneficiaria.</t>
  </si>
  <si>
    <t>En lo que va corrido del Plan de Desarrollo 2020-2024, se ha logrado mantener el tiempo promedio de viaje por debajo de los 50 minutos. Lo anterior, gracias a que se logró ejecutar las acciones complementarias con las demás subdirecciones
enfocadas a mantener en 99% operando el sistema de semaforización inteligente, manteniendo las jornadas de gestión en vía e implementando señalización en algunos corredores prioritarios y se implementa acciones de gestión de la demanda para la
ciudad. En lo que respecta al 2021,y con el propósito de mejorar la experiencia de viaje, se mantuvo al 99% la disponibilidad del Sistema de semaforización, se realizaron jornadas de gestión en vía ayudando a la movilidad, respecto a la señalización se
encuentra vigente el contrato de señales elevadas realizando acciones en el corredor de la Autosur; la subdirección de PMT realizó todas las gestiones con el fin de no tener afectaciones en los tiempos de viaje para los usuarios de modos motorizados
(vehiculares) en la infraestructura vial, por efecto de las obras y la implementación de PMT sobre los catorce (14) corredores viales principales; se implementaron medidas en el corredor de la autopista norte, de igual manera comenzó el desmonte de la
ciclorruta en calzada del corredor Av Calle 13; para los demás corredores se tiene el equipo de gerencia en vía regulando los puntos críticos por congestión; en el tercer trimestre se implementó medidas tipo piloto en el corredor de la Av Boyacá y el
corredor de la calle 26, se continuó con las labores para mejorar la circulación de ciclistas en el corredor de calle 13, Av Boyacá y el corredor Av. Américas, Primera de Mayo, corredores de Carrera 7, Calle 80, Carrera 68 y Av Ciudad de Cali, y para los
demás corredores se tiene el equipo de gerencia en vía regulando los puntos críticos por congestión. Para el cuarto trimestre, se implementaron medidas tipo piloto en corredores tales como Av Americas, Av Caracas, Av Calle 13 y Av Carrera 7. Para
los demás corredores principales de la ciudad, se cuenta con personal del grupo operativo de gestión en vía regulando intersecciones y puntos identificados como críticos. Durante el mes de noviembre se evidenció un aumento en el tiempo promedio de viaje, superando el umbral de los 50 minutos, donde pese a los esfuerzos desde los diferentes componentes de gestión y atención a eventos en vía, pruebas piloto y medidas de gestión y regulación del tráfico, se obtuvo un tiempo promedio de 50.23
minutos, condición que se vio afectada por el importante incremento en obras de infraestructura y servicios públicos a través de PMTs Así las cosas, para el mes de diciembre se realiza una mayor labor para no permitir el aumento del tiempo promedio
de viaje y no superar el umbral de los 50 minutos, todo ello a través de la gestión de Gerencia en Vía, alcanzando un total de 45,6 minutos promedio para cierre del 2021.</t>
  </si>
  <si>
    <t>Se lograron ejecutar las acciones complementarias con las demás subdirecciones enfocadas a mantener en 100% operando el sistema de semaforización inteligente, manteniendo las jornadas de gestión en vía e implementando señalización en algunos
corredores prioritarios y se implementa acciones de gestión de la demanda para la ciudad, con esto se propendió por mantener la velocidad de operación de la ciudad, manteniendo los tiempo de viaje, sin descuidar la seguridad vial y mitigando los impactos de congestion en los corredores de mayor volumen de tránsito de la ciudad y de esta manera se brindó una óptima experiencia de viaje a los usuarios de los corredores.</t>
  </si>
  <si>
    <t>No presenta retrasos.</t>
  </si>
  <si>
    <t>Con corte a 31 de Diciembre de 2021 el IDU han mantenido 28,20 km- carril de malla vial troncal lo que conlleva a un cumplimiento del 7,83% frente a la meta PDD, dichas acciones se realizado a través de :
MANTENIMIENTO TRONCALES TRASNMILENIO G2 IDU-1626-2020 y IDU-1627-2020.
Beneficios
El IDU desde el incio de las troncales ha tenido un programa recurrente de construcción y mantenimiento de troncales con el cual pretende que el sistema se mantenga y/o avace y por otra parte logra los siguientes beneficios:
- Avanzar en la consolidación, ampliación y conservación de la infraestructura para el subsistema de transporte del sistema de movilidad, con el Transporte Público como eje estructurador que articule los diferentes modos de transporte.
- Servicios cortos para atender la carga crítica de aquellos servicios más largos que consumen una gran cantidad de flota, en algunos casos estos son servicios de apoyo que no son visibles para el usuario.
- Servicios súper expresos que han permitido librar capacidad de las estaciones, llevando a los usuarios desde los principales orígenes a los principales destinos.
- Dada la flexibilidad del Sistema, se han creado algunas conexiones operacionales que permiten atender nuevos pares origen-destino que con el tiempo se han hecho más importantes.
- Posibilidad de circulación en tráfico mixto en condiciones de contingencia o en condiciones normales de operación como es el caso de las conexiones operacionales de la Avenida Ciudad de Villavicencio y la conexión entre las troncales Américas y
NQS
- Incorporación de flota biarticulada (buses de 250 pasajeros) para ampliar la capacidad en los corredores de mayor demanda</t>
  </si>
  <si>
    <t>En lo corrido del Plan de desarrollo se ha realizado el mejoramiento por parte del IDU de 20 estaciones con lo cual se alcanza un avance en el PDD del 46,51%, acciones que se han ejecutado a través de los siguientes puntos de inversión:
Ampliaciones de estaciones al sistema TM GP 1 ( 9) IDU-971-2020
Ampliación de estaciones de emergencia Gp 1 ( 6) IDU-1318-2018
Ampliación de estaciones de emergencia Gp 2 (3) IDU-972-2020
Ampliación de estaciones TM - Emergencia - Grupo(2) III IDU-973-2020
Frente a las acciones adelantadas por parte del TMSA, se reporta un avance del 100% con respecto al 100% esperado para la vigencia 2021. Las principales acciones adelantadas fueron:
- Se participó en comités de seguimiento para verificar el avance de los 5 contratos IDU de mejoramiento de estaciones, además de los comités de seguimiento al convenio 20 de 2001 (La construcción de la infraestructura para el sistema de transporte
público de la ciudad se realiza por medio del citado convenio, suscrito entre Transmilenio S.A. y el IDU).
- Contrato 1309-18: Se entregaron a operación ampliaciones de 5 estaciones (NQS- Calle 38 Sur, NQS- Madelena, NQS- Santa Isabel, NQS- Alquería, NQS- Calle 30 Sur). En construcción de 4 estaciones (Carrera 43 - Troncal Américas, CDS Cra
32, La Sabana - Troncal Américas, Zona Industrial - Troncal Americas).
- Contrato 1535-18: Se encuentra en la terminación de los diseños para iniciar la construcción de 9 estaciones (Calle 80- Av. Cali, Calle 80- Carrera 90, Suba-Shaio (Calle 116), Caracas Calle 40 Sur, Caracas- Restrepo, Calle 80- Boyacá, NQSVenecia,
Suba- 21 Ángeles, Suba- Av. Boyacá). Contrato suspendido por el IDU.
- Contrato 971-20: 5 estaciones entregadas (Fucha, San Martín, Humedal Córdoba, Quiroga y Consuelo), la estación (Suba Tv 71) se encuentra en construcción.
Contrato 972-20: Se entregaron 2 estaciones (Gratamira y Calle 80-Polo etapa 1). En obra dos estaciones (Calle 80- Polo etapa 2 y Calle 80- Minuto de Dios).
- Contrato 973-20: Se entregaron 2 estaciones (NQS ¿ Av. El Dorado, Av. Puente Aranda). Se encuentra en obra de las 3 externalizaciones de taquillas (Pepe Sierra, Virrey y Calle 127) y 1 estación (General Santander).</t>
  </si>
  <si>
    <t>Con este proyecto se busca, principalmente, mejorar el nivel de servicio de las estaciones del Sistema TransMilenio y se disminuya la congestión en horas pico. Así mismo, se mejora la capacidad instalada de la infraestructura de transporte masivo y
soporte del SITP, buscando mejorar constantemente la calidad del transporte público para todos los usuarios del Sistema.</t>
  </si>
  <si>
    <t>En lo que va corrido del Plan de Desarrollo, la meta de tipo constante presenta un avance de 100% con respecto al 100% esperado para la vigencia 2021. Las principales acciones adelantadas fueron:
En el proyecto de Estación Central se dio inicio a las mesas técnicas de trabajo para el saneamiento de predios propiedad de TRANSMILENIO S.A. afectos a la infraestructura de transporte y al plan parcial. Se participó en las diferentes juntas de infraestructura de la Alcaldía Mayor de Bogotá para efectos de articular la ejecución de la Estación Central junto con el Plan Parcial liderado por la Empresa de Renovación y Desarrollo Urbano de Bogotá D.C.
- ERU. Suscripción de convenio marco ERU- TMSA - EMB - Secretaría General para la estructuración del proyecto. La ERU se comprometió a realizar la prefactibilidad del proyecto y tener un resultado antes de finalizar el mes de abril de 2022.
Se realizará seguimiento a la prefactibilidad que definirá los mecanismos de ejecución de la Estación por parte de la Empresa de Renovación y Desarrollo Urbano de Bogotá D.C. - ERU y con recursos TMSA.</t>
  </si>
  <si>
    <t>Con este proyecto se busca la implementacion de la estacion de intercambio modal del SITP mas robusta que coincide con la Primera Linea del Metro de Bogotá, una eventual interaccion con el REGIOtram de Occidente y la interconexion y trasferencia
de ciudadanos entre las diferentes troncales BRT que coinciden en el centro de la ciudad, en suma de la integracion con el componente zonal del SITP, todas estas accioens enmarccadas en un proyecto de renovacion urbana detonado y catalizado pro el sistema de transporte público.</t>
  </si>
  <si>
    <t>En lo que va corrido del Plan de Desarrollo, la meta de tipo constante presenta un avance del 100% con respecto al 100% esperado para la vigencia 2021. Las principales acciones adelantadas fueron:
Todas las estaciones están habilitadas para operar excepto Tygua por daños en la conexión eléctrica de media tensión a causa del vandalismo lo cual implicó cambio del transformador que ya se está coordinando con Enel Codensa y Biblioteca El Tintal
que se adecuará por el IDU para troncal Cali.
Es preciso indicar, que a la fecha y si bien se ha dado continuidad a la ejecución de los mantenimientos programados en la infraestructura del Sistema Integrado de Trasporte Público (componente BRT) a través de la ejecución de los contratos CTO
1114-21 y CTO 1115-21 (mantenimiento e interventoría respectivamente) suscritos para tal fin; también lo es, que consecuencia de las graves afectaciones generadas en la infraestructura del sistema BRT desde el pasado 28 de abril de 2021 (cerca del
90% de la infraestructura afecta) , han atenuado las tareas realizadas; sin embargo, se continua trabajando arduamente en varios frentes acorde con los lineamientos y priorizaciones realizadas con el objetivo de garantizar en el menor tiempo posible la
total disponibilidad de la infraestructura.</t>
  </si>
  <si>
    <t>Con la ejecución de las actividades tendientes al cumplimiento de esta meta, en condiciones normales han permitido garantizar el mantenimiento y preservación de la infraestructura del Sistema Integrado de Trasporte Público (componente BRT);
además que permite implementar mejoras en la actual infraestructura con la utilización de elementos alternativos que mejoran la resistencia ante hechos vandálicos y que por ende benefician a los miles de usuarios que diariamente utilizan el sistema.</t>
  </si>
  <si>
    <t xml:space="preserve">Con corte a 31 de diciembre de 2021, el Sector Movilidad - IDU, ha construido 3 patios portal con lo cual presenta un avance del 50% frente a la meta del plan de desarrollo. Las inversiones se realizaron en los siguentes puntos:
PATIO PORTAL AMERICAS
PATIO PORTAL SUR
PATIO PORTAL TUNAL
Frente a las acciones adelantadas por TMSA, el avance es del 100% con respecto al 100% esperado para la vigencia 2021. Las principales acciones adelantadas fueron:
*Gaco: Contrato de factibilidad estudios y diseños, programado: 96.26%, ejecutado 85%. Etapa de diseños de detalle 100% programado y ejecutado 90%. Se estima terminar el 15 de enero.
*Alameda: Se encuentra en fase de liquidación.
* San José: IDU entregó alternativa 3 de prefactibilidad. Pendiente se resuelvan los problemas de falsa tradición de predios necesarios para el acceso al polígono.
*La Reforma: La etapa de construcción del patio presenta un avance del 28% y trámite de licencia de construcción de edificaciones sigue en curso, con una ampliación de plazo de Curaduría de 20 días más.
*Carboquímica: Acompañamiento a los procesos con Secretaría Distrital de Ambiente - SDA para la remediación del predio. Se entregó un alcance a los parámetros operacionales para alternativas si no es posible seguir con ese predio. El IDU se
encuentra evaluando los posibles áreas que puedan sustituir a Carboquímica en caso de no lograrse la remediación.
*Patio Soacha Ciudad de Cali: Se adelantaron gestiones con los desarrolladores inmobiliarios de ciudad verde y la alcaldía de Soacha, para evaluar el predio más apropiado para la implantación de la infraestructura de transporte. Se expidió el
documento CONPES 4034 de 2021.
</t>
  </si>
  <si>
    <t xml:space="preserve">
Su ubicación es adecuada y conveniente para la operación del SITP zonal, dado que se encuentra cerca los puntos de inicio de ruta.
-Gaco:Demanda flota : entre 161 y 251 padrón equivalente, demanda pasajeros: 80 (Año 2030)
No rutas: 16.
-Alameda: Demanda flota : entre 87 y 149 padrón equivalente , Demanda pasajeros: 165 (Año 2030)
No Rutas: 14.
San José: Infraestructura para patio y paradero demanda de flota a atender: entre 162 y 279 padrón equivalente.
Con los proyectos para el diseño y construcción de patios troncales y zonales del Sistema, se busca contar con la infraestructura necesaria de modo que se garantice la adecuada y eficiente operación de la flota del Sistema, incluyendo su
estacionamiento y mantenimiento. Lo anterior, con el fin de prestar un servicio de calidad en términos de seguridad y eficiencia, garantizando la calidad del servicio del SITP para todos los usuario</t>
  </si>
  <si>
    <t>En lo corrido del Plan de Desarrollo, el Sector Movilidad a través del IDU y TMSA ha logrado desarrollar las siguientes acciones respecto a la adecuación de corredores de transporte masivo:
IDU
*Extensión Troncal Caracas Tramo I - Molinos al portal Usme: El proyecto contempla la construcción de las obras de infraestructura para la movilidad requeridas para la adecuación de la Extensión Troncal Caracas en 4.2 km, en el sector comprendido
entre la actual estación Molinos y el Portal de Usme. Las obras consisten en la construcción de dos carriles exclusivos para el Sistema Transmilenio, construcción de carriles mixtos, construcción de dos estaciones de Transmilenio, adecuación de
cicloruta, espacio público y zonas verdes, a la fecha se cuenta con un avance físico del 17,74% y se destacan actividades de ejecución en la nueva estación Molinos, conformación de espacio público, adecuación de desvíos, construcción de carriles BRT
y construcción de estructuras (Box hoya del Ramo 2.03%, Box Santa librada 100%, Puente vehicular quebrada Chiguaza 0.25%).
*Kilómetros de corredores de transporte masivo ejecutados: no presenta avance.
*TM Av. 68: Este proyecto consiste en la construcción para la adecuación al sistema Transmilenio de la Av. Congreso Eucarístico (carrera 68) desde la carrera 9 hasta la autopista sur, dividida en 9 grupos de obra, los cuales a la fecha en su gran
mayoría realizan actividades de traslado y adecuación de redes de servicios públicos, actividades silviculturales y excavaciones y conformaciones de las estructuras de pavimento para vías de desvío. Presenta un avance general de 4% a diciembre de
2021.
*TM Av. Ciudad de Cali: Este proyecto consiste en la construcción para la adecuación al sistema Transmilenio de la troncal Avenida Ciudad de Cali tramo 1 - entre la Avenida Circunvalar del sur y la Avenida Manuel Cepeda Vargas, dividida en 4 grupos
de obra, los grupos 1 y 2 se encuentran en obra desde el mes de septiembre con un avance general de 1,7%, actualmente se están realizando labores de localización y replanteo y excavaciones. Los grupos 3 y 4 se encuentran cerrando la etapa de
preconstrucción y están próximos a iniciar etapa de obra.
TMSA
En cuanto a las acciones del Sector adelantadas por TMSA: se cuenta con un avance del 100% con respecto al 100% esperado para la vigencia 2021. Las principales acciones adelantadas fueron:
- Extensión Troncal Caracas: Se encuentra en etapa de construcción desde el 12 de agosto de 2020.
- Troncal 68: Los nueve contratos se encuentran en etapa de construcción. Se adelantan las reuniones pertinentes con el IDU para evaluar el avance de cada uno de ellos en la etapa.
- Troncal Avenida Ciudad de Cali: Los tramos 1, 2 iniciaron etapa de construcción, el tramo 3 se encuentra suspendido y en proceso sancionatorio y el tramo 4 aún se encuentra en etapa de preconstrucción. Para todos los contratos de obra se hace
seguimiento permanente, a través de reuniones, comités, comunicaciones y el comité IDU TMSA.</t>
  </si>
  <si>
    <t>Con la meta de las obras para la adecuación de 29.6 km de corredores troncales de transporte masivo, se busca mejorar la cobertura de la infraestructura troncal necesaria para atender la demanda de pasajeros del sistema que realizan viajes de larga
distancia , teniendo en cuenta los viajes de origen y destino en la ciudad, y así mejorar la calidad del servicio para los usuarios.</t>
  </si>
  <si>
    <t>Con corte a 31 de diciembre de 2021, se encuentra en ejecución los 3 grupos de contratos suscritos para realizar los estudios y diseños del proyecto como se relacionan a continuación:
1. Corredor Verde de la carrera séptima desde la calle 26 hasta la calle 32 Tramo 1. IDU-1319-2021 interventoría IDU-1366-2021 por valor de 1393millones la obra y la interventoría 725 millones
2. Corredor Verde de la carrera séptima desde la calle 32 hasta la calle 93A Tramo 2. IDU-1299-2021 interventoría IDU-1367-2021 por valor de 4.225 millones e interventoría 1.329 millones
3.. Corredor Verde de la carrera séptima desde la calle 93A hasta la calle 200Tramo 3. IDU-1336-2021 interventoría IDU-1368-2021 por valor de 5.373 millones e interventoría 1.612 millones
Entendiendo que el proyecto se encuentra dividido en tramos y que las complejidades y temporalidades son diferentes, los cronogramas que se estiman para cada uno de los tramos son diferentes, en ese orden de ideas, se prevé que la ejecución de
las obras comience en el 2022.
Así mismo, por parte de TMSA se logró el avance del 100% en las acciones programadas para 2021, entre ellas, y en el marco de la estructuración del proyecto, en el cual el IDU inició los tres contratos de consultoría e interventoría adjudicados para los
diseños, se acompañó el proceso.</t>
  </si>
  <si>
    <t>La Avenida Carrera Séptima en términos de movilidad implantará sobre su sección transversal una infraestructura segura para los peatones a través de andenes amplios, una infraestructura bidireccional para los ciclistas generando conectividad con las
demás ciclorrutas del sector, una infraestructura exclusiva para el transporte público sostenible donde se priorice el uso de tecnologías verdes y finalmente la infraestructura para el transporte privado.</t>
  </si>
  <si>
    <t>En lo que va corrido del Plan de Desarrollo, la meta, la cual es de tipo decreciente, presenta un avance representado en la reducción de 5,39 puntos porcentuales, pasando de una cifra de 15,36 a una cifra de 9,97.
En lo que respecta a la vigencia 2021, las principales acciones adelantadas fueron:
Se implementaron las 4 cuatro líneas de trabajo del Plan Estratégico Anti Evasión: 1. Prevención, Cultura Ciudadana, Incidencia y Corresponsabilidad, 2. Monitoreo y caracterización de la evasión, 3. Fortalecimiento de la Infraestructura, 4.
Fiscalización.
De otra parte, el grupo de gestión de conocimiento de la Dirección Técnica de Seguridad de TRANSMILENIO adelantó una investigación con el objetivo es estimar los niveles de evasión de pago de pasajes en la componente troncal. La metodología
aplicada usó el diseño muestral propuesto por la Universidad Nacional en 2018 para el levantamiento de la línea de base. Para dicha investigación se requirió la capacitación del equipo de gestores de convivencia de Transmilenio para el operativo de
campo y recolección de datos que tuvo en cuenta 600 unidades muestrales y posterior procesamiento en el software R para adelantar la estimación. El resultado obtenido sugiere que, para este periodo bajo observación, la evasión de pasaje se
encuentra en el 9,97%, frente al 15,36% estimado en 2018 lo cual representa una reducción de 5.39 puntos porcentuales. Sin embargo, estos resultados deben interpretarse con precaución ya que existen diversos factores que pueden estar afectando o
explicar el comportamiento de este fenómeno en la situación actual.</t>
  </si>
  <si>
    <t>A continuación los principales beneficios:
* Presencia institucional en portales, estaciones, paraderos y buses previniendo la evasión del pago y fomentando el buen uso del Sistema.
* Sensibilización sobre la importancia del pago del pasaje para usuarios del Sistema y ciudadanía en general.
* Monitoreo de la evasión y búsqueda de soluciones tecnológicas para seguimiento en tiempo real del fenómeno.
* Mediciones del impacto de las estrategias frente a la evasión del pago para mejorar focalización de recursos, puntos y acciones de intervención.
* Insumos y avance en la toma de decisiones gerenciales que permitan mitigar la evasión del pago a través de acciones de infraestructura de puertas y BCA's
* Concesionarios del Componente Zonal y TRANSMILENIO S.A. trabajando juntos para minimizar la evasión de pago en el SITP.
* Fiscalización y sanción a evasores del pago para buscar no repetición del comportamiento.
Abstención de conducta de evasión del pago gracias a acciones de disuasión de personal de vigilancia privada.</t>
  </si>
  <si>
    <t>Entidad no reporta información para este campo</t>
  </si>
  <si>
    <t>En este trimestre se aprobaron los informes mensuales No. 3,4,5,6 y 7 del Contrato Interadministrativo 136 de 2021 suscrito con la FDN.
En el mes de noviembre se aprobó el Entregable 1 - Plan de trabajo, metodología y cronograma detallado del Contrato Interadministrativo 136 de 2021 suscrito con la FDN.
Se realizaron observaciones a los siguientes entregables: Entregable 1A - Plan de trabajo, metodología y cronograma de riesgos y Entregable 2 - Debida diligencia técnica, legal y financiera.
También, se inició levantamiento de información primaria (trabajos de campo) a lo largo del corredor, que incluye los componentes de topografía, geotécnica, redes y estructuras. Por lo anterior, se procedió a suscribir las actas de avance mensual Gastos Reembolsables No. 1 y 2.
Actualmente, se encuentra en ejecución la Fase 2 "Análisis, Estudios y Diseños de factibilidad (aval técnico y fiscal)¿ para acceder a cofinanciación del Gobierno Nacional.</t>
  </si>
  <si>
    <t>No se presentan retrasos</t>
  </si>
  <si>
    <t>Se hace necesario diseñar e implementar planes de contingencia en los grupos 2,3 Y 4 de la Empresa de Acueducto y Alcantarillado de Bogotá y, para la interferencia COD01 de CODENSA con el fin de ajustar el cronograma a fechas de entrega según Anexo Técnico 12. Así mismo, culminar las
interferencias de Codensa COD001 Y COD02 en el mes de enero y, terminar las interferencias de Empresa de Telecomunicaciones de Bogotá. Finalmente, coordinar y realizar el seguimiento a las obras del acueducto a fin de minimizar el riesgo de atraso.</t>
  </si>
  <si>
    <t>El porcentaje programado para alcanzar el 30% de la ejecución de las obras del contrato corresponde al establecido para el periodo de acuerdo con el plan de ejecución versión 4, así como el porcentaje de obra ejecutado corresponde al avance total de la etapa preoperativa del contrato de concesión. De
igual manera, se presentaron informes del PMO e interventoría correspondientes a los meses de septiembre, octubre y noviembre de 2021, así como para el caso específico de la interventoría, el informe trimestral N°5 y semestral N°2, aprobando durante el trimestre, para ambos casos, el informe del mes
de septiembre y dejando los restantes en proceso de ajuste por parte del PMO y la Interventoría, respectivamente, con el fin de realizar su posterior aprobación y pago. En cuanto a la gestión de predios, se entregaron 2 correspondientes al paquete del Patio Taller y, por gestión del Instituto de Desarrollo
Urbano fueron puestos a disposición del concesionario los 31 predios que confirman la Estación 6 en el marco del convenio 1021 del 2017. Para el traslado anticipado de interferencias se suscribieron y liquidaron los acuerdos específicos programados para la vigencia 2021 y, se llevaron a cabo las
adiciones presupuestales necesarias para la Empresa de Acueducto y Alcantarillado de Bogotá.
Finalmente, a través de los distintos canales de comunicación de la Empresa Metro de Bogotá, se informó a los diferentes grupos de interés, sobre los avances y temas del Proyecto, siendo los principales temas socializados los siguientes: Encontrados vestigios de red ferroviaria en obras del intercambiador
vial de la calle 72, Avanza la construcción del nuevo carril vehicular en el costado sur del intercambiador vial de la calle 72, Más de $27 billones en obras y proyectos para la Movilidad Sostenible que reactivarán la economía y transformarán a Bogotá, Primera Línea del Metro de Bogotá irá hasta el sector de
la calle 100, Fitch Ratings mantiene la calificación positiva a la Empresa Metro de Bogotá, Enel-Codensa sigue trabajando en el traslado anticipado de redes necesario para hacer realidad el metro de Bogotá, Construcción del metro, a toda marcha: así va la obra que transformará a Bogotá, Cultura Metro
de Bogotá definió hoja de ruta: trabajará prioritariamente con los que serán sus usuarios, Inician exploraciones de geotecnia en la calle 72 para la Línea 2 del metro, La Empresa Metro de Bogotá cuenta ahora con su Política Corporativa de Derechos Humanos. Y, en cuanto a la promoción del 100% de las
actividades de comunicación, participación ciudadana y gestión social para el proyecto Primera Línea del Metro Bogotá T-1 se adelantaron cabildos abiertos, talleres de cultura ciudadana, conferencia geotécnica, conferencia estructuras Primera Línea del Metro Bogotá, rendición de cuentas Sector
Movilidad, rendición de cuentas Empresa Metro y, resignificación Héroes.</t>
  </si>
  <si>
    <t>Aún cuando desde la Secretaria Distrital de Movilidad se implementan mecanismos internos para medición de variables socioeconómicas, la fuente de información estalecida para los indicadores de gasto para los estratos I y II es la Encuesta de Movilidad, la cual se genera cada 4 años, razón por la cual se
mantiene para la presente vigencia la linea base.</t>
  </si>
  <si>
    <t>En lo corrido del plan de Desarrollo 2020- 2021, entre los avances más destacados con el fin de alcanzar la meta de reducción del gasto en transporte para los hogares de mayor vulnerabilidad, para que represente máximo el 15% de sus ingresos, así como garantizar la sostenibilidad financiera del SITP, la
Secretaría Distrital de Movilidad evaluó el estudio presentado por Transmilenio S.A., para el aumento de tarifas 2020 y participó en la proyección del Decreto Distrital 073 de 2020 por el cual se actualizaron las tarifas del SITP. Este Decreto aumentó la tarifa general del sistema y congeló la tarifa para las
poblaciones adulto mayor y personas con menor capacidad de pago, con el fin de avanzar hacia una política tarifaria más incluyente. Este Decreto se mantuvo en el 2021. Es importante mencionar que la pandemia ha afectado el desarrollo socioeconómico de los hogares, disminuyendo los ingresos de las
familias y dificultando el desarrollo de política pública a largo plazo.
Respecto a las acciones llevadas a cabo por la entidad en el 2021 para reducir el gasto en el transporte público de los hogares de mayor vulnerabilidad económica, se desarrollaron los insumos tendientes a implementar una política tarifaria más incluyente y sostenible. Así mismo se dio inicio a la
organización de las bases de datos de minorías, se establecieron las bases para realizar la evaluación de impacto de la política tarifaria con apoyo del banco mundial lo cual permitirá evaluar los impactos que tienen los beneficios en tarifa en diferentes ámbitos y teniendo en cuenta un enfoque diferencial.
Se suscribió el contrato No. 2021-2481 para la toma y captura de las encuestas a hogares ¿encuesta de percepción del riesgo vial 2021 -EPRV¿ y ¿encuesta de movilidad y género 2021 -EMG¿ para la ciudad de Bogotá y municipios aledaños.
Igualmente, durante el periodo julio de 2020 a diciembre de 2021 se contrataron los estudios técnicos, estadísticos, sociales y financieros, que permiten modelar, monitorear y evaluar diferentes alternativas de solución a las necesidades de movilidad, que contribuirán a la planificación del territorio en
relación con la disminución en el gasto en transporte de los hogares de mayor vulnerabilidad económica.
Finalmente, es importante señalar que la programación y cumplimiento del 2020 y la vigencia 2021 corresponde a los datos de la línea base , dado que las acciones programadas para la vigencia hacen referencia a los estudios y modelaciones que servirán de soporte a las medidas que se tomen para el
cumplimiento de la meta.</t>
  </si>
  <si>
    <t>Durante la vigencia 2021 se obtuvo un avance del 35% en la implementación de un sistema de bicicletas públicas, con la adjudicación del proceso de licitación pública No. SDM-LP-101-2021, cuyo objeto es  CONTRATAR LA ADMINISTRACIÓN, MANTENIMIENTO Y APROVECHAMIENTO ECONÓMICO DE ZONAS DE USO PÚBLICO PARA DESARROLLAR LA ACTIVIDAD DE ALQUILER DE VEHÍCULOS DE MICROMOVILIDAD - SISTEMA DE BICICLETAS COMPARTIDAS (SBC), SUJETO A SU PRESERVACIÓN, BUEN USO, DISFRUTE COLECTIVO Y SOSTENIBILIDAD-. El sistema contará con 3,300 bicicletas, 1,500 de las cuales serán de pedaleo asistido (eléctricas), 150 Manocletas, 150 Sillas traseras porta niños, 150 Bicicletas de cajón (carga), 300 talleres para reparar bicis, 30 personas -gestores en vía, y se dará un 20% de descuento en las tarifas para personas de menores ingresos.
El contrato con el operador establece una retribución por parte de este hacia el Distrito por un valor aproximado de 10.400 millones en los 7.5 años, que se entregara en especie con más o menos 3.750 racks para cicloparqueaderos (30.000 cupos).</t>
  </si>
  <si>
    <t>Diciembre 31 de 2021</t>
  </si>
  <si>
    <t xml:space="preserve">
PLAN DE DESARROLLO:    UN NUEVO CONTRATO SOCIAL Y AMBIENTAL PARA LA BOGOTÁ DEL SIGLO XXI
</t>
  </si>
  <si>
    <t xml:space="preserve">
Programado 2020
</t>
  </si>
  <si>
    <t xml:space="preserve">
Programado 2021
</t>
  </si>
  <si>
    <t>Mediante el Sistema de Bicicletas Compartidas se espera generar nuevos viajes diarios en bicicleta, beneficiando  no sólo a los usuarios del mismo, sino también contribuyendo en el descongestionamiento del Sistema de Transporte Público, y a su vez reduciendo las emisiones de CO2 debido al cambio de modos motorizados que incentiva este sistema.
En el mediano / largo plazo, estos sistemas incentivan que nuevos ciudadanos se vuelvan bici usuarios y cambien su modo de transporte motorizado actual no sólo por el Sistema de Bicicletas Compartidas per-se, sino también por su propia bicicleta mecánica o eléctrica.</t>
  </si>
  <si>
    <t>La Secretaría Distrital de Movilidad ha trabajado con la Secretaría Distrital de Ambiente en la construcción del Plan Aire que será la hoja de ruta para la reducción de la concentración de material particulado.
Definición de un Plan Estratégico Peatonal 2021,-Intervenciones de peatonalizaciones, -Resignificación de vías peatonales que están siendo usadas por carros, -Barrios Vitales, Adicionalmente, a través de cooperación internacional se logró conseguir dos asistencias técnicas que buscan fortalecer el documento técnico de soporte.
Llineamientos base de los artículos del POT que definen el componente peatonal y establecen los principios de diseño de la infraestructura para la caminata.
Se adelantó el trabajo de formulación del Plan de Movilidad Segura y Sostenible.
Para dar cumplimiento al reporte de la meta de reducción, se calcula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
Vigencia 2021 a diciembre corresponde a 18,30 microgramos por metro cubico.
Nota: El dato reportado puede variar ligeramente, una vez se emita el informe anual de calidad del aire, debido a que durante su elaboración, los datos serán sometidos a un nivel de validación adicional asociado a toda la serie anual por contaminante y por estación. Correo OlgaQ.19012022.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</si>
</sst>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_€_-;\-* #,##0.00\ _€_-;_-* &quot;-&quot;??\ _€_-;_-@_-"/>
    <numFmt numFmtId="165" formatCode="_-&quot;$&quot;* #,##0.00_-;\-&quot;$&quot;* #,##0.00_-;_-&quot;$&quot;* &quot;-&quot;??_-;_-@_-"/>
    <numFmt numFmtId="166" formatCode="&quot;$&quot;\ #,##0.00;&quot;$&quot;\ \-#,##0.00"/>
    <numFmt numFmtId="167" formatCode="&quot;$&quot;\ #,##0.00;[Red]&quot;$&quot;\ \-#,##0.00"/>
    <numFmt numFmtId="168" formatCode="_ &quot;$&quot;\ * #,##0.00_ ;_ &quot;$&quot;\ * \-#,##0.00_ ;_ &quot;$&quot;\ * &quot;-&quot;??_ ;_ @_ "/>
    <numFmt numFmtId="169" formatCode="_ * #,##0.00_ ;_ * \-#,##0.00_ ;_ * &quot;-&quot;??_ ;_ @_ "/>
    <numFmt numFmtId="170" formatCode="_(&quot;$&quot;\ * #,##0.00_);_(&quot;$&quot;\ * \(#,##0.00\);_(&quot;$&quot;\ * &quot;-&quot;??_);_(@_)"/>
    <numFmt numFmtId="171" formatCode="_(* #,##0.00_);_(* \(#,##0.00\);_(* &quot;-&quot;??_);_(@_)"/>
    <numFmt numFmtId="172" formatCode="_(&quot;$&quot;* #,##0.00_);_(&quot;$&quot;* \(#,##0.00\);_(&quot;$&quot;* &quot;-&quot;??_);_(@_)"/>
    <numFmt numFmtId="173" formatCode="_-* #,##0.00\ _P_t_a_-;\-* #,##0.00\ _P_t_a_-;_-* &quot;-&quot;??\ _P_t_a_-;_-@_-"/>
    <numFmt numFmtId="174" formatCode="[$€-2]\ #,##0.00_);[Red]\([$€-2]\ #,##0.00\)"/>
    <numFmt numFmtId="175" formatCode="_(* #,##0.0_);_(* \(#,##0.0\);_(* &quot;-&quot;??_);_(@_)"/>
    <numFmt numFmtId="176" formatCode="[$$-80A]#,##0.00"/>
    <numFmt numFmtId="177" formatCode="_-* #,##0.00\ _p_t_a_-;\-* #,##0.00\ _p_t_a_-;_-* &quot;-&quot;??\ _p_t_a_-;_-@_-"/>
    <numFmt numFmtId="178" formatCode="_-* #,##0\ _P_t_a_-;\-* #,##0\ _P_t_a_-;_-* &quot;-&quot;\ _P_t_a_-;_-@_-"/>
    <numFmt numFmtId="179" formatCode="_ [$€]\ * #,##0.00_ ;_ [$€]\ * \-#,##0.00_ ;_ [$€]\ * &quot;-&quot;??_ ;_ @_ "/>
    <numFmt numFmtId="180" formatCode="0.0%"/>
    <numFmt numFmtId="181" formatCode="_-* #,##0.00_-;\-* #,##0.00_-;_-* &quot;-&quot;_-;_-@_-"/>
    <numFmt numFmtId="182" formatCode="_-* #,##0.0_-;\-* #,##0.0_-;_-* &quot;-&quot;_-;_-@_-"/>
    <numFmt numFmtId="183" formatCode="#,##0.0"/>
    <numFmt numFmtId="184" formatCode="0.000"/>
    <numFmt numFmtId="185" formatCode="#,##0,,"/>
    <numFmt numFmtId="186" formatCode="&quot;$&quot;\ #,##0"/>
  </numFmts>
  <fonts count="23" x14ac:knownFonts="1">
    <font>
      <sz val="10"/>
      <name val="Arial"/>
    </font>
    <font>
      <sz val="11"/>
      <color theme="1"/>
      <name val="Calibri"/>
      <family val="2"/>
      <scheme val="minor"/>
    </font>
    <font>
      <sz val="11"/>
      <color indexed="8"/>
      <name val="Calibri"/>
      <family val="2"/>
    </font>
    <font>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60"/>
      <name val="Calibri"/>
      <family val="2"/>
    </font>
    <font>
      <b/>
      <sz val="11"/>
      <color indexed="8"/>
      <name val="Calibri"/>
      <family val="2"/>
    </font>
    <font>
      <u/>
      <sz val="8.5"/>
      <color indexed="12"/>
      <name val="Arial"/>
      <family val="2"/>
    </font>
    <font>
      <sz val="10"/>
      <name val="Arial"/>
      <family val="2"/>
    </font>
    <font>
      <sz val="10"/>
      <color indexed="8"/>
      <name val="Arial"/>
      <family val="2"/>
    </font>
    <font>
      <b/>
      <sz val="10"/>
      <name val="MS Sans Serif"/>
      <family val="2"/>
    </font>
    <font>
      <sz val="10"/>
      <name val="MS Sans Serif"/>
      <family val="2"/>
    </font>
    <font>
      <sz val="11"/>
      <color indexed="8"/>
      <name val="Calibri"/>
      <family val="2"/>
    </font>
    <font>
      <sz val="11"/>
      <color theme="1"/>
      <name val="Calibri"/>
      <family val="2"/>
      <scheme val="minor"/>
    </font>
    <font>
      <sz val="10"/>
      <name val="Arial"/>
      <family val="2"/>
    </font>
    <font>
      <sz val="9"/>
      <color indexed="81"/>
      <name val="Tahoma"/>
      <family val="2"/>
    </font>
    <font>
      <b/>
      <sz val="9"/>
      <color indexed="81"/>
      <name val="Tahoma"/>
      <family val="2"/>
    </font>
    <font>
      <sz val="10"/>
      <color theme="0"/>
      <name val="Arial"/>
      <family val="2"/>
    </font>
    <font>
      <b/>
      <sz val="10"/>
      <name val="Arial"/>
      <family val="2"/>
    </font>
    <font>
      <sz val="10"/>
      <name val="Calibri"/>
      <family val="2"/>
    </font>
  </fonts>
  <fills count="8">
    <fill>
      <patternFill patternType="none"/>
    </fill>
    <fill>
      <patternFill patternType="gray125"/>
    </fill>
    <fill>
      <patternFill patternType="solid">
        <fgColor indexed="62"/>
      </patternFill>
    </fill>
    <fill>
      <patternFill patternType="solid">
        <fgColor indexed="43"/>
      </patternFill>
    </fill>
    <fill>
      <patternFill patternType="solid">
        <fgColor indexed="1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s>
  <borders count="10">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44">
    <xf numFmtId="0" fontId="0" fillId="0" borderId="0"/>
    <xf numFmtId="0" fontId="7" fillId="2" borderId="0" applyNumberFormat="0" applyBorder="0" applyAlignment="0" applyProtection="0"/>
    <xf numFmtId="164"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64" fontId="3" fillId="0" borderId="0" applyFont="0" applyFill="0" applyBorder="0" applyAlignment="0" applyProtection="0"/>
    <xf numFmtId="171" fontId="6" fillId="0" borderId="0" applyFont="0" applyFill="0" applyBorder="0" applyAlignment="0" applyProtection="0"/>
    <xf numFmtId="171" fontId="2" fillId="0" borderId="0" applyFont="0" applyFill="0" applyBorder="0" applyAlignment="0" applyProtection="0"/>
    <xf numFmtId="168" fontId="5" fillId="0" borderId="0" applyFont="0" applyFill="0" applyBorder="0" applyAlignment="0" applyProtection="0"/>
    <xf numFmtId="168" fontId="3" fillId="0" borderId="0" applyFont="0" applyFill="0" applyBorder="0" applyAlignment="0" applyProtection="0"/>
    <xf numFmtId="170" fontId="6" fillId="0" borderId="0" applyFont="0" applyFill="0" applyBorder="0" applyAlignment="0" applyProtection="0"/>
    <xf numFmtId="170" fontId="2" fillId="0" borderId="0" applyFont="0" applyFill="0" applyBorder="0" applyAlignment="0" applyProtection="0"/>
    <xf numFmtId="0" fontId="7" fillId="2" borderId="0" applyNumberFormat="0" applyBorder="0" applyAlignment="0" applyProtection="0"/>
    <xf numFmtId="0" fontId="7" fillId="2" borderId="0" applyNumberFormat="0" applyBorder="0" applyAlignment="0" applyProtection="0"/>
    <xf numFmtId="173" fontId="6" fillId="0" borderId="0" applyFont="0" applyFill="0" applyBorder="0" applyAlignment="0" applyProtection="0"/>
    <xf numFmtId="176" fontId="6" fillId="0" borderId="0" applyFont="0" applyFill="0" applyBorder="0" applyAlignment="0" applyProtection="0"/>
    <xf numFmtId="176" fontId="2" fillId="0" borderId="0" applyFont="0" applyFill="0" applyBorder="0" applyAlignment="0" applyProtection="0"/>
    <xf numFmtId="173" fontId="2" fillId="0" borderId="0" applyFont="0" applyFill="0" applyBorder="0" applyAlignment="0" applyProtection="0"/>
    <xf numFmtId="179" fontId="3" fillId="0" borderId="0" applyFont="0" applyFill="0" applyBorder="0" applyAlignment="0" applyProtection="0"/>
    <xf numFmtId="0" fontId="10" fillId="0" borderId="0" applyNumberFormat="0" applyFill="0" applyBorder="0" applyAlignment="0" applyProtection="0">
      <alignment vertical="top"/>
      <protection locked="0"/>
    </xf>
    <xf numFmtId="174" fontId="5" fillId="0" borderId="0" applyFont="0" applyFill="0" applyBorder="0" applyAlignment="0" applyProtection="0"/>
    <xf numFmtId="175" fontId="5"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1" fontId="5" fillId="0" borderId="0" applyFont="0" applyFill="0" applyBorder="0" applyAlignment="0" applyProtection="0"/>
    <xf numFmtId="171" fontId="3" fillId="0" borderId="0" applyFont="0" applyFill="0" applyBorder="0" applyAlignment="0" applyProtection="0"/>
    <xf numFmtId="43" fontId="15"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2" fillId="0" borderId="0" applyFont="0" applyFill="0" applyBorder="0" applyAlignment="0" applyProtection="0"/>
    <xf numFmtId="171" fontId="3" fillId="0" borderId="0" applyFont="0" applyFill="0" applyBorder="0" applyAlignment="0" applyProtection="0"/>
    <xf numFmtId="171"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71" fontId="3" fillId="0" borderId="0" applyFont="0" applyFill="0" applyBorder="0" applyAlignment="0" applyProtection="0"/>
    <xf numFmtId="171" fontId="6"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172" fontId="6" fillId="0" borderId="0" applyFont="0" applyFill="0" applyBorder="0" applyAlignment="0" applyProtection="0"/>
    <xf numFmtId="172" fontId="2"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1" fontId="2" fillId="0" borderId="0" applyFont="0" applyFill="0" applyBorder="0" applyAlignment="0" applyProtection="0"/>
    <xf numFmtId="172" fontId="3" fillId="0" borderId="0" applyFont="0" applyFill="0" applyBorder="0" applyAlignment="0" applyProtection="0"/>
    <xf numFmtId="167" fontId="5" fillId="0" borderId="0" applyFont="0" applyFill="0" applyBorder="0" applyAlignment="0" applyProtection="0"/>
    <xf numFmtId="167" fontId="3" fillId="0" borderId="0" applyFont="0" applyFill="0" applyBorder="0" applyAlignment="0" applyProtection="0"/>
    <xf numFmtId="164" fontId="6" fillId="0" borderId="0" applyFont="0" applyFill="0" applyBorder="0" applyAlignment="0" applyProtection="0"/>
    <xf numFmtId="164" fontId="2" fillId="0" borderId="0" applyFont="0" applyFill="0" applyBorder="0" applyAlignment="0" applyProtection="0"/>
    <xf numFmtId="167" fontId="5" fillId="0" borderId="0" applyFont="0" applyFill="0" applyBorder="0" applyAlignment="0" applyProtection="0"/>
    <xf numFmtId="177" fontId="6" fillId="0" borderId="0" applyFont="0" applyFill="0" applyBorder="0" applyAlignment="0" applyProtection="0"/>
    <xf numFmtId="177" fontId="2" fillId="0" borderId="0" applyFont="0" applyFill="0" applyBorder="0" applyAlignment="0" applyProtection="0"/>
    <xf numFmtId="167"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0" fontId="15" fillId="0" borderId="0" applyFont="0" applyFill="0" applyBorder="0" applyAlignment="0" applyProtection="0"/>
    <xf numFmtId="170" fontId="6"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0" fontId="2" fillId="0" borderId="0" applyFont="0" applyFill="0" applyBorder="0" applyAlignment="0" applyProtection="0"/>
    <xf numFmtId="166" fontId="5"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0" fontId="2" fillId="0" borderId="0" applyFont="0" applyFill="0" applyBorder="0" applyAlignment="0" applyProtection="0"/>
    <xf numFmtId="0" fontId="8" fillId="3" borderId="0" applyNumberFormat="0" applyBorder="0" applyAlignment="0" applyProtection="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3" fillId="0" borderId="0"/>
    <xf numFmtId="0" fontId="3" fillId="0" borderId="0"/>
    <xf numFmtId="0" fontId="12" fillId="0" borderId="0"/>
    <xf numFmtId="0" fontId="14"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6" fillId="0" borderId="0"/>
    <xf numFmtId="0" fontId="3" fillId="0" borderId="0"/>
    <xf numFmtId="0" fontId="16" fillId="0" borderId="0"/>
    <xf numFmtId="0" fontId="16" fillId="0" borderId="0"/>
    <xf numFmtId="0" fontId="16" fillId="0" borderId="0"/>
    <xf numFmtId="9"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15" fillId="0" borderId="0" applyFont="0" applyFill="0" applyBorder="0" applyAlignment="0" applyProtection="0"/>
    <xf numFmtId="0" fontId="9" fillId="0" borderId="1" applyNumberFormat="0" applyFill="0" applyAlignment="0" applyProtection="0"/>
    <xf numFmtId="41" fontId="17" fillId="0" borderId="0" applyFont="0" applyFill="0" applyBorder="0" applyAlignment="0" applyProtection="0"/>
    <xf numFmtId="42"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cellStyleXfs>
  <cellXfs count="144">
    <xf numFmtId="0" fontId="0" fillId="0" borderId="0" xfId="0"/>
    <xf numFmtId="0" fontId="13" fillId="0" borderId="2" xfId="86" applyFont="1" applyBorder="1" applyAlignment="1">
      <alignment horizontal="center"/>
    </xf>
    <xf numFmtId="0" fontId="14" fillId="0" borderId="2" xfId="86" applyBorder="1"/>
    <xf numFmtId="0" fontId="13" fillId="4" borderId="2" xfId="86" applyFont="1" applyFill="1" applyBorder="1" applyAlignment="1">
      <alignment horizontal="center"/>
    </xf>
    <xf numFmtId="0" fontId="14" fillId="0" borderId="0" xfId="86"/>
    <xf numFmtId="0" fontId="3" fillId="0" borderId="0" xfId="0" applyFont="1" applyAlignment="1">
      <alignment horizontal="justify" vertical="center" wrapText="1"/>
    </xf>
    <xf numFmtId="0" fontId="3" fillId="0" borderId="0" xfId="0" applyFont="1" applyAlignment="1">
      <alignment horizontal="right" vertical="center" wrapText="1"/>
    </xf>
    <xf numFmtId="0" fontId="3" fillId="7" borderId="0" xfId="0" applyFont="1" applyFill="1" applyBorder="1" applyAlignment="1">
      <alignment horizontal="justify" vertical="center" wrapText="1"/>
    </xf>
    <xf numFmtId="0" fontId="3" fillId="7" borderId="0" xfId="0" applyFont="1" applyFill="1" applyAlignment="1">
      <alignment horizontal="justify" vertical="center" wrapText="1"/>
    </xf>
    <xf numFmtId="0" fontId="21" fillId="7" borderId="0" xfId="0" applyFont="1" applyFill="1" applyBorder="1" applyAlignment="1" applyProtection="1">
      <alignment horizontal="justify" vertical="center" wrapText="1"/>
      <protection locked="0"/>
    </xf>
    <xf numFmtId="185" fontId="3" fillId="0" borderId="0" xfId="0" applyNumberFormat="1" applyFont="1" applyAlignment="1">
      <alignment horizontal="right" vertical="center" wrapText="1"/>
    </xf>
    <xf numFmtId="185" fontId="3" fillId="7" borderId="0" xfId="0" applyNumberFormat="1" applyFont="1" applyFill="1" applyAlignment="1">
      <alignment horizontal="right" vertical="center" wrapText="1"/>
    </xf>
    <xf numFmtId="185" fontId="3" fillId="0" borderId="0" xfId="0" applyNumberFormat="1" applyFont="1" applyBorder="1" applyAlignment="1">
      <alignment horizontal="right" vertical="center" wrapText="1"/>
    </xf>
    <xf numFmtId="0" fontId="3" fillId="0" borderId="0" xfId="0" applyFont="1" applyBorder="1" applyAlignment="1">
      <alignment horizontal="justify" vertical="center" wrapText="1"/>
    </xf>
    <xf numFmtId="0" fontId="3" fillId="0" borderId="0" xfId="0" applyFont="1" applyBorder="1" applyAlignment="1">
      <alignment horizontal="right" vertical="center" wrapText="1"/>
    </xf>
    <xf numFmtId="0" fontId="21" fillId="6" borderId="3" xfId="0" applyFont="1" applyFill="1" applyBorder="1" applyAlignment="1">
      <alignment horizontal="justify" vertical="center" wrapText="1"/>
    </xf>
    <xf numFmtId="0" fontId="21" fillId="5" borderId="3" xfId="0" applyFont="1" applyFill="1" applyBorder="1" applyAlignment="1" applyProtection="1">
      <alignment horizontal="center" vertical="center" wrapText="1"/>
      <protection locked="0"/>
    </xf>
    <xf numFmtId="0" fontId="21" fillId="5" borderId="3" xfId="0" applyFont="1" applyFill="1" applyBorder="1" applyAlignment="1" applyProtection="1">
      <alignment horizontal="justify" vertical="center" wrapText="1"/>
    </xf>
    <xf numFmtId="0" fontId="21" fillId="5" borderId="3" xfId="0" applyFont="1" applyFill="1" applyBorder="1" applyAlignment="1" applyProtection="1">
      <alignment horizontal="right" vertical="center" wrapText="1"/>
      <protection locked="0"/>
    </xf>
    <xf numFmtId="0" fontId="21" fillId="5" borderId="3" xfId="0" applyFont="1" applyFill="1" applyBorder="1" applyAlignment="1" applyProtection="1">
      <alignment horizontal="justify" vertical="center" wrapText="1"/>
      <protection locked="0"/>
    </xf>
    <xf numFmtId="0" fontId="3" fillId="7" borderId="3" xfId="0" applyFont="1" applyFill="1" applyBorder="1" applyAlignment="1" applyProtection="1">
      <alignment horizontal="justify" vertical="center" wrapText="1"/>
    </xf>
    <xf numFmtId="2" fontId="3" fillId="7" borderId="3" xfId="0" applyNumberFormat="1" applyFont="1" applyFill="1" applyBorder="1" applyAlignment="1" applyProtection="1">
      <alignment horizontal="right" vertical="center" wrapText="1"/>
      <protection locked="0"/>
    </xf>
    <xf numFmtId="0" fontId="3" fillId="7" borderId="3" xfId="0" applyFont="1" applyFill="1" applyBorder="1" applyAlignment="1" applyProtection="1">
      <alignment horizontal="right" vertical="center" wrapText="1"/>
      <protection locked="0"/>
    </xf>
    <xf numFmtId="0" fontId="3" fillId="7" borderId="3" xfId="0" applyFont="1" applyFill="1" applyBorder="1" applyAlignment="1" applyProtection="1">
      <alignment horizontal="justify" vertical="center" wrapText="1"/>
      <protection locked="0"/>
    </xf>
    <xf numFmtId="0" fontId="3" fillId="7" borderId="3" xfId="0" applyFont="1" applyFill="1" applyBorder="1" applyAlignment="1" applyProtection="1">
      <alignment horizontal="justify" vertical="center" wrapText="1"/>
      <protection locked="0"/>
    </xf>
    <xf numFmtId="185" fontId="3" fillId="7" borderId="3" xfId="143" applyNumberFormat="1" applyFont="1" applyFill="1" applyBorder="1" applyAlignment="1">
      <alignment horizontal="right" vertical="center" wrapText="1"/>
    </xf>
    <xf numFmtId="0" fontId="3" fillId="7" borderId="3" xfId="0" applyFont="1" applyFill="1" applyBorder="1" applyAlignment="1" applyProtection="1">
      <alignment horizontal="justify" vertical="center" wrapText="1"/>
    </xf>
    <xf numFmtId="4" fontId="3" fillId="7" borderId="3" xfId="112" applyNumberFormat="1" applyFont="1" applyFill="1" applyBorder="1" applyAlignment="1" applyProtection="1">
      <alignment horizontal="right" vertical="center" wrapText="1"/>
      <protection locked="0"/>
    </xf>
    <xf numFmtId="0" fontId="3" fillId="7" borderId="3" xfId="0" applyFont="1" applyFill="1" applyBorder="1" applyAlignment="1">
      <alignment horizontal="justify" vertical="center" wrapText="1"/>
    </xf>
    <xf numFmtId="185" fontId="3" fillId="7" borderId="3" xfId="143" applyNumberFormat="1" applyFont="1" applyFill="1" applyBorder="1" applyAlignment="1">
      <alignment horizontal="right" vertical="center"/>
    </xf>
    <xf numFmtId="185" fontId="3" fillId="7" borderId="3" xfId="143" applyNumberFormat="1" applyFont="1" applyFill="1" applyBorder="1" applyAlignment="1">
      <alignment horizontal="right" vertical="center" wrapText="1"/>
    </xf>
    <xf numFmtId="4" fontId="3" fillId="7" borderId="3" xfId="142" applyNumberFormat="1" applyFont="1" applyFill="1" applyBorder="1" applyAlignment="1" applyProtection="1">
      <alignment horizontal="right" vertical="center" wrapText="1"/>
      <protection locked="0"/>
    </xf>
    <xf numFmtId="0" fontId="3" fillId="7" borderId="3" xfId="0" applyFont="1" applyFill="1" applyBorder="1" applyAlignment="1">
      <alignment horizontal="justify" vertical="center" wrapText="1"/>
    </xf>
    <xf numFmtId="185" fontId="3" fillId="7" borderId="3" xfId="143" applyNumberFormat="1" applyFont="1" applyFill="1" applyBorder="1" applyAlignment="1">
      <alignment horizontal="right" vertical="center"/>
    </xf>
    <xf numFmtId="4" fontId="3" fillId="7" borderId="3" xfId="0" applyNumberFormat="1" applyFont="1" applyFill="1" applyBorder="1" applyAlignment="1" applyProtection="1">
      <alignment horizontal="right" vertical="center" wrapText="1"/>
      <protection locked="0"/>
    </xf>
    <xf numFmtId="185" fontId="3" fillId="7" borderId="3" xfId="113" applyNumberFormat="1" applyFont="1" applyFill="1" applyBorder="1" applyAlignment="1">
      <alignment horizontal="right" vertical="center"/>
    </xf>
    <xf numFmtId="185" fontId="3" fillId="7" borderId="3" xfId="143" applyNumberFormat="1" applyFont="1" applyFill="1" applyBorder="1" applyAlignment="1" applyProtection="1">
      <alignment horizontal="right" vertical="center" wrapText="1"/>
      <protection locked="0"/>
    </xf>
    <xf numFmtId="185" fontId="3" fillId="7" borderId="3" xfId="113" applyNumberFormat="1" applyFont="1" applyFill="1" applyBorder="1" applyAlignment="1" applyProtection="1">
      <alignment horizontal="right" vertical="center" wrapText="1"/>
      <protection locked="0"/>
    </xf>
    <xf numFmtId="185" fontId="3" fillId="7" borderId="3" xfId="143" applyNumberFormat="1" applyFont="1" applyFill="1" applyBorder="1" applyAlignment="1" applyProtection="1">
      <alignment horizontal="right" vertical="center" wrapText="1"/>
      <protection locked="0"/>
    </xf>
    <xf numFmtId="41" fontId="3" fillId="7" borderId="3" xfId="142" applyNumberFormat="1" applyFont="1" applyFill="1" applyBorder="1" applyAlignment="1" applyProtection="1">
      <alignment horizontal="right" vertical="center" wrapText="1"/>
      <protection locked="0"/>
    </xf>
    <xf numFmtId="185" fontId="3" fillId="7" borderId="3" xfId="113" applyNumberFormat="1" applyFont="1" applyFill="1" applyBorder="1" applyAlignment="1" applyProtection="1">
      <alignment horizontal="right" vertical="center" wrapText="1"/>
      <protection locked="0"/>
    </xf>
    <xf numFmtId="0" fontId="3" fillId="7" borderId="3" xfId="0" applyFont="1" applyFill="1" applyBorder="1" applyAlignment="1">
      <alignment horizontal="right" vertical="center" wrapText="1"/>
    </xf>
    <xf numFmtId="41" fontId="3" fillId="7" borderId="3" xfId="142" applyFont="1" applyFill="1" applyBorder="1" applyAlignment="1" applyProtection="1">
      <alignment horizontal="right" vertical="center" wrapText="1"/>
      <protection locked="0"/>
    </xf>
    <xf numFmtId="0" fontId="3" fillId="7" borderId="3" xfId="0" quotePrefix="1" applyFont="1" applyFill="1" applyBorder="1" applyAlignment="1">
      <alignment horizontal="justify" vertical="center" wrapText="1"/>
    </xf>
    <xf numFmtId="0" fontId="3" fillId="7" borderId="3" xfId="0" applyFont="1" applyFill="1" applyBorder="1" applyAlignment="1">
      <alignment horizontal="right" vertical="center" wrapText="1"/>
    </xf>
    <xf numFmtId="41" fontId="3" fillId="7" borderId="3" xfId="112" applyFont="1" applyFill="1" applyBorder="1" applyAlignment="1">
      <alignment horizontal="right" vertical="center" wrapText="1"/>
    </xf>
    <xf numFmtId="180" fontId="3" fillId="7" borderId="3" xfId="99" applyNumberFormat="1" applyFont="1" applyFill="1" applyBorder="1" applyAlignment="1">
      <alignment horizontal="right" vertical="center" wrapText="1"/>
    </xf>
    <xf numFmtId="9" fontId="3" fillId="7" borderId="3" xfId="99" applyFont="1" applyFill="1" applyBorder="1" applyAlignment="1">
      <alignment horizontal="right" vertical="center" wrapText="1"/>
    </xf>
    <xf numFmtId="10" fontId="3" fillId="7" borderId="3" xfId="99" applyNumberFormat="1" applyFont="1" applyFill="1" applyBorder="1" applyAlignment="1" applyProtection="1">
      <alignment horizontal="right" vertical="center" wrapText="1"/>
      <protection locked="0"/>
    </xf>
    <xf numFmtId="9" fontId="3" fillId="7" borderId="3" xfId="99" applyFont="1" applyFill="1" applyBorder="1" applyAlignment="1" applyProtection="1">
      <alignment horizontal="right" vertical="center" wrapText="1"/>
      <protection locked="0"/>
    </xf>
    <xf numFmtId="41" fontId="3" fillId="7" borderId="0" xfId="112" applyFont="1" applyFill="1" applyBorder="1" applyAlignment="1">
      <alignment horizontal="right" vertical="center" wrapText="1"/>
    </xf>
    <xf numFmtId="0" fontId="21" fillId="7" borderId="6" xfId="0" applyFont="1" applyFill="1" applyBorder="1" applyAlignment="1">
      <alignment horizontal="right" vertical="center" wrapText="1"/>
    </xf>
    <xf numFmtId="46" fontId="3" fillId="7" borderId="3" xfId="0" applyNumberFormat="1" applyFont="1" applyFill="1" applyBorder="1" applyAlignment="1" applyProtection="1">
      <alignment horizontal="justify" vertical="center" wrapText="1"/>
    </xf>
    <xf numFmtId="186" fontId="21" fillId="6" borderId="3" xfId="113" applyNumberFormat="1" applyFont="1" applyFill="1" applyBorder="1" applyAlignment="1" applyProtection="1">
      <alignment horizontal="center" vertical="center" wrapText="1"/>
      <protection locked="0"/>
    </xf>
    <xf numFmtId="41" fontId="21" fillId="5" borderId="3" xfId="112" applyFont="1" applyFill="1" applyBorder="1" applyAlignment="1" applyProtection="1">
      <alignment horizontal="center" vertical="center" wrapText="1"/>
      <protection locked="0"/>
    </xf>
    <xf numFmtId="41" fontId="3" fillId="7" borderId="3" xfId="112" applyFont="1" applyFill="1" applyBorder="1" applyAlignment="1" applyProtection="1">
      <alignment horizontal="right" vertical="center" wrapText="1"/>
      <protection locked="0"/>
    </xf>
    <xf numFmtId="0" fontId="21" fillId="0" borderId="0" xfId="0" applyFont="1" applyBorder="1" applyAlignment="1">
      <alignment horizontal="justify" vertical="center" wrapText="1"/>
    </xf>
    <xf numFmtId="9" fontId="3" fillId="0" borderId="0" xfId="99" applyFont="1" applyBorder="1" applyAlignment="1">
      <alignment horizontal="justify" vertical="center" wrapText="1"/>
    </xf>
    <xf numFmtId="0" fontId="3" fillId="0" borderId="3" xfId="0" applyFont="1" applyFill="1" applyBorder="1" applyAlignment="1" applyProtection="1">
      <alignment horizontal="justify" vertical="center"/>
    </xf>
    <xf numFmtId="0" fontId="21" fillId="0" borderId="3" xfId="0" applyFont="1" applyFill="1" applyBorder="1" applyAlignment="1" applyProtection="1">
      <alignment horizontal="justify" vertical="center" wrapText="1"/>
    </xf>
    <xf numFmtId="0" fontId="20" fillId="0" borderId="0" xfId="0" applyFont="1" applyBorder="1" applyAlignment="1">
      <alignment horizontal="justify" vertical="center" wrapText="1"/>
    </xf>
    <xf numFmtId="0" fontId="21" fillId="7" borderId="3" xfId="0" applyFont="1" applyFill="1" applyBorder="1" applyAlignment="1">
      <alignment horizontal="justify" vertical="center"/>
    </xf>
    <xf numFmtId="0" fontId="3" fillId="0" borderId="7" xfId="0" applyFont="1" applyFill="1" applyBorder="1" applyAlignment="1" applyProtection="1">
      <alignment horizontal="justify" vertical="center" wrapText="1"/>
    </xf>
    <xf numFmtId="0" fontId="3" fillId="0" borderId="8" xfId="0" applyFont="1" applyFill="1" applyBorder="1" applyAlignment="1" applyProtection="1">
      <alignment horizontal="justify" vertical="center" wrapText="1"/>
    </xf>
    <xf numFmtId="0" fontId="3" fillId="0" borderId="9" xfId="0" applyFont="1" applyFill="1" applyBorder="1" applyAlignment="1" applyProtection="1">
      <alignment horizontal="justify" vertical="center" wrapText="1"/>
    </xf>
    <xf numFmtId="15" fontId="3" fillId="0" borderId="3" xfId="0" applyNumberFormat="1" applyFont="1" applyFill="1" applyBorder="1" applyAlignment="1">
      <alignment horizontal="justify" vertical="center" wrapText="1"/>
    </xf>
    <xf numFmtId="0" fontId="21" fillId="6" borderId="3" xfId="0" applyFont="1" applyFill="1" applyBorder="1" applyAlignment="1" applyProtection="1">
      <alignment horizontal="justify" vertical="center" wrapText="1"/>
      <protection locked="0"/>
    </xf>
    <xf numFmtId="0" fontId="21" fillId="5" borderId="3" xfId="0" applyFont="1" applyFill="1" applyBorder="1" applyAlignment="1" applyProtection="1">
      <alignment horizontal="justify" vertical="center" wrapText="1"/>
      <protection locked="0"/>
    </xf>
    <xf numFmtId="0" fontId="21" fillId="5" borderId="3" xfId="0" applyFont="1" applyFill="1" applyBorder="1" applyAlignment="1" applyProtection="1">
      <alignment horizontal="justify" vertical="center"/>
      <protection locked="0"/>
    </xf>
    <xf numFmtId="9" fontId="21" fillId="6" borderId="3" xfId="99" applyFont="1" applyFill="1" applyBorder="1" applyAlignment="1" applyProtection="1">
      <alignment horizontal="justify" vertical="center" wrapText="1"/>
      <protection locked="0"/>
    </xf>
    <xf numFmtId="0" fontId="21" fillId="0" borderId="0" xfId="0" applyFont="1" applyAlignment="1">
      <alignment horizontal="justify" vertical="center" wrapText="1"/>
    </xf>
    <xf numFmtId="0" fontId="21" fillId="6" borderId="4" xfId="0" applyFont="1" applyFill="1" applyBorder="1" applyAlignment="1">
      <alignment horizontal="justify" vertical="center" textRotation="255" wrapText="1"/>
    </xf>
    <xf numFmtId="0" fontId="21" fillId="6" borderId="5" xfId="0" applyFont="1" applyFill="1" applyBorder="1" applyAlignment="1">
      <alignment horizontal="justify" vertical="center" textRotation="255" wrapText="1"/>
    </xf>
    <xf numFmtId="2" fontId="21" fillId="7" borderId="3" xfId="0" applyNumberFormat="1" applyFont="1" applyFill="1" applyBorder="1" applyAlignment="1" applyProtection="1">
      <alignment horizontal="justify" vertical="center" wrapText="1"/>
      <protection locked="0"/>
    </xf>
    <xf numFmtId="4" fontId="21" fillId="7" borderId="3" xfId="112" applyNumberFormat="1" applyFont="1" applyFill="1" applyBorder="1" applyAlignment="1">
      <alignment horizontal="justify" vertical="center" wrapText="1"/>
    </xf>
    <xf numFmtId="4" fontId="21" fillId="7" borderId="3" xfId="142" applyNumberFormat="1" applyFont="1" applyFill="1" applyBorder="1" applyAlignment="1">
      <alignment horizontal="justify" vertical="center" wrapText="1"/>
    </xf>
    <xf numFmtId="4" fontId="21" fillId="7" borderId="3" xfId="112" applyNumberFormat="1" applyFont="1" applyFill="1" applyBorder="1" applyAlignment="1" applyProtection="1">
      <alignment horizontal="justify" vertical="center" wrapText="1"/>
      <protection locked="0"/>
    </xf>
    <xf numFmtId="4" fontId="21" fillId="7" borderId="3" xfId="142" applyNumberFormat="1" applyFont="1" applyFill="1" applyBorder="1" applyAlignment="1" applyProtection="1">
      <alignment horizontal="justify" vertical="center" wrapText="1"/>
      <protection locked="0"/>
    </xf>
    <xf numFmtId="42" fontId="3" fillId="7" borderId="0" xfId="143" applyFont="1" applyFill="1" applyBorder="1" applyAlignment="1" applyProtection="1">
      <alignment horizontal="justify" vertical="center" wrapText="1"/>
      <protection locked="0"/>
    </xf>
    <xf numFmtId="4" fontId="3" fillId="7" borderId="0" xfId="0" applyNumberFormat="1" applyFont="1" applyFill="1" applyBorder="1" applyAlignment="1" applyProtection="1">
      <alignment horizontal="justify" vertical="center" wrapText="1"/>
      <protection locked="0"/>
    </xf>
    <xf numFmtId="0" fontId="3" fillId="7" borderId="0" xfId="0" applyFont="1" applyFill="1" applyBorder="1" applyAlignment="1" applyProtection="1">
      <alignment horizontal="justify" vertical="center" wrapText="1"/>
      <protection locked="0"/>
    </xf>
    <xf numFmtId="9" fontId="3" fillId="7" borderId="0" xfId="99" applyFont="1" applyFill="1" applyBorder="1" applyAlignment="1" applyProtection="1">
      <alignment horizontal="justify" vertical="center" wrapText="1"/>
      <protection locked="0"/>
    </xf>
    <xf numFmtId="0" fontId="21" fillId="7" borderId="6" xfId="0" applyFont="1" applyFill="1" applyBorder="1" applyAlignment="1">
      <alignment horizontal="justify" vertical="center" wrapText="1"/>
    </xf>
    <xf numFmtId="0" fontId="21" fillId="7" borderId="6" xfId="0" applyFont="1" applyFill="1" applyBorder="1" applyAlignment="1">
      <alignment horizontal="justify" vertical="center" wrapText="1"/>
    </xf>
    <xf numFmtId="9" fontId="21" fillId="7" borderId="0" xfId="99" applyFont="1" applyFill="1" applyBorder="1" applyAlignment="1">
      <alignment horizontal="justify" vertical="center" wrapText="1"/>
    </xf>
    <xf numFmtId="0" fontId="22" fillId="7" borderId="3" xfId="0" applyFont="1" applyFill="1" applyBorder="1" applyAlignment="1">
      <alignment horizontal="justify" vertical="center" wrapText="1"/>
    </xf>
    <xf numFmtId="2" fontId="3" fillId="7" borderId="3" xfId="0" applyNumberFormat="1" applyFont="1" applyFill="1" applyBorder="1" applyAlignment="1">
      <alignment horizontal="justify" vertical="center" wrapText="1"/>
    </xf>
    <xf numFmtId="9" fontId="3" fillId="7" borderId="0" xfId="99" applyFont="1" applyFill="1" applyBorder="1" applyAlignment="1">
      <alignment horizontal="justify" vertical="center" wrapText="1"/>
    </xf>
    <xf numFmtId="41" fontId="3" fillId="7" borderId="0" xfId="112" applyFont="1" applyFill="1" applyBorder="1" applyAlignment="1">
      <alignment horizontal="justify" vertical="center" wrapText="1"/>
    </xf>
    <xf numFmtId="41" fontId="3" fillId="7" borderId="3" xfId="112" applyFont="1" applyFill="1" applyBorder="1" applyAlignment="1">
      <alignment horizontal="justify" vertical="center" wrapText="1"/>
    </xf>
    <xf numFmtId="181" fontId="3" fillId="7" borderId="0" xfId="112" applyNumberFormat="1" applyFont="1" applyFill="1" applyBorder="1" applyAlignment="1">
      <alignment horizontal="justify" vertical="center" wrapText="1"/>
    </xf>
    <xf numFmtId="9" fontId="3" fillId="0" borderId="0" xfId="99" applyFont="1" applyAlignment="1">
      <alignment horizontal="justify" vertical="center" wrapText="1"/>
    </xf>
    <xf numFmtId="41" fontId="3" fillId="0" borderId="0" xfId="112" applyFont="1" applyBorder="1" applyAlignment="1">
      <alignment horizontal="right" vertical="center" wrapText="1"/>
    </xf>
    <xf numFmtId="41" fontId="3" fillId="7" borderId="3" xfId="112" applyFont="1" applyFill="1" applyBorder="1" applyAlignment="1" applyProtection="1">
      <alignment horizontal="right" vertical="center" wrapText="1"/>
      <protection locked="0"/>
    </xf>
    <xf numFmtId="41" fontId="3" fillId="7" borderId="3" xfId="112" applyFont="1" applyFill="1" applyBorder="1" applyAlignment="1">
      <alignment horizontal="right" vertical="center"/>
    </xf>
    <xf numFmtId="41" fontId="3" fillId="7" borderId="3" xfId="112" applyFont="1" applyFill="1" applyBorder="1" applyAlignment="1">
      <alignment horizontal="right" vertical="center"/>
    </xf>
    <xf numFmtId="41" fontId="21" fillId="7" borderId="0" xfId="112" applyFont="1" applyFill="1" applyBorder="1" applyAlignment="1">
      <alignment horizontal="right" vertical="center" wrapText="1"/>
    </xf>
    <xf numFmtId="41" fontId="3" fillId="0" borderId="0" xfId="112" applyFont="1" applyAlignment="1">
      <alignment horizontal="right" vertical="center" wrapText="1"/>
    </xf>
    <xf numFmtId="2" fontId="3" fillId="7" borderId="3" xfId="0" applyNumberFormat="1" applyFont="1" applyFill="1" applyBorder="1" applyAlignment="1" applyProtection="1">
      <alignment vertical="center" wrapText="1"/>
      <protection locked="0"/>
    </xf>
    <xf numFmtId="10" fontId="3" fillId="7" borderId="3" xfId="99" applyNumberFormat="1" applyFont="1" applyFill="1" applyBorder="1" applyAlignment="1" applyProtection="1">
      <alignment vertical="center" wrapText="1"/>
      <protection locked="0"/>
    </xf>
    <xf numFmtId="0" fontId="3" fillId="7" borderId="3" xfId="0" applyFont="1" applyFill="1" applyBorder="1" applyAlignment="1" applyProtection="1">
      <alignment vertical="center" wrapText="1"/>
      <protection locked="0"/>
    </xf>
    <xf numFmtId="4" fontId="3" fillId="7" borderId="3" xfId="0" applyNumberFormat="1" applyFont="1" applyFill="1" applyBorder="1" applyAlignment="1" applyProtection="1">
      <alignment vertical="center" wrapText="1"/>
      <protection locked="0"/>
    </xf>
    <xf numFmtId="4" fontId="3" fillId="7" borderId="3" xfId="112" applyNumberFormat="1" applyFont="1" applyFill="1" applyBorder="1" applyAlignment="1">
      <alignment vertical="center" wrapText="1"/>
    </xf>
    <xf numFmtId="10" fontId="3" fillId="7" borderId="3" xfId="99" applyNumberFormat="1" applyFont="1" applyFill="1" applyBorder="1" applyAlignment="1" applyProtection="1">
      <alignment vertical="center" wrapText="1"/>
    </xf>
    <xf numFmtId="4" fontId="3" fillId="7" borderId="3" xfId="112" applyNumberFormat="1" applyFont="1" applyFill="1" applyBorder="1" applyAlignment="1" applyProtection="1">
      <alignment vertical="center" wrapText="1"/>
      <protection locked="0"/>
    </xf>
    <xf numFmtId="9" fontId="3" fillId="7" borderId="3" xfId="99" applyFont="1" applyFill="1" applyBorder="1" applyAlignment="1" applyProtection="1">
      <alignment vertical="center" wrapText="1"/>
      <protection locked="0"/>
    </xf>
    <xf numFmtId="180" fontId="3" fillId="7" borderId="3" xfId="99" applyNumberFormat="1" applyFont="1" applyFill="1" applyBorder="1" applyAlignment="1" applyProtection="1">
      <alignment vertical="center" wrapText="1"/>
      <protection locked="0"/>
    </xf>
    <xf numFmtId="4" fontId="3" fillId="7" borderId="3" xfId="142" applyNumberFormat="1" applyFont="1" applyFill="1" applyBorder="1" applyAlignment="1" applyProtection="1">
      <alignment vertical="center" wrapText="1"/>
      <protection locked="0"/>
    </xf>
    <xf numFmtId="181" fontId="3" fillId="7" borderId="3" xfId="112" applyNumberFormat="1" applyFont="1" applyFill="1" applyBorder="1" applyAlignment="1" applyProtection="1">
      <alignment vertical="center" wrapText="1"/>
      <protection locked="0"/>
    </xf>
    <xf numFmtId="0" fontId="3" fillId="7" borderId="0" xfId="0" applyFont="1" applyFill="1" applyBorder="1" applyAlignment="1">
      <alignment horizontal="right" vertical="center" wrapText="1"/>
    </xf>
    <xf numFmtId="0" fontId="21" fillId="5" borderId="3" xfId="0" applyFont="1" applyFill="1" applyBorder="1" applyAlignment="1" applyProtection="1">
      <alignment horizontal="right" vertical="center"/>
      <protection locked="0"/>
    </xf>
    <xf numFmtId="0" fontId="3" fillId="7" borderId="3" xfId="0" applyFont="1" applyFill="1" applyBorder="1" applyAlignment="1" applyProtection="1">
      <alignment horizontal="right" vertical="center"/>
      <protection locked="0"/>
    </xf>
    <xf numFmtId="182" fontId="3" fillId="7" borderId="3" xfId="112" applyNumberFormat="1" applyFont="1" applyFill="1" applyBorder="1" applyAlignment="1" applyProtection="1">
      <alignment horizontal="right" vertical="center"/>
      <protection locked="0"/>
    </xf>
    <xf numFmtId="181" fontId="3" fillId="7" borderId="3" xfId="112" applyNumberFormat="1" applyFont="1" applyFill="1" applyBorder="1" applyAlignment="1" applyProtection="1">
      <alignment horizontal="right" vertical="center"/>
      <protection locked="0"/>
    </xf>
    <xf numFmtId="181" fontId="3" fillId="7" borderId="3" xfId="0" applyNumberFormat="1" applyFont="1" applyFill="1" applyBorder="1" applyAlignment="1" applyProtection="1">
      <alignment horizontal="right" vertical="center" wrapText="1"/>
      <protection locked="0"/>
    </xf>
    <xf numFmtId="0" fontId="3" fillId="7" borderId="3" xfId="0" applyFont="1" applyFill="1" applyBorder="1" applyAlignment="1" applyProtection="1">
      <alignment horizontal="right" vertical="center"/>
      <protection locked="0"/>
    </xf>
    <xf numFmtId="41" fontId="3" fillId="7" borderId="3" xfId="112" applyFont="1" applyFill="1" applyBorder="1" applyAlignment="1" applyProtection="1">
      <alignment horizontal="right" vertical="center"/>
      <protection locked="0"/>
    </xf>
    <xf numFmtId="41" fontId="3" fillId="7" borderId="3" xfId="0" applyNumberFormat="1" applyFont="1" applyFill="1" applyBorder="1" applyAlignment="1" applyProtection="1">
      <alignment horizontal="right" vertical="center" wrapText="1"/>
      <protection locked="0"/>
    </xf>
    <xf numFmtId="181" fontId="3" fillId="7" borderId="3" xfId="142" applyNumberFormat="1" applyFont="1" applyFill="1" applyBorder="1" applyAlignment="1" applyProtection="1">
      <alignment horizontal="right" vertical="center"/>
      <protection locked="0"/>
    </xf>
    <xf numFmtId="182" fontId="3" fillId="7" borderId="3" xfId="142" applyNumberFormat="1" applyFont="1" applyFill="1" applyBorder="1" applyAlignment="1" applyProtection="1">
      <alignment horizontal="right" vertical="center"/>
      <protection locked="0"/>
    </xf>
    <xf numFmtId="4" fontId="3" fillId="7" borderId="3" xfId="0" applyNumberFormat="1" applyFont="1" applyFill="1" applyBorder="1" applyAlignment="1" applyProtection="1">
      <alignment horizontal="right" vertical="center"/>
      <protection locked="0"/>
    </xf>
    <xf numFmtId="4" fontId="3" fillId="7" borderId="3" xfId="0" applyNumberFormat="1" applyFont="1" applyFill="1" applyBorder="1" applyAlignment="1" applyProtection="1">
      <alignment horizontal="right" vertical="center" wrapText="1"/>
      <protection locked="0"/>
    </xf>
    <xf numFmtId="3" fontId="3" fillId="7" borderId="3" xfId="0" applyNumberFormat="1" applyFont="1" applyFill="1" applyBorder="1" applyAlignment="1" applyProtection="1">
      <alignment horizontal="right" vertical="center" wrapText="1"/>
      <protection locked="0"/>
    </xf>
    <xf numFmtId="3" fontId="3" fillId="7" borderId="3" xfId="0" applyNumberFormat="1" applyFont="1" applyFill="1" applyBorder="1" applyAlignment="1" applyProtection="1">
      <alignment horizontal="right" vertical="center" wrapText="1"/>
      <protection locked="0"/>
    </xf>
    <xf numFmtId="10" fontId="3" fillId="7" borderId="3" xfId="99" applyNumberFormat="1" applyFont="1" applyFill="1" applyBorder="1" applyAlignment="1" applyProtection="1">
      <alignment horizontal="right" vertical="center"/>
      <protection locked="0"/>
    </xf>
    <xf numFmtId="4" fontId="3" fillId="7" borderId="3" xfId="142" applyNumberFormat="1" applyFont="1" applyFill="1" applyBorder="1" applyAlignment="1" applyProtection="1">
      <alignment horizontal="right" vertical="center"/>
      <protection locked="0"/>
    </xf>
    <xf numFmtId="181" fontId="3" fillId="7" borderId="3" xfId="142" applyNumberFormat="1" applyFont="1" applyFill="1" applyBorder="1" applyAlignment="1" applyProtection="1">
      <alignment horizontal="right" vertical="center" wrapText="1"/>
      <protection locked="0"/>
    </xf>
    <xf numFmtId="4" fontId="3" fillId="7" borderId="3" xfId="0" applyNumberFormat="1" applyFont="1" applyFill="1" applyBorder="1" applyAlignment="1">
      <alignment horizontal="right" vertical="center" wrapText="1"/>
    </xf>
    <xf numFmtId="4" fontId="3" fillId="7" borderId="3" xfId="142" applyNumberFormat="1" applyFont="1" applyFill="1" applyBorder="1" applyAlignment="1" applyProtection="1">
      <alignment horizontal="right" vertical="center"/>
      <protection locked="0"/>
    </xf>
    <xf numFmtId="3" fontId="3" fillId="7" borderId="3" xfId="142" applyNumberFormat="1" applyFont="1" applyFill="1" applyBorder="1" applyAlignment="1" applyProtection="1">
      <alignment horizontal="right" vertical="center"/>
      <protection locked="0"/>
    </xf>
    <xf numFmtId="183" fontId="3" fillId="7" borderId="3" xfId="142" applyNumberFormat="1" applyFont="1" applyFill="1" applyBorder="1" applyAlignment="1" applyProtection="1">
      <alignment horizontal="right" vertical="center"/>
      <protection locked="0"/>
    </xf>
    <xf numFmtId="183" fontId="3" fillId="7" borderId="3" xfId="0" applyNumberFormat="1" applyFont="1" applyFill="1" applyBorder="1" applyAlignment="1" applyProtection="1">
      <alignment horizontal="right" vertical="center" wrapText="1"/>
      <protection locked="0"/>
    </xf>
    <xf numFmtId="0" fontId="3" fillId="7" borderId="0" xfId="0" applyFont="1" applyFill="1" applyBorder="1" applyAlignment="1">
      <alignment horizontal="right" vertical="center"/>
    </xf>
    <xf numFmtId="0" fontId="21" fillId="7" borderId="0" xfId="0" applyFont="1" applyFill="1" applyBorder="1" applyAlignment="1">
      <alignment horizontal="right" vertical="center" wrapText="1"/>
    </xf>
    <xf numFmtId="181" fontId="3" fillId="7" borderId="0" xfId="0" applyNumberFormat="1" applyFont="1" applyFill="1" applyBorder="1" applyAlignment="1">
      <alignment horizontal="right" vertical="center" wrapText="1"/>
    </xf>
    <xf numFmtId="41" fontId="3" fillId="7" borderId="0" xfId="0" applyNumberFormat="1" applyFont="1" applyFill="1" applyBorder="1" applyAlignment="1">
      <alignment horizontal="right" vertical="center" wrapText="1"/>
    </xf>
    <xf numFmtId="0" fontId="3" fillId="7" borderId="0" xfId="0" applyFont="1" applyFill="1" applyAlignment="1">
      <alignment horizontal="right" vertical="center" wrapText="1"/>
    </xf>
    <xf numFmtId="184" fontId="3" fillId="0" borderId="0" xfId="0" applyNumberFormat="1" applyFont="1" applyAlignment="1">
      <alignment horizontal="right" vertical="center" wrapText="1"/>
    </xf>
    <xf numFmtId="2" fontId="3" fillId="0" borderId="0" xfId="0" applyNumberFormat="1" applyFont="1" applyAlignment="1">
      <alignment horizontal="right" vertical="center" wrapText="1"/>
    </xf>
    <xf numFmtId="41" fontId="3" fillId="7" borderId="3" xfId="112" applyFont="1" applyFill="1" applyBorder="1" applyAlignment="1" applyProtection="1">
      <alignment vertical="center"/>
      <protection locked="0"/>
    </xf>
    <xf numFmtId="4" fontId="3" fillId="7" borderId="7" xfId="0" applyNumberFormat="1" applyFont="1" applyFill="1" applyBorder="1" applyAlignment="1" applyProtection="1">
      <alignment horizontal="center" vertical="center" wrapText="1"/>
      <protection locked="0"/>
    </xf>
    <xf numFmtId="4" fontId="3" fillId="7" borderId="8" xfId="0" applyNumberFormat="1" applyFont="1" applyFill="1" applyBorder="1" applyAlignment="1" applyProtection="1">
      <alignment horizontal="center" vertical="center" wrapText="1"/>
      <protection locked="0"/>
    </xf>
    <xf numFmtId="4" fontId="3" fillId="7" borderId="9" xfId="0" applyNumberFormat="1" applyFont="1" applyFill="1" applyBorder="1" applyAlignment="1" applyProtection="1">
      <alignment horizontal="center" vertical="center" wrapText="1"/>
      <protection locked="0"/>
    </xf>
    <xf numFmtId="185" fontId="21" fillId="5" borderId="3" xfId="113" applyNumberFormat="1" applyFont="1" applyFill="1" applyBorder="1" applyAlignment="1" applyProtection="1">
      <alignment horizontal="center" vertical="center" wrapText="1"/>
      <protection locked="0"/>
    </xf>
  </cellXfs>
  <cellStyles count="144">
    <cellStyle name="Accent1" xfId="1"/>
    <cellStyle name="Comma 2" xfId="2"/>
    <cellStyle name="Comma 2 2" xfId="3"/>
    <cellStyle name="Comma 2 2 2" xfId="4"/>
    <cellStyle name="Comma 2 3" xfId="5"/>
    <cellStyle name="Comma 3" xfId="6"/>
    <cellStyle name="Comma 3 2" xfId="7"/>
    <cellStyle name="Comma 3 2 2" xfId="115"/>
    <cellStyle name="Comma 3 3" xfId="114"/>
    <cellStyle name="Currency 2" xfId="8"/>
    <cellStyle name="Currency 2 2" xfId="9"/>
    <cellStyle name="Currency 3" xfId="10"/>
    <cellStyle name="Currency 3 2" xfId="11"/>
    <cellStyle name="Énfasis1" xfId="12" builtinId="29" customBuiltin="1"/>
    <cellStyle name="Énfasis1 2" xfId="13"/>
    <cellStyle name="Euro" xfId="14"/>
    <cellStyle name="Euro 2" xfId="15"/>
    <cellStyle name="Euro 2 2" xfId="16"/>
    <cellStyle name="Euro 3" xfId="17"/>
    <cellStyle name="Euro 4" xfId="18"/>
    <cellStyle name="Hipervínculo 2" xfId="19"/>
    <cellStyle name="Millares [0]" xfId="112" builtinId="6"/>
    <cellStyle name="Millares [0] 2" xfId="142"/>
    <cellStyle name="Millares 10" xfId="20"/>
    <cellStyle name="Millares 10 2" xfId="21"/>
    <cellStyle name="Millares 10 2 2" xfId="22"/>
    <cellStyle name="Millares 10 3" xfId="23"/>
    <cellStyle name="Millares 11" xfId="24"/>
    <cellStyle name="Millares 11 2" xfId="25"/>
    <cellStyle name="Millares 11 2 2" xfId="26"/>
    <cellStyle name="Millares 11 2 2 2" xfId="118"/>
    <cellStyle name="Millares 11 2 3" xfId="117"/>
    <cellStyle name="Millares 11 3" xfId="116"/>
    <cellStyle name="Millares 12" xfId="27"/>
    <cellStyle name="Millares 12 2" xfId="28"/>
    <cellStyle name="Millares 13" xfId="29"/>
    <cellStyle name="Millares 13 2" xfId="119"/>
    <cellStyle name="Millares 14" xfId="30"/>
    <cellStyle name="Millares 14 2" xfId="120"/>
    <cellStyle name="Millares 15" xfId="31"/>
    <cellStyle name="Millares 15 2" xfId="121"/>
    <cellStyle name="Millares 16" xfId="32"/>
    <cellStyle name="Millares 16 2" xfId="122"/>
    <cellStyle name="Millares 2" xfId="33"/>
    <cellStyle name="Millares 2 2" xfId="34"/>
    <cellStyle name="Millares 2 2 2" xfId="35"/>
    <cellStyle name="Millares 2 3" xfId="36"/>
    <cellStyle name="Millares 2 3 2" xfId="124"/>
    <cellStyle name="Millares 2 4" xfId="123"/>
    <cellStyle name="Millares 3" xfId="37"/>
    <cellStyle name="Millares 3 2" xfId="38"/>
    <cellStyle name="Millares 3 2 2" xfId="39"/>
    <cellStyle name="Millares 3 3" xfId="40"/>
    <cellStyle name="Millares 3 3 2" xfId="41"/>
    <cellStyle name="Millares 3 3 2 2" xfId="127"/>
    <cellStyle name="Millares 3 3 3" xfId="126"/>
    <cellStyle name="Millares 3 4" xfId="42"/>
    <cellStyle name="Millares 3 4 2" xfId="43"/>
    <cellStyle name="Millares 3 4 2 2" xfId="44"/>
    <cellStyle name="Millares 3 4 2 2 2" xfId="130"/>
    <cellStyle name="Millares 3 4 2 3" xfId="129"/>
    <cellStyle name="Millares 3 4 3" xfId="128"/>
    <cellStyle name="Millares 3 5" xfId="125"/>
    <cellStyle name="Millares 3_Formato Ejecucion presupuestal 30042009" xfId="45"/>
    <cellStyle name="Millares 4" xfId="46"/>
    <cellStyle name="Millares 4 2" xfId="47"/>
    <cellStyle name="Millares 5" xfId="48"/>
    <cellStyle name="Millares 5 2" xfId="49"/>
    <cellStyle name="Millares 6" xfId="50"/>
    <cellStyle name="Millares 6 2" xfId="51"/>
    <cellStyle name="Millares 6 2 2" xfId="52"/>
    <cellStyle name="Millares 6 3" xfId="53"/>
    <cellStyle name="Millares 7" xfId="54"/>
    <cellStyle name="Millares 7 2" xfId="55"/>
    <cellStyle name="Millares 8" xfId="56"/>
    <cellStyle name="Millares 8 2" xfId="57"/>
    <cellStyle name="Millares 9" xfId="58"/>
    <cellStyle name="Millares 9 2" xfId="59"/>
    <cellStyle name="Moneda [0]" xfId="113" builtinId="7"/>
    <cellStyle name="Moneda [0] 2" xfId="143"/>
    <cellStyle name="Moneda 10" xfId="60"/>
    <cellStyle name="Moneda 10 2" xfId="131"/>
    <cellStyle name="Moneda 2" xfId="61"/>
    <cellStyle name="Moneda 2 2" xfId="62"/>
    <cellStyle name="Moneda 2 2 2" xfId="63"/>
    <cellStyle name="Moneda 2 3" xfId="64"/>
    <cellStyle name="Moneda 3" xfId="65"/>
    <cellStyle name="Moneda 3 2" xfId="66"/>
    <cellStyle name="Moneda 4" xfId="67"/>
    <cellStyle name="Moneda 5" xfId="68"/>
    <cellStyle name="Moneda 5 2" xfId="69"/>
    <cellStyle name="Moneda 6" xfId="70"/>
    <cellStyle name="Moneda 7" xfId="71"/>
    <cellStyle name="Moneda 8" xfId="72"/>
    <cellStyle name="Moneda 8 2" xfId="73"/>
    <cellStyle name="Moneda 9" xfId="74"/>
    <cellStyle name="Neutral" xfId="75" builtinId="28" customBuiltin="1"/>
    <cellStyle name="Normal" xfId="0" builtinId="0"/>
    <cellStyle name="Normal 2" xfId="76"/>
    <cellStyle name="Normal 2 2" xfId="77"/>
    <cellStyle name="Normal 2 2 2" xfId="78"/>
    <cellStyle name="Normal 2 3" xfId="79"/>
    <cellStyle name="Normal 2 3 2" xfId="80"/>
    <cellStyle name="Normal 2 3 2 2" xfId="81"/>
    <cellStyle name="Normal 2 4" xfId="82"/>
    <cellStyle name="Normal 2 4 2" xfId="83"/>
    <cellStyle name="Normal 2 5" xfId="84"/>
    <cellStyle name="Normal 2 6" xfId="85"/>
    <cellStyle name="Normal 2 8" xfId="86"/>
    <cellStyle name="Normal 2_Formato Ejecucion presupuestal 30042009" xfId="87"/>
    <cellStyle name="Normal 3" xfId="88"/>
    <cellStyle name="Normal 3 2" xfId="89"/>
    <cellStyle name="Normal 3 2 2" xfId="90"/>
    <cellStyle name="Normal 3 2 2 2" xfId="134"/>
    <cellStyle name="Normal 3 2 3" xfId="133"/>
    <cellStyle name="Normal 3 3" xfId="91"/>
    <cellStyle name="Normal 3 3 2" xfId="92"/>
    <cellStyle name="Normal 3 3 2 2" xfId="136"/>
    <cellStyle name="Normal 3 3 3" xfId="135"/>
    <cellStyle name="Normal 3 4" xfId="93"/>
    <cellStyle name="Normal 3 4 2" xfId="137"/>
    <cellStyle name="Normal 3 5" xfId="132"/>
    <cellStyle name="Normal 3_Formato de Seguimiento Sectorial (31-5-09) dmv" xfId="94"/>
    <cellStyle name="Normal 4" xfId="95"/>
    <cellStyle name="Normal 5" xfId="96"/>
    <cellStyle name="Normal 5 2" xfId="97"/>
    <cellStyle name="Normal 5 2 2" xfId="139"/>
    <cellStyle name="Normal 5 3" xfId="138"/>
    <cellStyle name="Normal 6" xfId="98"/>
    <cellStyle name="Normal 6 2" xfId="140"/>
    <cellStyle name="Porcentaje" xfId="99" builtinId="5"/>
    <cellStyle name="Porcentual 2" xfId="100"/>
    <cellStyle name="Porcentual 2 2" xfId="101"/>
    <cellStyle name="Porcentual 3" xfId="102"/>
    <cellStyle name="Porcentual 3 2" xfId="103"/>
    <cellStyle name="Porcentual 3 2 2" xfId="104"/>
    <cellStyle name="Porcentual 3 3" xfId="105"/>
    <cellStyle name="Porcentual 4" xfId="106"/>
    <cellStyle name="Porcentual 4 2" xfId="107"/>
    <cellStyle name="Porcentual 4 2 2" xfId="108"/>
    <cellStyle name="Porcentual 5" xfId="109"/>
    <cellStyle name="Porcentual 6" xfId="110"/>
    <cellStyle name="Porcentual 6 2" xfId="141"/>
    <cellStyle name="Total" xfId="111" builtinId="25" customBuiltin="1"/>
  </cellStyles>
  <dxfs count="0"/>
  <tableStyles count="0" defaultTableStyle="TableStyleMedium9" defaultPivotStyle="PivotStyleLight16"/>
  <colors>
    <mruColors>
      <color rgb="FFA4C539"/>
      <color rgb="FF86A2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696101</xdr:colOff>
      <xdr:row>0</xdr:row>
      <xdr:rowOff>203162</xdr:rowOff>
    </xdr:from>
    <xdr:to>
      <xdr:col>3</xdr:col>
      <xdr:colOff>612323</xdr:colOff>
      <xdr:row>4</xdr:row>
      <xdr:rowOff>218824</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4172" y="203162"/>
          <a:ext cx="1059222" cy="940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0665\Compartida\MANE\PROYECTO%20VALORIZACION%202003\01%20Listado%20de%20Obras%2013may03-dieg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0391-sp09gai\ULTIMOS%20ARCH\PLAN%20CONTRATACION\A&#209;O%202002\Comite%2003%20Febrero%2006%202002\PLAN%20DE%20CONTRATACION%20ENERO%2031%20DE%202002%20APOYO%20CORPO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g01w201\POAI\BANCO%20MUNDIAL\enviado%20a%20shd%20oficial%20sin%20arreglar%20convenios%20on%20arreglos%20de%20presentac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cv2\Planeacion\ahernandezb\Documentos%20SDHT%20(26-11-10)\2010\Sector\Seguimientos\Formato%20de%20Caracterizaci&#243;n%20de%20Metas%20(26-11-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0391-sp09gai\ULTIMOS%20ARCH\PLAN%20CONTRATACION\A&#209;O%202002\Comite%2003%20Febrero%2006%202002\PLAN%20DE%20CONTRATACION%20FEB%204%20RESUM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Preliq"/>
      <sheetName val="Consol_Todo_inic"/>
      <sheetName val="presupuesto recalculado"/>
      <sheetName val="Consol_Todo_prel"/>
      <sheetName val="DTC"/>
      <sheetName val="Predios"/>
      <sheetName val="MVial "/>
      <sheetName val="PACO"/>
      <sheetName val="OAGS"/>
      <sheetName val="Ciclorrutas"/>
      <sheetName val="PACO vs DTMV"/>
      <sheetName val="Parametros"/>
      <sheetName val="Consol_Todo FAS "/>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v>0.15</v>
          </cell>
        </row>
        <row r="3">
          <cell r="E3">
            <v>332000</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RESUMEN"/>
      <sheetName val="RESUMEN (2)"/>
      <sheetName val="DIRE TEC"/>
      <sheetName val="Parametros"/>
    </sheetNames>
    <sheetDataSet>
      <sheetData sheetId="0">
        <row r="5">
          <cell r="CL5" t="str">
            <v>CORREGIR</v>
          </cell>
        </row>
        <row r="6">
          <cell r="CF6" t="str">
            <v>IMPORTANTE</v>
          </cell>
        </row>
      </sheetData>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VARIACIONES"/>
      <sheetName val="SHD INGRESOS"/>
      <sheetName val="recaudo valora (2)"/>
      <sheetName val="cruce con las empresas"/>
      <sheetName val="arrendamientos"/>
      <sheetName val="antejardines"/>
      <sheetName val="recaudo valora"/>
      <sheetName val="rendim. financieros"/>
      <sheetName val="venta de prdios"/>
      <sheetName val="préstamos de vivienda"/>
      <sheetName val="SHD GASTOS"/>
      <sheetName val="FUNCIONAMIENTO"/>
      <sheetName val="SERVICIO PERSONALES"/>
      <sheetName val="APORTES PATRONALES "/>
      <sheetName val="GASTOS GENERALES "/>
      <sheetName val="DEUDA"/>
      <sheetName val="INVERSION"/>
      <sheetName val="INVERSION POR PROYECTOS"/>
      <sheetName val="5054"/>
      <sheetName val="5056"/>
      <sheetName val="6122"/>
      <sheetName val="6127"/>
      <sheetName val="7041"/>
      <sheetName val="7048"/>
      <sheetName val="7193"/>
      <sheetName val="7233"/>
      <sheetName val="7249"/>
      <sheetName val="7258"/>
      <sheetName val="7259"/>
      <sheetName val="7260"/>
      <sheetName val="7261"/>
      <sheetName val="7262"/>
      <sheetName val="7263"/>
      <sheetName val="7265"/>
      <sheetName val="7277"/>
      <sheetName val="INVERSION FUENTES"/>
      <sheetName val="BANCO MUNDIAL"/>
      <sheetName val="CORREDORES"/>
      <sheetName val="RUTAS ALIMENTADORAS"/>
      <sheetName val="ANDENES"/>
      <sheetName val="CICLORUTAS"/>
      <sheetName val="FORTALECIMIENTO"/>
      <sheetName val="SOBRETASA Y ACPM"/>
      <sheetName val="SOBRETASA "/>
      <sheetName val="TRANSFERENCIAS"/>
      <sheetName val="TRANSFERENCIAS ORDINARIAS"/>
      <sheetName val="VALORIZACION"/>
      <sheetName val="INGRESOS CORRIENTES INVERSION "/>
      <sheetName val="INGRESOS CORRIENTES"/>
      <sheetName val="RECURSOS DE CAPITAL (2)"/>
      <sheetName val="RECURSOS DE CAPITAL"/>
      <sheetName val="OBRA POR TULUGAR"/>
      <sheetName val="KFW"/>
      <sheetName val="V.F. SOBRETASA"/>
      <sheetName val="DISTRIBUC"/>
      <sheetName val="FUENTES"/>
      <sheetName val="SABANA FUNCIONA E INVER"/>
      <sheetName val="PLAN DE CONTRATACION"/>
      <sheetName val="PRESUPUESTO TOTAL"/>
      <sheetName val="BASE DE DATOS"/>
      <sheetName val="PRESUPUESTO GENERAL"/>
      <sheetName val="AREAS"/>
      <sheetName val="METAS FISICAS"/>
      <sheetName val="TABLA DE CONTENINO"/>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B3" t="str">
            <v>PROG. PLAN</v>
          </cell>
          <cell r="C3" t="str">
            <v>VALORIZACION</v>
          </cell>
          <cell r="D3" t="str">
            <v>INGRESOS CORRIENTES</v>
          </cell>
          <cell r="E3" t="str">
            <v>OBRA POR TU LUGAR</v>
          </cell>
          <cell r="F3" t="str">
            <v>RECURSOS DE CAPITAL</v>
          </cell>
          <cell r="G3" t="str">
            <v>SOBRETASA A LA GASOLINA Y AL ACPM</v>
          </cell>
          <cell r="H3" t="str">
            <v>KFW</v>
          </cell>
          <cell r="I3" t="str">
            <v>CONTRAPARTIDA BANCO MUNDIAL</v>
          </cell>
          <cell r="J3" t="str">
            <v>BANCO MUNDIAL</v>
          </cell>
          <cell r="K3" t="str">
            <v>TRANSFERENCIAS ORDINARIAS</v>
          </cell>
        </row>
        <row r="5">
          <cell r="B5">
            <v>31101</v>
          </cell>
          <cell r="D5">
            <v>137000000</v>
          </cell>
          <cell r="K5">
            <v>15037176811</v>
          </cell>
        </row>
        <row r="6">
          <cell r="B6">
            <v>31102</v>
          </cell>
          <cell r="D6">
            <v>1801410829</v>
          </cell>
          <cell r="F6">
            <v>1277561911.0799999</v>
          </cell>
          <cell r="K6">
            <v>2218298830</v>
          </cell>
        </row>
        <row r="7">
          <cell r="B7">
            <v>31103</v>
          </cell>
          <cell r="D7">
            <v>742000000</v>
          </cell>
          <cell r="K7">
            <v>4914541042</v>
          </cell>
        </row>
        <row r="8">
          <cell r="B8">
            <v>315</v>
          </cell>
          <cell r="D8">
            <v>2770430</v>
          </cell>
        </row>
        <row r="9">
          <cell r="D9">
            <v>2683181259</v>
          </cell>
          <cell r="F9">
            <v>1277561911.0799999</v>
          </cell>
          <cell r="K9">
            <v>22170016683</v>
          </cell>
        </row>
        <row r="12">
          <cell r="B12">
            <v>334</v>
          </cell>
          <cell r="G12">
            <v>2144092337</v>
          </cell>
          <cell r="K12">
            <v>5211772973</v>
          </cell>
        </row>
        <row r="13">
          <cell r="B13">
            <v>5054</v>
          </cell>
          <cell r="D13">
            <v>238644972</v>
          </cell>
          <cell r="E13">
            <v>0</v>
          </cell>
          <cell r="F13">
            <v>0</v>
          </cell>
          <cell r="G13">
            <v>78241033833</v>
          </cell>
          <cell r="H13">
            <v>0</v>
          </cell>
          <cell r="I13">
            <v>0</v>
          </cell>
          <cell r="J13">
            <v>0</v>
          </cell>
          <cell r="K13">
            <v>3457452396</v>
          </cell>
        </row>
        <row r="14">
          <cell r="B14">
            <v>5056</v>
          </cell>
          <cell r="D14">
            <v>35500000</v>
          </cell>
          <cell r="E14">
            <v>0</v>
          </cell>
          <cell r="F14">
            <v>0</v>
          </cell>
          <cell r="H14">
            <v>0</v>
          </cell>
          <cell r="I14">
            <v>1567305387.7053642</v>
          </cell>
          <cell r="J14">
            <v>10965120222.67798</v>
          </cell>
          <cell r="K14">
            <v>1680000000</v>
          </cell>
        </row>
        <row r="15">
          <cell r="B15">
            <v>6122</v>
          </cell>
          <cell r="D15">
            <v>50000000</v>
          </cell>
          <cell r="E15">
            <v>0</v>
          </cell>
          <cell r="F15">
            <v>0</v>
          </cell>
          <cell r="H15">
            <v>0</v>
          </cell>
          <cell r="I15">
            <v>0</v>
          </cell>
          <cell r="J15">
            <v>0</v>
          </cell>
        </row>
        <row r="16">
          <cell r="B16">
            <v>6127</v>
          </cell>
          <cell r="D16">
            <v>248643099</v>
          </cell>
          <cell r="E16">
            <v>0</v>
          </cell>
          <cell r="F16">
            <v>0</v>
          </cell>
          <cell r="H16">
            <v>0</v>
          </cell>
          <cell r="I16">
            <v>0</v>
          </cell>
          <cell r="J16">
            <v>0</v>
          </cell>
        </row>
        <row r="17">
          <cell r="B17">
            <v>7041</v>
          </cell>
          <cell r="D17">
            <v>12689161879</v>
          </cell>
          <cell r="I17">
            <v>6687255477.1303711</v>
          </cell>
          <cell r="J17">
            <v>50266049478.484604</v>
          </cell>
        </row>
        <row r="18">
          <cell r="B18">
            <v>7048</v>
          </cell>
          <cell r="C18">
            <v>26167470348</v>
          </cell>
          <cell r="D18">
            <v>777444000</v>
          </cell>
          <cell r="E18">
            <v>0</v>
          </cell>
          <cell r="F18">
            <v>5517544004</v>
          </cell>
          <cell r="G18">
            <v>4896374449</v>
          </cell>
          <cell r="H18">
            <v>0</v>
          </cell>
          <cell r="I18">
            <v>0</v>
          </cell>
          <cell r="K18">
            <v>500000000</v>
          </cell>
        </row>
        <row r="19">
          <cell r="B19">
            <v>7249</v>
          </cell>
          <cell r="D19">
            <v>70000000</v>
          </cell>
          <cell r="E19">
            <v>0</v>
          </cell>
          <cell r="F19">
            <v>0</v>
          </cell>
          <cell r="G19">
            <v>49608000</v>
          </cell>
          <cell r="H19">
            <v>0</v>
          </cell>
          <cell r="I19">
            <v>0</v>
          </cell>
          <cell r="J19">
            <v>0</v>
          </cell>
        </row>
        <row r="20">
          <cell r="B20">
            <v>7258</v>
          </cell>
          <cell r="G20">
            <v>3381680226</v>
          </cell>
          <cell r="I20">
            <v>4177583369.7360368</v>
          </cell>
          <cell r="J20">
            <v>30348022970.145641</v>
          </cell>
          <cell r="K20">
            <v>371953774</v>
          </cell>
        </row>
        <row r="21">
          <cell r="B21">
            <v>7259</v>
          </cell>
          <cell r="D21">
            <v>649221140</v>
          </cell>
          <cell r="F21">
            <v>0</v>
          </cell>
          <cell r="I21">
            <v>0</v>
          </cell>
          <cell r="K21">
            <v>4172956400</v>
          </cell>
        </row>
        <row r="22">
          <cell r="B22">
            <v>7260</v>
          </cell>
          <cell r="D22">
            <v>0</v>
          </cell>
          <cell r="E22">
            <v>0</v>
          </cell>
          <cell r="F22">
            <v>0</v>
          </cell>
          <cell r="G22">
            <v>13197404957</v>
          </cell>
          <cell r="H22">
            <v>0</v>
          </cell>
          <cell r="I22">
            <v>0</v>
          </cell>
          <cell r="J22">
            <v>0</v>
          </cell>
          <cell r="K22">
            <v>10000000000</v>
          </cell>
        </row>
        <row r="23">
          <cell r="B23">
            <v>7261</v>
          </cell>
          <cell r="D23">
            <v>4704657604</v>
          </cell>
          <cell r="E23">
            <v>0</v>
          </cell>
          <cell r="F23">
            <v>0</v>
          </cell>
          <cell r="H23">
            <v>0</v>
          </cell>
          <cell r="I23">
            <v>915043110.14732897</v>
          </cell>
          <cell r="J23">
            <v>1049164673.0164337</v>
          </cell>
          <cell r="K23">
            <v>3529571290</v>
          </cell>
        </row>
        <row r="24">
          <cell r="B24">
            <v>7263</v>
          </cell>
          <cell r="G24">
            <v>100000000</v>
          </cell>
          <cell r="I24">
            <v>0</v>
          </cell>
          <cell r="K24">
            <v>15108000</v>
          </cell>
        </row>
        <row r="25">
          <cell r="B25">
            <v>7277</v>
          </cell>
          <cell r="D25">
            <v>5332588951</v>
          </cell>
          <cell r="E25">
            <v>3000000000</v>
          </cell>
          <cell r="F25">
            <v>0</v>
          </cell>
          <cell r="G25">
            <v>49608000</v>
          </cell>
          <cell r="H25">
            <v>300000000</v>
          </cell>
          <cell r="I25">
            <v>620172918.28089976</v>
          </cell>
          <cell r="J25">
            <v>4450846161.6753321</v>
          </cell>
          <cell r="K25">
            <v>710792000</v>
          </cell>
        </row>
        <row r="26">
          <cell r="B26">
            <v>7265</v>
          </cell>
          <cell r="D26">
            <v>6000000000</v>
          </cell>
          <cell r="I26">
            <v>0</v>
          </cell>
          <cell r="K26">
            <v>0</v>
          </cell>
        </row>
        <row r="27">
          <cell r="B27">
            <v>7193</v>
          </cell>
          <cell r="K27">
            <v>546572200</v>
          </cell>
        </row>
        <row r="28">
          <cell r="B28">
            <v>7233</v>
          </cell>
          <cell r="D28">
            <v>0</v>
          </cell>
          <cell r="K28">
            <v>177544167</v>
          </cell>
        </row>
        <row r="29">
          <cell r="B29">
            <v>7262</v>
          </cell>
          <cell r="K29">
            <v>8459000000</v>
          </cell>
        </row>
        <row r="30">
          <cell r="C30">
            <v>26167470348</v>
          </cell>
          <cell r="D30">
            <v>30795861645</v>
          </cell>
          <cell r="E30">
            <v>3000000000</v>
          </cell>
          <cell r="F30">
            <v>5517544004</v>
          </cell>
          <cell r="G30">
            <v>102059801802</v>
          </cell>
          <cell r="H30">
            <v>300000000</v>
          </cell>
          <cell r="I30">
            <v>13967360263</v>
          </cell>
          <cell r="J30">
            <v>97079203506</v>
          </cell>
          <cell r="K30">
            <v>38832723200</v>
          </cell>
        </row>
        <row r="33">
          <cell r="B33">
            <v>32</v>
          </cell>
          <cell r="I33">
            <v>0</v>
          </cell>
          <cell r="J33">
            <v>0</v>
          </cell>
          <cell r="K33">
            <v>8833982527</v>
          </cell>
        </row>
      </sheetData>
      <sheetData sheetId="56"/>
      <sheetData sheetId="57"/>
      <sheetData sheetId="58"/>
      <sheetData sheetId="59"/>
      <sheetData sheetId="60"/>
      <sheetData sheetId="61"/>
      <sheetData sheetId="62"/>
      <sheetData sheetId="63"/>
      <sheetData sheetId="64"/>
      <sheetData sheetId="6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Caracterización"/>
      <sheetName val="Hoja2"/>
      <sheetName val="Hoja3"/>
      <sheetName val="Formato Ejecución Pptal"/>
      <sheetName val="Territorializacion Sector"/>
      <sheetName val="DISTRIBUC"/>
      <sheetName val="INICIO"/>
    </sheetNames>
    <sheetDataSet>
      <sheetData sheetId="0"/>
      <sheetData sheetId="1">
        <row r="1">
          <cell r="A1" t="str">
            <v xml:space="preserve">CIUDAD DE DERECHOS </v>
          </cell>
          <cell r="B1" t="str">
            <v>DERECHO A UN TECHO</v>
          </cell>
          <cell r="C1" t="str">
            <v>MI CASA TERRITORIO SEGURO</v>
          </cell>
          <cell r="D1" t="str">
            <v>Reasentar4.545 familias en zonas de alto riesgo no mitigable</v>
          </cell>
          <cell r="E1" t="str">
            <v>SECRETARÍA DISTRITAL DEL HÁBITAT - SDHT</v>
          </cell>
          <cell r="F1" t="str">
            <v>417 "Control administrativo a la enajenación y arrendamiento de la vivienda en el Distrito Capital"</v>
          </cell>
        </row>
        <row r="2">
          <cell r="A2" t="str">
            <v>DERECHO A LA CIUDAD</v>
          </cell>
          <cell r="B2" t="str">
            <v>MEJOREMOS EL BARRIO</v>
          </cell>
          <cell r="C2" t="str">
            <v>BOGOTÁ ME ACOGE</v>
          </cell>
          <cell r="D2" t="str">
            <v>Ofrecer solución de vivienda a 4.000 familias desplazadas</v>
          </cell>
          <cell r="E2" t="str">
            <v>CAJA DE LA VIVIENDA POPULAR -CVP</v>
          </cell>
          <cell r="F2" t="str">
            <v>418 "Fortalecimiento institucional"</v>
          </cell>
        </row>
        <row r="3">
          <cell r="A3" t="str">
            <v>CIUDAD GLOBAL</v>
          </cell>
          <cell r="B3" t="str">
            <v>TRANSFORMACIÓN URBANA POSITIVA</v>
          </cell>
          <cell r="C3" t="str">
            <v>MI CASA LEGAL</v>
          </cell>
          <cell r="D3" t="str">
            <v>Titular 6000 predios</v>
          </cell>
          <cell r="E3" t="str">
            <v>UNIDAD ADMINISTRATIVA ESPECIAL DE SERVICIÓS PÚBLICOS - UAESP</v>
          </cell>
          <cell r="F3" t="str">
            <v>435 "Procesos integrales para el desarrollo de áreas de origen informal"</v>
          </cell>
        </row>
        <row r="4">
          <cell r="A4" t="str">
            <v>GESTIÓN PUBLICA EFECTIVA Y TRANSPARENTE</v>
          </cell>
          <cell r="B4" t="str">
            <v>ALIANZAS POR EL HÁBITAT</v>
          </cell>
          <cell r="C4" t="str">
            <v>MEJORO MI CASA</v>
          </cell>
          <cell r="D4" t="str">
            <v>Reconocer 8.000 viviendas de estrato 1 y 2</v>
          </cell>
          <cell r="E4" t="str">
            <v>METROVIVIENDA</v>
          </cell>
          <cell r="F4" t="str">
            <v>487 "Acciones y soluciones integrales de vivienda de interés social y prioritario"</v>
          </cell>
        </row>
        <row r="5">
          <cell r="B5" t="str">
            <v>BOGOTÁ RURAL</v>
          </cell>
          <cell r="C5" t="str">
            <v>SOLUCIONES DE VIVIENDA (VIS)</v>
          </cell>
          <cell r="D5" t="str">
            <v>Mejorar las condiciones estructurales de 2000 viviendas</v>
          </cell>
          <cell r="E5" t="str">
            <v>EMPRESA DE RENOVACIÓN URBANA - ERU</v>
          </cell>
          <cell r="F5" t="str">
            <v>488 "Instrumentos de financiación para adquisición, construcción y mejoramiento de vivienda"</v>
          </cell>
        </row>
        <row r="6">
          <cell r="B6" t="str">
            <v>AMOR POR BOGOTÁ</v>
          </cell>
          <cell r="C6" t="str">
            <v>NUESTRO BARRIO</v>
          </cell>
          <cell r="D6" t="str">
            <v>Mejorar las condiciones de habitabilidad de 8000 viviendas</v>
          </cell>
          <cell r="E6" t="str">
            <v>EMPRESA DE ACUEDUCTO Y ALCANTARILLADO DE BOGOTÁ - EAAB</v>
          </cell>
          <cell r="F6" t="str">
            <v>489 "Corredor ecológico y recreativo de los cerros orientales"</v>
          </cell>
        </row>
        <row r="7">
          <cell r="B7" t="str">
            <v>RÍO BOGOTÁ</v>
          </cell>
          <cell r="C7" t="str">
            <v>RENOVEMOS LA CIUDAD</v>
          </cell>
          <cell r="D7" t="str">
            <v>Mejorar 900 viviendas en zona rural</v>
          </cell>
          <cell r="F7" t="str">
            <v>490 "Alianzas por el Hábitat"</v>
          </cell>
        </row>
        <row r="8">
          <cell r="C8" t="str">
            <v>CORREDOR ECOLÓGICO Y RECREATIVO DE LOS CERROS ORIENTALES</v>
          </cell>
          <cell r="D8" t="str">
            <v>Construir 6000 soluciones de vivienda  en sitio propio</v>
          </cell>
          <cell r="F8" t="str">
            <v>491 "Información y comunicación del Hábitat"</v>
          </cell>
        </row>
        <row r="9">
          <cell r="C9" t="str">
            <v>CIUDAD NORTE</v>
          </cell>
          <cell r="D9" t="str">
            <v>Ofrecer 5.000 soluciones de vivienda para arrendamiento en sitio propio.</v>
          </cell>
          <cell r="F9" t="str">
            <v>644 "Soluciones de vivienda para población en situación de desplazamiento</v>
          </cell>
        </row>
        <row r="10">
          <cell r="C10" t="str">
            <v>CIUDAD CENTRO</v>
          </cell>
          <cell r="D10" t="str">
            <v>Ofrecer 74.920 soluciones de vivienda nueva</v>
          </cell>
          <cell r="F10" t="str">
            <v>471 "Titulación de predios y ejecucion de obras de urbanismo"</v>
          </cell>
        </row>
        <row r="11">
          <cell r="C11" t="str">
            <v>CIUDAD USME</v>
          </cell>
          <cell r="D11" t="str">
            <v>Habilitar 440 hectáreas de suelo para construcción de vivienda</v>
          </cell>
          <cell r="F11" t="str">
            <v>3075 "Reasentamiento de hogares localizados en zonas de alto riesgo no mitigable"</v>
          </cell>
        </row>
        <row r="12">
          <cell r="C12" t="str">
            <v>SISTEMAS GENERALES DE SERVICIOS PÚBLICOS</v>
          </cell>
          <cell r="D12" t="str">
            <v>Aumentar en 73 los barrios con trámites de legalización resueltos</v>
          </cell>
          <cell r="F12" t="str">
            <v xml:space="preserve">7328 "Mejoramiento de vivienda en sus condiciones físicas" </v>
          </cell>
        </row>
        <row r="13">
          <cell r="C13" t="str">
            <v>SOCIOS POR EL HÁBITAT</v>
          </cell>
          <cell r="D13" t="str">
            <v>Cubrir 150 barrios con mejoramiento integral</v>
          </cell>
          <cell r="F13" t="str">
            <v>0208 "Coordinación Programa de Mejoramiento Integral de Barrios"</v>
          </cell>
        </row>
        <row r="14">
          <cell r="C14" t="str">
            <v>CONTROL DEL HÁBITAT</v>
          </cell>
          <cell r="D14" t="str">
            <v>Alcanzar 100% de cobertura de servicio de acueducto residencial en barrios legalizados*</v>
          </cell>
          <cell r="F14" t="str">
            <v>404 "Fortalecimiento institucional para aumentar la eficiencia de la gestión"</v>
          </cell>
        </row>
        <row r="15">
          <cell r="C15" t="str">
            <v>FINANCIEMOS EL HÁBITAT</v>
          </cell>
          <cell r="D15" t="str">
            <v>Alcanzar 100% de cobertura de servicio de alcantarillado sanitario residencial en barrios legalizados*</v>
          </cell>
          <cell r="F15" t="str">
            <v>581"Gestión Institucional"</v>
          </cell>
        </row>
        <row r="16">
          <cell r="C16" t="str">
            <v>TRÁMITE FÁCIL</v>
          </cell>
          <cell r="D16" t="str">
            <v>Alcanzar 100% de cobertura de servicio de alcantarillado pluvial en barrios legalizados*</v>
          </cell>
          <cell r="F16" t="str">
            <v>582 "Gestión para el alumbrado público en Bogotá D.C</v>
          </cell>
        </row>
        <row r="17">
          <cell r="C17" t="str">
            <v>HÁBITAT REGIÓN</v>
          </cell>
          <cell r="D17" t="str">
            <v>Alcanzar 100% de cobertura en servicio de alumbrado público en barrios legalizados</v>
          </cell>
          <cell r="F17" t="str">
            <v>583 "Gestión para los servicios funerarios Distritales"</v>
          </cell>
        </row>
        <row r="18">
          <cell r="C18" t="str">
            <v>ATENCIÓN INTEGRAL A LA RURALIDAD</v>
          </cell>
          <cell r="D18" t="str">
            <v>Intervenir 2 áreas de renovación urbana</v>
          </cell>
          <cell r="F18" t="str">
            <v>584 "Gestión integral de residuos sólidos para el Distrito Capital y la Región"</v>
          </cell>
        </row>
        <row r="19">
          <cell r="C19" t="str">
            <v>CULTURA DEL HÁBITAT</v>
          </cell>
          <cell r="D19" t="str">
            <v>Gestionar 1 operación urbana integral de renovación dentro del Anillo de Innovación</v>
          </cell>
          <cell r="F19" t="str">
            <v>25 "Mecanismos para la implementación de opreaciones de renovación urbana"</v>
          </cell>
        </row>
        <row r="20">
          <cell r="C20" t="str">
            <v>RECUPERACIÓN DEL RÍO BOGOTÁ</v>
          </cell>
          <cell r="D20" t="str">
            <v>Construir 14 kilómetros del corredor ecológico y recreativo de Cerros Orientales</v>
          </cell>
          <cell r="F20" t="str">
            <v xml:space="preserve">31 "Semillero de proyectos" </v>
          </cell>
        </row>
        <row r="21">
          <cell r="D21" t="str">
            <v>Garantizar la aplicación efectiva y coordinada de los instrumentos de gestión en el área de la operación norte</v>
          </cell>
          <cell r="F21" t="str">
            <v>45 "Programa multifase de revitalización del centro de Bogotá"</v>
          </cell>
        </row>
        <row r="22">
          <cell r="D22" t="str">
            <v>Renovar 50 hectáreas en el área del Plan Zonal del Centro (GESTIONAR)</v>
          </cell>
          <cell r="F22" t="str">
            <v>34 "Fortalecimiento Institucional"</v>
          </cell>
        </row>
        <row r="23">
          <cell r="D23" t="str">
            <v>Desarrollar 600 Hás en el sur de la ciudad</v>
          </cell>
          <cell r="F23" t="str">
            <v>57 "Gestión de Suelo"</v>
          </cell>
        </row>
        <row r="24">
          <cell r="D24" t="str">
            <v>Implementar los 4 planes parciales de la opreaciòn Nuevo Usme</v>
          </cell>
          <cell r="F24" t="str">
            <v>7174 "Habilitación Superlotes"</v>
          </cell>
        </row>
        <row r="25">
          <cell r="D25" t="str">
            <v>Mantener la calidad del servicio residencial de acueducto en barrios legalizados dentro del rango permisible (95%)*</v>
          </cell>
          <cell r="F25" t="str">
            <v>58 "Gerencia y Gestión de Proyectos"</v>
          </cell>
        </row>
        <row r="26">
          <cell r="D26" t="str">
            <v>Mantener la continuidad del servicio residencial de acueducto en barrios legalizados dentro del rango permisible (99%)*</v>
          </cell>
          <cell r="F26" t="str">
            <v>16 "Subsidio Vivienda Distrital"</v>
          </cell>
        </row>
        <row r="27">
          <cell r="D27" t="str">
            <v>Disminuir a 2 días hábiles el tiempo promedio de atención por reclamos de facturación*</v>
          </cell>
          <cell r="F27" t="str">
            <v>14 "Fortalecimiento Institucional"</v>
          </cell>
        </row>
        <row r="28">
          <cell r="D28" t="str">
            <v>Alcanzar 100% de la cobertura en la prestaciòn del servicio de disposición final de residuos sólidos en el relleno sanitario Doña Juana</v>
          </cell>
        </row>
        <row r="29">
          <cell r="D29" t="str">
            <v>Realizar acciones de control y seguimiento al 75% de los residuos en Bogotá</v>
          </cell>
        </row>
        <row r="30">
          <cell r="D30" t="str">
            <v>Alcanzar 100% de la cobertura en la recolección de residuos sólidos.</v>
          </cell>
        </row>
        <row r="31">
          <cell r="D31" t="str">
            <v xml:space="preserve">Realizar un (1) estudio sobre el margen de acción y las medidas que pueden adoptar las autoridades y entidades distritales para propender por una mayor equidad en las tarifas de los servicios públicos domiciliarios y por la reducción de impacto de dichas </v>
          </cell>
        </row>
        <row r="32">
          <cell r="D32" t="str">
            <v>Poner a disposición 32 servicios funerarios en los 4 equipamientos de propiedad Distrital</v>
          </cell>
        </row>
        <row r="33">
          <cell r="D33" t="str">
            <v>Vincular 5 agentes a la construcción, promoción y mejoramiento de vivienda</v>
          </cell>
        </row>
        <row r="34">
          <cell r="D34" t="str">
            <v xml:space="preserve">Poner en operación 1 banco de Vivienda Usada </v>
          </cell>
        </row>
        <row r="35">
          <cell r="D35" t="str">
            <v>Diseñar y poner en operación un Sistema de Control del Hábitat</v>
          </cell>
        </row>
        <row r="36">
          <cell r="D36" t="str">
            <v>Desembolsar 26.400 subsidios distritales para vivienda nueva y usada</v>
          </cell>
        </row>
        <row r="37">
          <cell r="D37" t="str">
            <v>Otorgar y desembolsar 10,900 subsidios para mejoramiento de vivienda</v>
          </cell>
        </row>
        <row r="38">
          <cell r="D38" t="str">
            <v>Otorgar 7000 microcréditos para adquisición, construcción y mejoramiento de vivienda</v>
          </cell>
        </row>
        <row r="39">
          <cell r="D39" t="str">
            <v>Diseñar y poner en operación 1 programa consolidado de atención efectiva para trámites del hábitat</v>
          </cell>
        </row>
        <row r="40">
          <cell r="D40" t="str">
            <v>Generar 20.000 VIS a través del Macroproyecto Soacha</v>
          </cell>
        </row>
        <row r="41">
          <cell r="D41" t="str">
            <v>Realizar 1 estudio de factibilidad y viabilidad de un relleno sanitario regional realizado</v>
          </cell>
        </row>
        <row r="42">
          <cell r="D42" t="str">
            <v>Conformar 1 red de asentamientos rurales</v>
          </cell>
        </row>
        <row r="43">
          <cell r="D43" t="str">
            <v>Promover 6 componentes del hábitat relacionados con vivienda, entorno y servicios públicos</v>
          </cell>
        </row>
        <row r="44">
          <cell r="D44" t="str">
            <v>Llegar al 50% de cobertura en la prestación del servicio de la ruta de reciclaje</v>
          </cell>
        </row>
        <row r="45">
          <cell r="D45" t="str">
            <v>Vincular el 65% de recicladores de oficio en condiciones de pobreza y vulnerabilidad vinculados a proyectos de inclusión social</v>
          </cell>
        </row>
      </sheetData>
      <sheetData sheetId="2"/>
      <sheetData sheetId="3"/>
      <sheetData sheetId="4"/>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RESUMEN"/>
      <sheetName val="RESUMEN (2)"/>
      <sheetName val="DISTRIBUC"/>
      <sheetName val="INICIO"/>
      <sheetName val="Hoja2"/>
    </sheetNames>
    <sheetDataSet>
      <sheetData sheetId="0">
        <row r="5">
          <cell r="CL5" t="str">
            <v>CORREGIR</v>
          </cell>
        </row>
        <row r="6">
          <cell r="CF6" t="str">
            <v>IMPORTANTE</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W97"/>
  <sheetViews>
    <sheetView showGridLines="0" tabSelected="1" zoomScale="70" zoomScaleNormal="70" zoomScaleSheetLayoutView="70" zoomScalePageLayoutView="25" workbookViewId="0">
      <pane ySplit="11" topLeftCell="A12" activePane="bottomLeft" state="frozen"/>
      <selection pane="bottomLeft" activeCell="G7" sqref="G7:AR7"/>
    </sheetView>
  </sheetViews>
  <sheetFormatPr baseColWidth="10" defaultColWidth="9.85546875" defaultRowHeight="48" customHeight="1" x14ac:dyDescent="0.2"/>
  <cols>
    <col min="1" max="1" width="2" style="5" customWidth="1"/>
    <col min="2" max="2" width="11.42578125" style="5" customWidth="1"/>
    <col min="3" max="3" width="17.140625" style="5" customWidth="1"/>
    <col min="4" max="4" width="21" style="5" customWidth="1"/>
    <col min="5" max="5" width="18.42578125" style="5" customWidth="1"/>
    <col min="6" max="6" width="29.5703125" style="5" customWidth="1"/>
    <col min="7" max="7" width="33.42578125" style="5" customWidth="1"/>
    <col min="8" max="8" width="24.42578125" style="5" customWidth="1"/>
    <col min="9" max="9" width="10" style="5" customWidth="1"/>
    <col min="10" max="10" width="13.85546875" style="5" customWidth="1"/>
    <col min="11" max="11" width="16" style="70" customWidth="1"/>
    <col min="12" max="12" width="11" style="6" customWidth="1"/>
    <col min="13" max="13" width="10.5703125" style="6" customWidth="1"/>
    <col min="14" max="14" width="11" style="6" customWidth="1"/>
    <col min="15" max="16" width="13" style="6" customWidth="1"/>
    <col min="17" max="17" width="10.5703125" style="6" customWidth="1"/>
    <col min="18" max="19" width="12.85546875" style="6" customWidth="1"/>
    <col min="20" max="21" width="13.42578125" style="6" customWidth="1"/>
    <col min="22" max="22" width="15.28515625" style="5" customWidth="1"/>
    <col min="23" max="23" width="18.42578125" style="91" customWidth="1"/>
    <col min="24" max="24" width="4.42578125" style="6" customWidth="1"/>
    <col min="25" max="29" width="4.85546875" style="6" customWidth="1"/>
    <col min="30" max="30" width="8.140625" style="6" customWidth="1"/>
    <col min="31" max="32" width="4.85546875" style="6" customWidth="1"/>
    <col min="33" max="33" width="7.7109375" style="6" customWidth="1"/>
    <col min="34" max="35" width="4.85546875" style="6" customWidth="1"/>
    <col min="36" max="36" width="14.28515625" style="136" customWidth="1"/>
    <col min="37" max="37" width="15.42578125" style="6" customWidth="1"/>
    <col min="38" max="38" width="67" style="5" customWidth="1"/>
    <col min="39" max="39" width="34.85546875" style="5" customWidth="1"/>
    <col min="40" max="40" width="44.85546875" style="5" customWidth="1"/>
    <col min="41" max="41" width="16.85546875" style="97" customWidth="1"/>
    <col min="42" max="42" width="16.5703125" style="97" customWidth="1"/>
    <col min="43" max="44" width="16.5703125" style="10" customWidth="1"/>
    <col min="45" max="47" width="9.85546875" style="13"/>
    <col min="48" max="48" width="14" style="13" customWidth="1"/>
    <col min="49" max="16384" width="9.85546875" style="13"/>
  </cols>
  <sheetData>
    <row r="1" spans="1:48" ht="18" customHeight="1" x14ac:dyDescent="0.2">
      <c r="A1" s="13"/>
      <c r="B1" s="13"/>
      <c r="C1" s="13"/>
      <c r="D1" s="13"/>
      <c r="E1" s="13"/>
      <c r="F1" s="13"/>
      <c r="G1" s="13"/>
      <c r="H1" s="13"/>
      <c r="I1" s="13"/>
      <c r="J1" s="13"/>
      <c r="K1" s="56"/>
      <c r="L1" s="14"/>
      <c r="M1" s="14"/>
      <c r="N1" s="14"/>
      <c r="O1" s="14"/>
      <c r="P1" s="14"/>
      <c r="Q1" s="14"/>
      <c r="R1" s="14"/>
      <c r="S1" s="14"/>
      <c r="T1" s="14"/>
      <c r="U1" s="14"/>
      <c r="V1" s="13"/>
      <c r="W1" s="57"/>
      <c r="X1" s="14"/>
      <c r="Y1" s="14"/>
      <c r="Z1" s="14"/>
      <c r="AA1" s="14"/>
      <c r="AB1" s="14"/>
      <c r="AC1" s="14"/>
      <c r="AD1" s="14"/>
      <c r="AE1" s="14"/>
      <c r="AF1" s="14"/>
      <c r="AG1" s="14"/>
      <c r="AH1" s="14"/>
      <c r="AI1" s="14"/>
      <c r="AJ1" s="109"/>
      <c r="AK1" s="14"/>
      <c r="AL1" s="13"/>
      <c r="AM1" s="13"/>
      <c r="AN1" s="13"/>
      <c r="AO1" s="92"/>
      <c r="AP1" s="92"/>
      <c r="AQ1" s="12"/>
      <c r="AR1" s="12"/>
    </row>
    <row r="2" spans="1:48" ht="18" customHeight="1" x14ac:dyDescent="0.2">
      <c r="B2" s="58"/>
      <c r="C2" s="58"/>
      <c r="D2" s="58"/>
      <c r="E2" s="58"/>
      <c r="F2" s="58"/>
      <c r="G2" s="59" t="s">
        <v>2311</v>
      </c>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V2" s="60" t="s">
        <v>2258</v>
      </c>
    </row>
    <row r="3" spans="1:48" ht="18" customHeight="1" x14ac:dyDescent="0.2">
      <c r="B3" s="58"/>
      <c r="C3" s="58"/>
      <c r="D3" s="58"/>
      <c r="E3" s="58"/>
      <c r="F3" s="58"/>
      <c r="G3" s="59" t="s">
        <v>2309</v>
      </c>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V3" s="60" t="s">
        <v>2259</v>
      </c>
    </row>
    <row r="4" spans="1:48" ht="18" customHeight="1" x14ac:dyDescent="0.2">
      <c r="B4" s="58"/>
      <c r="C4" s="58"/>
      <c r="D4" s="58"/>
      <c r="E4" s="58"/>
      <c r="F4" s="58"/>
      <c r="G4" s="59" t="s">
        <v>2254</v>
      </c>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V4" s="60" t="s">
        <v>2260</v>
      </c>
    </row>
    <row r="5" spans="1:48" ht="18" customHeight="1" x14ac:dyDescent="0.2">
      <c r="B5" s="58"/>
      <c r="C5" s="58"/>
      <c r="D5" s="58"/>
      <c r="E5" s="58"/>
      <c r="F5" s="58"/>
      <c r="G5" s="59" t="s">
        <v>2310</v>
      </c>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V5" s="60" t="s">
        <v>2261</v>
      </c>
    </row>
    <row r="6" spans="1:48" ht="18" customHeight="1" x14ac:dyDescent="0.2">
      <c r="B6" s="61" t="s">
        <v>2427</v>
      </c>
      <c r="C6" s="61"/>
      <c r="D6" s="61"/>
      <c r="E6" s="61"/>
      <c r="F6" s="61"/>
      <c r="G6" s="62" t="s">
        <v>2428</v>
      </c>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4"/>
    </row>
    <row r="7" spans="1:48" ht="18" customHeight="1" x14ac:dyDescent="0.2">
      <c r="B7" s="61" t="s">
        <v>2426</v>
      </c>
      <c r="C7" s="61"/>
      <c r="D7" s="61"/>
      <c r="E7" s="61"/>
      <c r="F7" s="61"/>
      <c r="G7" s="62" t="s">
        <v>2438</v>
      </c>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4"/>
    </row>
    <row r="8" spans="1:48" ht="18" customHeight="1" x14ac:dyDescent="0.2">
      <c r="B8" s="61" t="s">
        <v>2268</v>
      </c>
      <c r="C8" s="61"/>
      <c r="D8" s="61"/>
      <c r="E8" s="61"/>
      <c r="F8" s="61"/>
      <c r="G8" s="65" t="s">
        <v>2592</v>
      </c>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row>
    <row r="9" spans="1:48" ht="48" customHeight="1" x14ac:dyDescent="0.2">
      <c r="B9" s="15" t="s">
        <v>2467</v>
      </c>
      <c r="C9" s="15"/>
      <c r="D9" s="15"/>
      <c r="E9" s="15"/>
      <c r="F9" s="15" t="s">
        <v>2593</v>
      </c>
      <c r="G9" s="15"/>
      <c r="H9" s="15"/>
      <c r="I9" s="15"/>
      <c r="J9" s="66" t="s">
        <v>685</v>
      </c>
      <c r="K9" s="66"/>
      <c r="L9" s="66"/>
      <c r="M9" s="66"/>
      <c r="N9" s="66"/>
      <c r="O9" s="66"/>
      <c r="P9" s="66"/>
      <c r="Q9" s="66"/>
      <c r="R9" s="66"/>
      <c r="S9" s="66"/>
      <c r="T9" s="66"/>
      <c r="U9" s="66"/>
      <c r="V9" s="66"/>
      <c r="W9" s="66"/>
      <c r="X9" s="67" t="s">
        <v>2465</v>
      </c>
      <c r="Y9" s="68"/>
      <c r="Z9" s="68"/>
      <c r="AA9" s="68"/>
      <c r="AB9" s="68"/>
      <c r="AC9" s="68"/>
      <c r="AD9" s="68"/>
      <c r="AE9" s="68"/>
      <c r="AF9" s="68"/>
      <c r="AG9" s="68"/>
      <c r="AH9" s="68"/>
      <c r="AI9" s="68"/>
      <c r="AJ9" s="68"/>
      <c r="AK9" s="68"/>
      <c r="AL9" s="68"/>
      <c r="AM9" s="68"/>
      <c r="AN9" s="68"/>
      <c r="AO9" s="53" t="s">
        <v>2466</v>
      </c>
      <c r="AP9" s="53"/>
      <c r="AQ9" s="53"/>
      <c r="AR9" s="53"/>
    </row>
    <row r="10" spans="1:48" ht="48" customHeight="1" x14ac:dyDescent="0.2">
      <c r="B10" s="15"/>
      <c r="C10" s="15"/>
      <c r="D10" s="15"/>
      <c r="E10" s="15"/>
      <c r="F10" s="15"/>
      <c r="G10" s="15"/>
      <c r="H10" s="15"/>
      <c r="I10" s="15"/>
      <c r="J10" s="67" t="s">
        <v>2316</v>
      </c>
      <c r="K10" s="67"/>
      <c r="L10" s="16">
        <v>2020</v>
      </c>
      <c r="M10" s="16"/>
      <c r="N10" s="16">
        <v>2021</v>
      </c>
      <c r="O10" s="16"/>
      <c r="P10" s="16">
        <v>2022</v>
      </c>
      <c r="Q10" s="16"/>
      <c r="R10" s="16">
        <v>2023</v>
      </c>
      <c r="S10" s="16"/>
      <c r="T10" s="16">
        <v>2024</v>
      </c>
      <c r="U10" s="16"/>
      <c r="V10" s="66" t="s">
        <v>2240</v>
      </c>
      <c r="W10" s="69" t="s">
        <v>2255</v>
      </c>
      <c r="X10" s="68"/>
      <c r="Y10" s="68"/>
      <c r="Z10" s="68"/>
      <c r="AA10" s="68"/>
      <c r="AB10" s="68"/>
      <c r="AC10" s="68"/>
      <c r="AD10" s="68"/>
      <c r="AE10" s="68"/>
      <c r="AF10" s="68"/>
      <c r="AG10" s="68"/>
      <c r="AH10" s="68"/>
      <c r="AI10" s="68"/>
      <c r="AJ10" s="68"/>
      <c r="AK10" s="68"/>
      <c r="AL10" s="68"/>
      <c r="AM10" s="68"/>
      <c r="AN10" s="68"/>
      <c r="AO10" s="53"/>
      <c r="AP10" s="53"/>
      <c r="AQ10" s="53"/>
      <c r="AR10" s="53"/>
    </row>
    <row r="11" spans="1:48" s="56" customFormat="1" ht="48" customHeight="1" x14ac:dyDescent="0.2">
      <c r="A11" s="70"/>
      <c r="B11" s="71" t="s">
        <v>2262</v>
      </c>
      <c r="C11" s="17" t="s">
        <v>2274</v>
      </c>
      <c r="D11" s="17" t="s">
        <v>2393</v>
      </c>
      <c r="E11" s="17" t="s">
        <v>2263</v>
      </c>
      <c r="F11" s="17" t="s">
        <v>2315</v>
      </c>
      <c r="G11" s="17" t="s">
        <v>2314</v>
      </c>
      <c r="H11" s="17" t="s">
        <v>2238</v>
      </c>
      <c r="I11" s="17" t="s">
        <v>2239</v>
      </c>
      <c r="J11" s="19" t="s">
        <v>2257</v>
      </c>
      <c r="K11" s="19" t="s">
        <v>2256</v>
      </c>
      <c r="L11" s="18" t="s">
        <v>692</v>
      </c>
      <c r="M11" s="18" t="s">
        <v>2234</v>
      </c>
      <c r="N11" s="18" t="s">
        <v>692</v>
      </c>
      <c r="O11" s="18" t="s">
        <v>2234</v>
      </c>
      <c r="P11" s="18" t="s">
        <v>692</v>
      </c>
      <c r="Q11" s="18" t="s">
        <v>2234</v>
      </c>
      <c r="R11" s="18" t="s">
        <v>692</v>
      </c>
      <c r="S11" s="18" t="s">
        <v>2234</v>
      </c>
      <c r="T11" s="18" t="s">
        <v>692</v>
      </c>
      <c r="U11" s="18" t="s">
        <v>2234</v>
      </c>
      <c r="V11" s="66"/>
      <c r="W11" s="69"/>
      <c r="X11" s="110" t="s">
        <v>2241</v>
      </c>
      <c r="Y11" s="110" t="s">
        <v>2242</v>
      </c>
      <c r="Z11" s="110" t="s">
        <v>2243</v>
      </c>
      <c r="AA11" s="110" t="s">
        <v>2244</v>
      </c>
      <c r="AB11" s="110" t="s">
        <v>2245</v>
      </c>
      <c r="AC11" s="110" t="s">
        <v>2246</v>
      </c>
      <c r="AD11" s="110" t="s">
        <v>2247</v>
      </c>
      <c r="AE11" s="110" t="s">
        <v>2248</v>
      </c>
      <c r="AF11" s="110" t="s">
        <v>2249</v>
      </c>
      <c r="AG11" s="110" t="s">
        <v>2250</v>
      </c>
      <c r="AH11" s="110" t="s">
        <v>2251</v>
      </c>
      <c r="AI11" s="110" t="s">
        <v>2252</v>
      </c>
      <c r="AJ11" s="18" t="s">
        <v>2266</v>
      </c>
      <c r="AK11" s="18" t="s">
        <v>2253</v>
      </c>
      <c r="AL11" s="19" t="s">
        <v>2264</v>
      </c>
      <c r="AM11" s="19" t="s">
        <v>2267</v>
      </c>
      <c r="AN11" s="19" t="s">
        <v>2265</v>
      </c>
      <c r="AO11" s="54" t="s">
        <v>2594</v>
      </c>
      <c r="AP11" s="54" t="s">
        <v>2313</v>
      </c>
      <c r="AQ11" s="143" t="s">
        <v>2595</v>
      </c>
      <c r="AR11" s="143" t="s">
        <v>2468</v>
      </c>
    </row>
    <row r="12" spans="1:48" s="7" customFormat="1" ht="57.75" customHeight="1" x14ac:dyDescent="0.2">
      <c r="A12" s="8"/>
      <c r="B12" s="72"/>
      <c r="C12" s="20" t="s">
        <v>2272</v>
      </c>
      <c r="D12" s="20" t="s">
        <v>2429</v>
      </c>
      <c r="E12" s="20" t="s">
        <v>2394</v>
      </c>
      <c r="F12" s="20" t="s">
        <v>2357</v>
      </c>
      <c r="G12" s="20" t="s">
        <v>2356</v>
      </c>
      <c r="H12" s="20" t="s">
        <v>2358</v>
      </c>
      <c r="I12" s="20" t="s">
        <v>2269</v>
      </c>
      <c r="J12" s="23" t="s">
        <v>2261</v>
      </c>
      <c r="K12" s="73">
        <f>+L12+N12+P12+R12+T12</f>
        <v>146</v>
      </c>
      <c r="L12" s="21">
        <v>7.02</v>
      </c>
      <c r="M12" s="21">
        <v>0</v>
      </c>
      <c r="N12" s="22">
        <v>21.21</v>
      </c>
      <c r="O12" s="22">
        <v>14.93</v>
      </c>
      <c r="P12" s="22">
        <v>46</v>
      </c>
      <c r="Q12" s="22"/>
      <c r="R12" s="22">
        <v>43.77</v>
      </c>
      <c r="S12" s="22"/>
      <c r="T12" s="22">
        <v>28</v>
      </c>
      <c r="U12" s="22"/>
      <c r="V12" s="98">
        <f>M12+O12+S12+S12+U12</f>
        <v>14.93</v>
      </c>
      <c r="W12" s="99">
        <f>V12/138.98</f>
        <v>0.1074255288530724</v>
      </c>
      <c r="X12" s="111">
        <v>9.8000000000000007</v>
      </c>
      <c r="Y12" s="111"/>
      <c r="Z12" s="111"/>
      <c r="AA12" s="112">
        <v>9.8000000000000007</v>
      </c>
      <c r="AB12" s="112"/>
      <c r="AC12" s="112"/>
      <c r="AD12" s="112">
        <v>9.8000000000000007</v>
      </c>
      <c r="AE12" s="112"/>
      <c r="AF12" s="112"/>
      <c r="AG12" s="113">
        <v>14.93</v>
      </c>
      <c r="AH12" s="113"/>
      <c r="AI12" s="113"/>
      <c r="AJ12" s="114">
        <f>MAX(X12:AI12)</f>
        <v>14.93</v>
      </c>
      <c r="AK12" s="48">
        <f>V12/N12</f>
        <v>0.70391324846770387</v>
      </c>
      <c r="AL12" s="23" t="s">
        <v>2548</v>
      </c>
      <c r="AM12" s="24" t="s">
        <v>2469</v>
      </c>
      <c r="AN12" s="24" t="s">
        <v>2477</v>
      </c>
      <c r="AO12" s="93">
        <v>576083</v>
      </c>
      <c r="AP12" s="93">
        <v>175640</v>
      </c>
      <c r="AQ12" s="25">
        <v>1003531224934</v>
      </c>
      <c r="AR12" s="25">
        <v>733856678773</v>
      </c>
    </row>
    <row r="13" spans="1:48" s="7" customFormat="1" ht="57.75" customHeight="1" x14ac:dyDescent="0.2">
      <c r="A13" s="8"/>
      <c r="B13" s="72"/>
      <c r="C13" s="20" t="s">
        <v>2272</v>
      </c>
      <c r="D13" s="20" t="s">
        <v>2429</v>
      </c>
      <c r="E13" s="20" t="s">
        <v>2394</v>
      </c>
      <c r="F13" s="20" t="s">
        <v>2502</v>
      </c>
      <c r="G13" s="20" t="s">
        <v>2356</v>
      </c>
      <c r="H13" s="20" t="s">
        <v>2501</v>
      </c>
      <c r="I13" s="20" t="s">
        <v>2269</v>
      </c>
      <c r="J13" s="23" t="s">
        <v>2261</v>
      </c>
      <c r="K13" s="73">
        <v>100</v>
      </c>
      <c r="L13" s="21">
        <v>0</v>
      </c>
      <c r="M13" s="21">
        <v>0</v>
      </c>
      <c r="N13" s="22">
        <v>50</v>
      </c>
      <c r="O13" s="22">
        <v>0</v>
      </c>
      <c r="P13" s="22">
        <v>35</v>
      </c>
      <c r="Q13" s="22"/>
      <c r="R13" s="22">
        <v>15</v>
      </c>
      <c r="S13" s="22"/>
      <c r="T13" s="22">
        <v>0</v>
      </c>
      <c r="U13" s="22"/>
      <c r="V13" s="98">
        <v>0</v>
      </c>
      <c r="W13" s="99">
        <v>0</v>
      </c>
      <c r="X13" s="116">
        <v>0</v>
      </c>
      <c r="Y13" s="116"/>
      <c r="Z13" s="116"/>
      <c r="AA13" s="116">
        <v>0</v>
      </c>
      <c r="AB13" s="116"/>
      <c r="AC13" s="116"/>
      <c r="AD13" s="116">
        <v>0</v>
      </c>
      <c r="AE13" s="116"/>
      <c r="AF13" s="116"/>
      <c r="AG13" s="116"/>
      <c r="AH13" s="116"/>
      <c r="AI13" s="116"/>
      <c r="AJ13" s="139">
        <v>0</v>
      </c>
      <c r="AK13" s="139">
        <v>0</v>
      </c>
      <c r="AL13" s="23" t="s">
        <v>2549</v>
      </c>
      <c r="AM13" s="24"/>
      <c r="AN13" s="24"/>
      <c r="AO13" s="93"/>
      <c r="AP13" s="93"/>
      <c r="AQ13" s="25"/>
      <c r="AR13" s="25"/>
    </row>
    <row r="14" spans="1:48" s="7" customFormat="1" ht="57.75" customHeight="1" x14ac:dyDescent="0.2">
      <c r="A14" s="8"/>
      <c r="B14" s="72"/>
      <c r="C14" s="26" t="s">
        <v>2272</v>
      </c>
      <c r="D14" s="26" t="s">
        <v>2429</v>
      </c>
      <c r="E14" s="26" t="s">
        <v>2394</v>
      </c>
      <c r="F14" s="26" t="s">
        <v>2341</v>
      </c>
      <c r="G14" s="20" t="s">
        <v>2342</v>
      </c>
      <c r="H14" s="26" t="s">
        <v>2344</v>
      </c>
      <c r="I14" s="20" t="s">
        <v>2235</v>
      </c>
      <c r="J14" s="23" t="s">
        <v>2261</v>
      </c>
      <c r="K14" s="74">
        <f>L14+N14+P14+R14+T14</f>
        <v>56</v>
      </c>
      <c r="L14" s="27">
        <v>25.16</v>
      </c>
      <c r="M14" s="21">
        <v>25.16</v>
      </c>
      <c r="N14" s="27">
        <v>16.420000000000002</v>
      </c>
      <c r="O14" s="27">
        <v>16.420000000000002</v>
      </c>
      <c r="P14" s="27">
        <v>7</v>
      </c>
      <c r="Q14" s="27"/>
      <c r="R14" s="27">
        <v>5.42</v>
      </c>
      <c r="S14" s="27"/>
      <c r="T14" s="27">
        <v>2</v>
      </c>
      <c r="U14" s="27"/>
      <c r="V14" s="98">
        <f>M14+O14+S14+Q14+U14</f>
        <v>41.58</v>
      </c>
      <c r="W14" s="99">
        <f>(V14/K14)</f>
        <v>0.74249999999999994</v>
      </c>
      <c r="X14" s="111">
        <v>10.84</v>
      </c>
      <c r="Y14" s="111"/>
      <c r="Z14" s="111"/>
      <c r="AA14" s="113">
        <v>11.77</v>
      </c>
      <c r="AB14" s="113"/>
      <c r="AC14" s="113"/>
      <c r="AD14" s="116">
        <v>11.77</v>
      </c>
      <c r="AE14" s="116"/>
      <c r="AF14" s="116"/>
      <c r="AG14" s="113">
        <v>16.420000000000002</v>
      </c>
      <c r="AH14" s="113"/>
      <c r="AI14" s="113"/>
      <c r="AJ14" s="114">
        <f>MAX(X14:AI14)</f>
        <v>16.420000000000002</v>
      </c>
      <c r="AK14" s="48">
        <f>AG14/N14</f>
        <v>1</v>
      </c>
      <c r="AL14" s="28" t="s">
        <v>2551</v>
      </c>
      <c r="AM14" s="24" t="s">
        <v>2469</v>
      </c>
      <c r="AN14" s="24" t="s">
        <v>2478</v>
      </c>
      <c r="AO14" s="94">
        <v>364</v>
      </c>
      <c r="AP14" s="94">
        <v>118</v>
      </c>
      <c r="AQ14" s="29">
        <v>207411000</v>
      </c>
      <c r="AR14" s="29">
        <v>207411000</v>
      </c>
    </row>
    <row r="15" spans="1:48" s="7" customFormat="1" ht="57.75" customHeight="1" x14ac:dyDescent="0.2">
      <c r="A15" s="8"/>
      <c r="B15" s="72"/>
      <c r="C15" s="26"/>
      <c r="D15" s="26"/>
      <c r="E15" s="26"/>
      <c r="F15" s="26"/>
      <c r="G15" s="20" t="s">
        <v>2342</v>
      </c>
      <c r="H15" s="26"/>
      <c r="I15" s="20" t="s">
        <v>2269</v>
      </c>
      <c r="J15" s="23" t="s">
        <v>2261</v>
      </c>
      <c r="K15" s="74">
        <f>L15+N15+P15+R15+T15</f>
        <v>224</v>
      </c>
      <c r="L15" s="27">
        <v>3.87</v>
      </c>
      <c r="M15" s="21">
        <v>0</v>
      </c>
      <c r="N15" s="27">
        <v>7.83</v>
      </c>
      <c r="O15" s="27">
        <v>4.97</v>
      </c>
      <c r="P15" s="27">
        <v>22.77</v>
      </c>
      <c r="Q15" s="27"/>
      <c r="R15" s="27">
        <v>94.43</v>
      </c>
      <c r="S15" s="27"/>
      <c r="T15" s="27">
        <v>95.1</v>
      </c>
      <c r="U15" s="27"/>
      <c r="V15" s="98">
        <f>M15+O15+S15+Q15+U15</f>
        <v>4.97</v>
      </c>
      <c r="W15" s="99">
        <f>(V15/220.13)</f>
        <v>2.2577567800844956E-2</v>
      </c>
      <c r="X15" s="111">
        <v>0.87</v>
      </c>
      <c r="Y15" s="111"/>
      <c r="Z15" s="111"/>
      <c r="AA15" s="113">
        <v>2.83</v>
      </c>
      <c r="AB15" s="113"/>
      <c r="AC15" s="113"/>
      <c r="AD15" s="113">
        <v>2.83</v>
      </c>
      <c r="AE15" s="113"/>
      <c r="AF15" s="113"/>
      <c r="AG15" s="113">
        <v>4.97</v>
      </c>
      <c r="AH15" s="113"/>
      <c r="AI15" s="113"/>
      <c r="AJ15" s="114">
        <f>MAX(X15:AI15)</f>
        <v>4.97</v>
      </c>
      <c r="AK15" s="48">
        <f>AJ15/N15</f>
        <v>0.63473818646232438</v>
      </c>
      <c r="AL15" s="28" t="s">
        <v>2550</v>
      </c>
      <c r="AM15" s="24"/>
      <c r="AN15" s="24"/>
      <c r="AO15" s="94">
        <v>25610</v>
      </c>
      <c r="AP15" s="94">
        <v>25501</v>
      </c>
      <c r="AQ15" s="30">
        <v>6999605616</v>
      </c>
      <c r="AR15" s="30">
        <v>5111893906</v>
      </c>
    </row>
    <row r="16" spans="1:48" s="7" customFormat="1" ht="57.75" customHeight="1" x14ac:dyDescent="0.2">
      <c r="A16" s="8"/>
      <c r="B16" s="72"/>
      <c r="C16" s="26" t="s">
        <v>2272</v>
      </c>
      <c r="D16" s="26" t="s">
        <v>2429</v>
      </c>
      <c r="E16" s="26" t="s">
        <v>2394</v>
      </c>
      <c r="F16" s="20" t="s">
        <v>2450</v>
      </c>
      <c r="G16" s="20" t="s">
        <v>2360</v>
      </c>
      <c r="H16" s="20" t="s">
        <v>2449</v>
      </c>
      <c r="I16" s="20" t="s">
        <v>2269</v>
      </c>
      <c r="J16" s="23" t="s">
        <v>2261</v>
      </c>
      <c r="K16" s="75">
        <f t="shared" ref="K16:K17" si="0">+L16+N16+P16+R16+T16</f>
        <v>12</v>
      </c>
      <c r="L16" s="31">
        <v>0</v>
      </c>
      <c r="M16" s="21">
        <v>0</v>
      </c>
      <c r="N16" s="31">
        <v>1</v>
      </c>
      <c r="O16" s="31">
        <v>0</v>
      </c>
      <c r="P16" s="31">
        <v>5</v>
      </c>
      <c r="Q16" s="27"/>
      <c r="R16" s="27">
        <v>3</v>
      </c>
      <c r="S16" s="27"/>
      <c r="T16" s="27">
        <v>3</v>
      </c>
      <c r="U16" s="27"/>
      <c r="V16" s="100">
        <v>0</v>
      </c>
      <c r="W16" s="99">
        <f>IFERROR(O16/V16,0)</f>
        <v>0</v>
      </c>
      <c r="X16" s="116">
        <v>0</v>
      </c>
      <c r="Y16" s="116"/>
      <c r="Z16" s="116"/>
      <c r="AA16" s="116">
        <v>0</v>
      </c>
      <c r="AB16" s="116"/>
      <c r="AC16" s="116"/>
      <c r="AD16" s="116">
        <v>0</v>
      </c>
      <c r="AE16" s="116"/>
      <c r="AF16" s="116"/>
      <c r="AG16" s="116">
        <v>0</v>
      </c>
      <c r="AH16" s="116"/>
      <c r="AI16" s="116"/>
      <c r="AJ16" s="117">
        <f>AD16+AG16+AA16+X16</f>
        <v>0</v>
      </c>
      <c r="AK16" s="49">
        <f>X16/N16</f>
        <v>0</v>
      </c>
      <c r="AL16" s="32" t="s">
        <v>2552</v>
      </c>
      <c r="AM16" s="24" t="s">
        <v>2469</v>
      </c>
      <c r="AN16" s="24" t="s">
        <v>2479</v>
      </c>
      <c r="AO16" s="95">
        <v>45588</v>
      </c>
      <c r="AP16" s="95">
        <v>35885</v>
      </c>
      <c r="AQ16" s="33">
        <v>132041888832</v>
      </c>
      <c r="AR16" s="33">
        <v>68914884732</v>
      </c>
    </row>
    <row r="17" spans="1:44" s="7" customFormat="1" ht="57.75" customHeight="1" x14ac:dyDescent="0.2">
      <c r="A17" s="8"/>
      <c r="B17" s="72"/>
      <c r="C17" s="26"/>
      <c r="D17" s="26"/>
      <c r="E17" s="26"/>
      <c r="F17" s="20" t="s">
        <v>2359</v>
      </c>
      <c r="G17" s="20" t="s">
        <v>2360</v>
      </c>
      <c r="H17" s="20" t="s">
        <v>2349</v>
      </c>
      <c r="I17" s="20" t="s">
        <v>2269</v>
      </c>
      <c r="J17" s="23" t="s">
        <v>2261</v>
      </c>
      <c r="K17" s="75">
        <f t="shared" si="0"/>
        <v>17</v>
      </c>
      <c r="L17" s="31">
        <v>0</v>
      </c>
      <c r="M17" s="21">
        <f>AD17+AG17</f>
        <v>0</v>
      </c>
      <c r="N17" s="31">
        <v>6</v>
      </c>
      <c r="O17" s="31">
        <v>0</v>
      </c>
      <c r="P17" s="31">
        <v>6</v>
      </c>
      <c r="Q17" s="27"/>
      <c r="R17" s="27">
        <v>4</v>
      </c>
      <c r="S17" s="27"/>
      <c r="T17" s="27">
        <v>1</v>
      </c>
      <c r="U17" s="27"/>
      <c r="V17" s="100">
        <v>0</v>
      </c>
      <c r="W17" s="99">
        <f>IFERROR(O17/V17,0)</f>
        <v>0</v>
      </c>
      <c r="X17" s="116">
        <v>0</v>
      </c>
      <c r="Y17" s="116"/>
      <c r="Z17" s="116"/>
      <c r="AA17" s="116">
        <v>0</v>
      </c>
      <c r="AB17" s="116"/>
      <c r="AC17" s="116"/>
      <c r="AD17" s="116">
        <v>0</v>
      </c>
      <c r="AE17" s="116"/>
      <c r="AF17" s="116"/>
      <c r="AG17" s="116">
        <v>0</v>
      </c>
      <c r="AH17" s="116"/>
      <c r="AI17" s="116"/>
      <c r="AJ17" s="117">
        <f>AD17+AG17+AA17+X17</f>
        <v>0</v>
      </c>
      <c r="AK17" s="48">
        <f>X17/N17</f>
        <v>0</v>
      </c>
      <c r="AL17" s="32"/>
      <c r="AM17" s="24"/>
      <c r="AN17" s="24"/>
      <c r="AO17" s="95"/>
      <c r="AP17" s="95"/>
      <c r="AQ17" s="33"/>
      <c r="AR17" s="33"/>
    </row>
    <row r="18" spans="1:44" s="7" customFormat="1" ht="57.75" customHeight="1" x14ac:dyDescent="0.2">
      <c r="A18" s="8"/>
      <c r="B18" s="72"/>
      <c r="C18" s="20" t="s">
        <v>2272</v>
      </c>
      <c r="D18" s="20" t="s">
        <v>2429</v>
      </c>
      <c r="E18" s="20" t="s">
        <v>2394</v>
      </c>
      <c r="F18" s="28" t="s">
        <v>2381</v>
      </c>
      <c r="G18" s="20" t="s">
        <v>2380</v>
      </c>
      <c r="H18" s="20" t="s">
        <v>2382</v>
      </c>
      <c r="I18" s="20" t="s">
        <v>2269</v>
      </c>
      <c r="J18" s="23" t="s">
        <v>2261</v>
      </c>
      <c r="K18" s="74">
        <f t="shared" ref="K18" si="1">+L18+N18+P18+R18+T18</f>
        <v>360</v>
      </c>
      <c r="L18" s="27">
        <v>31.28</v>
      </c>
      <c r="M18" s="21">
        <v>14.68</v>
      </c>
      <c r="N18" s="27">
        <v>86.89</v>
      </c>
      <c r="O18" s="27">
        <v>13.52</v>
      </c>
      <c r="P18" s="27">
        <v>35</v>
      </c>
      <c r="Q18" s="27"/>
      <c r="R18" s="27">
        <v>89</v>
      </c>
      <c r="S18" s="27"/>
      <c r="T18" s="27">
        <v>117.83</v>
      </c>
      <c r="U18" s="27"/>
      <c r="V18" s="101">
        <f>M18+O18+S18+Q18+U18</f>
        <v>28.2</v>
      </c>
      <c r="W18" s="99">
        <f>(M18+O18)/343.4</f>
        <v>8.2119976703552713E-2</v>
      </c>
      <c r="X18" s="111">
        <v>0.13</v>
      </c>
      <c r="Y18" s="111"/>
      <c r="Z18" s="111"/>
      <c r="AA18" s="111">
        <v>0.13</v>
      </c>
      <c r="AB18" s="111"/>
      <c r="AC18" s="111"/>
      <c r="AD18" s="113">
        <v>13.52</v>
      </c>
      <c r="AE18" s="113"/>
      <c r="AF18" s="113"/>
      <c r="AG18" s="113">
        <v>13.52</v>
      </c>
      <c r="AH18" s="113"/>
      <c r="AI18" s="113"/>
      <c r="AJ18" s="114">
        <f>+AD18</f>
        <v>13.52</v>
      </c>
      <c r="AK18" s="48">
        <f>AJ18/N18</f>
        <v>0.15559903326044425</v>
      </c>
      <c r="AL18" s="28" t="s">
        <v>2569</v>
      </c>
      <c r="AM18" s="23" t="s">
        <v>2568</v>
      </c>
      <c r="AN18" s="28" t="s">
        <v>2471</v>
      </c>
      <c r="AO18" s="94">
        <v>29975</v>
      </c>
      <c r="AP18" s="94">
        <v>29973</v>
      </c>
      <c r="AQ18" s="35">
        <v>50792480509</v>
      </c>
      <c r="AR18" s="35">
        <v>50446906656</v>
      </c>
    </row>
    <row r="19" spans="1:44" s="7" customFormat="1" ht="57.75" customHeight="1" x14ac:dyDescent="0.2">
      <c r="A19" s="8"/>
      <c r="B19" s="72"/>
      <c r="C19" s="20" t="s">
        <v>2271</v>
      </c>
      <c r="D19" s="20" t="s">
        <v>2429</v>
      </c>
      <c r="E19" s="20" t="s">
        <v>2394</v>
      </c>
      <c r="F19" s="20" t="s">
        <v>2361</v>
      </c>
      <c r="G19" s="20" t="s">
        <v>2362</v>
      </c>
      <c r="H19" s="20" t="s">
        <v>2363</v>
      </c>
      <c r="I19" s="20" t="s">
        <v>2235</v>
      </c>
      <c r="J19" s="23" t="s">
        <v>2258</v>
      </c>
      <c r="K19" s="74">
        <v>1</v>
      </c>
      <c r="L19" s="27">
        <v>0</v>
      </c>
      <c r="M19" s="21">
        <v>0</v>
      </c>
      <c r="N19" s="27">
        <v>1</v>
      </c>
      <c r="O19" s="27">
        <v>1</v>
      </c>
      <c r="P19" s="27">
        <v>1</v>
      </c>
      <c r="Q19" s="27"/>
      <c r="R19" s="27">
        <v>1</v>
      </c>
      <c r="S19" s="27"/>
      <c r="T19" s="27">
        <v>1</v>
      </c>
      <c r="U19" s="27"/>
      <c r="V19" s="102">
        <f>M19+O19+Q19+S19+U19</f>
        <v>1</v>
      </c>
      <c r="W19" s="103">
        <f>V19/4</f>
        <v>0.25</v>
      </c>
      <c r="X19" s="111">
        <v>0.06</v>
      </c>
      <c r="Y19" s="111"/>
      <c r="Z19" s="111"/>
      <c r="AA19" s="113">
        <v>0.21</v>
      </c>
      <c r="AB19" s="113"/>
      <c r="AC19" s="113"/>
      <c r="AD19" s="113">
        <v>0.78</v>
      </c>
      <c r="AE19" s="113"/>
      <c r="AF19" s="113"/>
      <c r="AG19" s="116">
        <v>1</v>
      </c>
      <c r="AH19" s="116"/>
      <c r="AI19" s="116"/>
      <c r="AJ19" s="114">
        <f>MAX(X19:AI19)</f>
        <v>1</v>
      </c>
      <c r="AK19" s="49">
        <f>AJ19/N19</f>
        <v>1</v>
      </c>
      <c r="AL19" s="28" t="s">
        <v>2555</v>
      </c>
      <c r="AM19" s="23" t="s">
        <v>2556</v>
      </c>
      <c r="AN19" s="23" t="s">
        <v>2557</v>
      </c>
      <c r="AO19" s="94">
        <v>121</v>
      </c>
      <c r="AP19" s="94">
        <v>121</v>
      </c>
      <c r="AQ19" s="29">
        <v>153000000</v>
      </c>
      <c r="AR19" s="29">
        <v>153000000</v>
      </c>
    </row>
    <row r="20" spans="1:44" s="7" customFormat="1" ht="57.75" customHeight="1" x14ac:dyDescent="0.2">
      <c r="A20" s="8"/>
      <c r="B20" s="72"/>
      <c r="C20" s="26" t="s">
        <v>2395</v>
      </c>
      <c r="D20" s="26" t="s">
        <v>2429</v>
      </c>
      <c r="E20" s="26" t="s">
        <v>2394</v>
      </c>
      <c r="F20" s="26" t="s">
        <v>2323</v>
      </c>
      <c r="G20" s="20" t="s">
        <v>2322</v>
      </c>
      <c r="H20" s="26" t="s">
        <v>2343</v>
      </c>
      <c r="I20" s="20" t="s">
        <v>2235</v>
      </c>
      <c r="J20" s="23" t="s">
        <v>2261</v>
      </c>
      <c r="K20" s="75">
        <f>+L20+N20+P20+R20+T20</f>
        <v>20</v>
      </c>
      <c r="L20" s="31">
        <v>4.99</v>
      </c>
      <c r="M20" s="21">
        <v>4.99</v>
      </c>
      <c r="N20" s="31">
        <v>3.66</v>
      </c>
      <c r="O20" s="31">
        <v>3.66</v>
      </c>
      <c r="P20" s="31">
        <v>6</v>
      </c>
      <c r="Q20" s="27"/>
      <c r="R20" s="31">
        <v>3.34</v>
      </c>
      <c r="S20" s="27"/>
      <c r="T20" s="31">
        <v>2.0099999999999998</v>
      </c>
      <c r="U20" s="27"/>
      <c r="V20" s="98">
        <f>M20+O20+S20+Q20+U20</f>
        <v>8.65</v>
      </c>
      <c r="W20" s="99">
        <f>(V20/K20)</f>
        <v>0.4325</v>
      </c>
      <c r="X20" s="111">
        <v>0.04</v>
      </c>
      <c r="Y20" s="111"/>
      <c r="Z20" s="111"/>
      <c r="AA20" s="118">
        <v>0.04</v>
      </c>
      <c r="AB20" s="118"/>
      <c r="AC20" s="118"/>
      <c r="AD20" s="113">
        <v>0.56000000000000005</v>
      </c>
      <c r="AE20" s="113"/>
      <c r="AF20" s="113"/>
      <c r="AG20" s="113">
        <v>3.66</v>
      </c>
      <c r="AH20" s="113"/>
      <c r="AI20" s="113"/>
      <c r="AJ20" s="34">
        <f t="shared" ref="AJ20:AJ21" si="2">MAX(X20:AI20)</f>
        <v>3.66</v>
      </c>
      <c r="AK20" s="48">
        <f>AJ20/N20</f>
        <v>1</v>
      </c>
      <c r="AL20" s="23" t="s">
        <v>2542</v>
      </c>
      <c r="AM20" s="24" t="s">
        <v>2480</v>
      </c>
      <c r="AN20" s="24" t="s">
        <v>2481</v>
      </c>
      <c r="AO20" s="55">
        <v>321</v>
      </c>
      <c r="AP20" s="55">
        <v>110</v>
      </c>
      <c r="AQ20" s="36">
        <v>707861700</v>
      </c>
      <c r="AR20" s="36">
        <v>707861700</v>
      </c>
    </row>
    <row r="21" spans="1:44" s="7" customFormat="1" ht="57.75" customHeight="1" x14ac:dyDescent="0.2">
      <c r="A21" s="8"/>
      <c r="B21" s="72"/>
      <c r="C21" s="26"/>
      <c r="D21" s="26"/>
      <c r="E21" s="26"/>
      <c r="F21" s="26"/>
      <c r="G21" s="20" t="s">
        <v>2322</v>
      </c>
      <c r="H21" s="26"/>
      <c r="I21" s="20" t="s">
        <v>2269</v>
      </c>
      <c r="J21" s="23" t="s">
        <v>2261</v>
      </c>
      <c r="K21" s="75">
        <f>+L21+N21+P21+R21+T21</f>
        <v>110</v>
      </c>
      <c r="L21" s="31">
        <v>10.96</v>
      </c>
      <c r="M21" s="21">
        <v>0</v>
      </c>
      <c r="N21" s="31">
        <v>39.47</v>
      </c>
      <c r="O21" s="31">
        <v>11.95</v>
      </c>
      <c r="P21" s="31">
        <v>38.85</v>
      </c>
      <c r="Q21" s="27"/>
      <c r="R21" s="31">
        <v>10.81</v>
      </c>
      <c r="S21" s="27"/>
      <c r="T21" s="31">
        <v>9.91</v>
      </c>
      <c r="U21" s="27"/>
      <c r="V21" s="98">
        <f>M21+O21+S21+Q21+U21</f>
        <v>11.95</v>
      </c>
      <c r="W21" s="99">
        <f>(V21/99.04)</f>
        <v>0.12065831987075927</v>
      </c>
      <c r="X21" s="111">
        <v>0.61</v>
      </c>
      <c r="Y21" s="111"/>
      <c r="Z21" s="111"/>
      <c r="AA21" s="118">
        <v>1.03</v>
      </c>
      <c r="AB21" s="118"/>
      <c r="AC21" s="118"/>
      <c r="AD21" s="113">
        <v>5.31</v>
      </c>
      <c r="AE21" s="113"/>
      <c r="AF21" s="113"/>
      <c r="AG21" s="113">
        <v>11.95</v>
      </c>
      <c r="AH21" s="113"/>
      <c r="AI21" s="113"/>
      <c r="AJ21" s="34">
        <f t="shared" si="2"/>
        <v>11.95</v>
      </c>
      <c r="AK21" s="48">
        <f>AJ21/N21</f>
        <v>0.30276159108183431</v>
      </c>
      <c r="AL21" s="23" t="s">
        <v>2540</v>
      </c>
      <c r="AM21" s="24"/>
      <c r="AN21" s="24"/>
      <c r="AO21" s="55">
        <v>250</v>
      </c>
      <c r="AP21" s="55">
        <v>250</v>
      </c>
      <c r="AQ21" s="36">
        <v>57935582146</v>
      </c>
      <c r="AR21" s="36">
        <v>57935582146</v>
      </c>
    </row>
    <row r="22" spans="1:44" s="7" customFormat="1" ht="57.75" customHeight="1" x14ac:dyDescent="0.2">
      <c r="A22" s="8"/>
      <c r="B22" s="72"/>
      <c r="C22" s="26"/>
      <c r="D22" s="26"/>
      <c r="E22" s="26"/>
      <c r="F22" s="26"/>
      <c r="G22" s="20" t="s">
        <v>2322</v>
      </c>
      <c r="H22" s="26"/>
      <c r="I22" s="20" t="s">
        <v>2270</v>
      </c>
      <c r="J22" s="23" t="s">
        <v>2261</v>
      </c>
      <c r="K22" s="75">
        <f>+M22+N22+P22+R22+T22</f>
        <v>80.73</v>
      </c>
      <c r="L22" s="31">
        <v>7</v>
      </c>
      <c r="M22" s="21">
        <v>8.73</v>
      </c>
      <c r="N22" s="31">
        <v>25.5</v>
      </c>
      <c r="O22" s="31">
        <v>27.53</v>
      </c>
      <c r="P22" s="31">
        <v>28</v>
      </c>
      <c r="Q22" s="27"/>
      <c r="R22" s="31">
        <v>15</v>
      </c>
      <c r="S22" s="27"/>
      <c r="T22" s="31">
        <v>3.5</v>
      </c>
      <c r="U22" s="27"/>
      <c r="V22" s="98">
        <f>M22+O22+S22+Q22+U22</f>
        <v>36.260000000000005</v>
      </c>
      <c r="W22" s="99">
        <f>(V22/80.73)</f>
        <v>0.44915149262975357</v>
      </c>
      <c r="X22" s="111">
        <v>0.11</v>
      </c>
      <c r="Y22" s="111"/>
      <c r="Z22" s="111"/>
      <c r="AA22" s="119">
        <v>0.61</v>
      </c>
      <c r="AB22" s="119"/>
      <c r="AC22" s="119"/>
      <c r="AD22" s="113">
        <v>9.68</v>
      </c>
      <c r="AE22" s="113"/>
      <c r="AF22" s="113"/>
      <c r="AG22" s="116">
        <v>27.53</v>
      </c>
      <c r="AH22" s="116"/>
      <c r="AI22" s="116"/>
      <c r="AJ22" s="34">
        <f>MAX(X22:AI22)</f>
        <v>27.53</v>
      </c>
      <c r="AK22" s="48">
        <f>AJ22/N22</f>
        <v>1.0796078431372549</v>
      </c>
      <c r="AL22" s="23" t="s">
        <v>2541</v>
      </c>
      <c r="AM22" s="24"/>
      <c r="AN22" s="24"/>
      <c r="AO22" s="55">
        <v>323</v>
      </c>
      <c r="AP22" s="55">
        <v>303</v>
      </c>
      <c r="AQ22" s="36">
        <v>12570900327</v>
      </c>
      <c r="AR22" s="36">
        <v>12570900327</v>
      </c>
    </row>
    <row r="23" spans="1:44" s="7" customFormat="1" ht="57.75" customHeight="1" x14ac:dyDescent="0.2">
      <c r="A23" s="8"/>
      <c r="B23" s="72"/>
      <c r="C23" s="26" t="s">
        <v>2272</v>
      </c>
      <c r="D23" s="26" t="s">
        <v>2429</v>
      </c>
      <c r="E23" s="20"/>
      <c r="F23" s="26" t="s">
        <v>2324</v>
      </c>
      <c r="G23" s="20" t="s">
        <v>2325</v>
      </c>
      <c r="H23" s="26" t="s">
        <v>2326</v>
      </c>
      <c r="I23" s="20" t="s">
        <v>2269</v>
      </c>
      <c r="J23" s="23" t="s">
        <v>2261</v>
      </c>
      <c r="K23" s="75">
        <f>+M23+N23+P23+R23+T23</f>
        <v>938</v>
      </c>
      <c r="L23" s="31">
        <v>296.5</v>
      </c>
      <c r="M23" s="21">
        <v>11.95</v>
      </c>
      <c r="N23" s="31">
        <v>442.96</v>
      </c>
      <c r="O23" s="31">
        <v>220.51</v>
      </c>
      <c r="P23" s="31">
        <v>96</v>
      </c>
      <c r="Q23" s="27"/>
      <c r="R23" s="31">
        <v>190.64</v>
      </c>
      <c r="S23" s="27"/>
      <c r="T23" s="31">
        <v>196.45</v>
      </c>
      <c r="U23" s="27"/>
      <c r="V23" s="101">
        <f>M23+O23+S23+Q23+U23</f>
        <v>232.45999999999998</v>
      </c>
      <c r="W23" s="99">
        <f>(V23/938)</f>
        <v>0.24782515991471213</v>
      </c>
      <c r="X23" s="111">
        <v>7.15</v>
      </c>
      <c r="Y23" s="111"/>
      <c r="Z23" s="111"/>
      <c r="AA23" s="118">
        <v>80.63</v>
      </c>
      <c r="AB23" s="118"/>
      <c r="AC23" s="118"/>
      <c r="AD23" s="113">
        <v>170.94</v>
      </c>
      <c r="AE23" s="113"/>
      <c r="AF23" s="113"/>
      <c r="AG23" s="113">
        <v>220.51</v>
      </c>
      <c r="AH23" s="113"/>
      <c r="AI23" s="113"/>
      <c r="AJ23" s="34">
        <f>MAX(X23:AI23)</f>
        <v>220.51</v>
      </c>
      <c r="AK23" s="48">
        <f>(AJ23)/
N23</f>
        <v>0.49781018602131116</v>
      </c>
      <c r="AL23" s="23" t="s">
        <v>2545</v>
      </c>
      <c r="AM23" s="23" t="s">
        <v>2469</v>
      </c>
      <c r="AN23" s="24" t="s">
        <v>2482</v>
      </c>
      <c r="AO23" s="55">
        <v>183178</v>
      </c>
      <c r="AP23" s="55">
        <v>170460</v>
      </c>
      <c r="AQ23" s="36">
        <v>274331391632</v>
      </c>
      <c r="AR23" s="36">
        <v>262468515111</v>
      </c>
    </row>
    <row r="24" spans="1:44" s="7" customFormat="1" ht="57.75" customHeight="1" x14ac:dyDescent="0.2">
      <c r="A24" s="8"/>
      <c r="B24" s="72"/>
      <c r="C24" s="26"/>
      <c r="D24" s="26"/>
      <c r="E24" s="20" t="s">
        <v>2394</v>
      </c>
      <c r="F24" s="26"/>
      <c r="G24" s="20" t="s">
        <v>2325</v>
      </c>
      <c r="H24" s="26"/>
      <c r="I24" s="20" t="s">
        <v>2270</v>
      </c>
      <c r="J24" s="23" t="s">
        <v>2261</v>
      </c>
      <c r="K24" s="75">
        <f>+M24+N24+P24+R24+T24</f>
        <v>1490.7400000000002</v>
      </c>
      <c r="L24" s="31">
        <v>229.55</v>
      </c>
      <c r="M24" s="21">
        <v>245.35</v>
      </c>
      <c r="N24" s="31">
        <v>437.08</v>
      </c>
      <c r="O24" s="31">
        <v>407.52</v>
      </c>
      <c r="P24" s="31">
        <v>542.70000000000005</v>
      </c>
      <c r="Q24" s="27"/>
      <c r="R24" s="31">
        <v>230.67</v>
      </c>
      <c r="S24" s="27"/>
      <c r="T24" s="31">
        <v>34.94</v>
      </c>
      <c r="U24" s="27"/>
      <c r="V24" s="101">
        <f>M24+O24+S24+Q24+U24</f>
        <v>652.87</v>
      </c>
      <c r="W24" s="99">
        <f>(V24/1490.74)</f>
        <v>0.43795027972684708</v>
      </c>
      <c r="X24" s="111">
        <v>84.18</v>
      </c>
      <c r="Y24" s="111"/>
      <c r="Z24" s="111"/>
      <c r="AA24" s="118">
        <v>144.81</v>
      </c>
      <c r="AB24" s="118"/>
      <c r="AC24" s="118"/>
      <c r="AD24" s="113">
        <v>224.98</v>
      </c>
      <c r="AE24" s="113"/>
      <c r="AF24" s="113"/>
      <c r="AG24" s="113">
        <v>407.52</v>
      </c>
      <c r="AH24" s="113"/>
      <c r="AI24" s="113"/>
      <c r="AJ24" s="34">
        <f>MAX(X24:AI24)</f>
        <v>407.52</v>
      </c>
      <c r="AK24" s="48">
        <f>(AJ24)/N24</f>
        <v>0.93236936030017392</v>
      </c>
      <c r="AL24" s="23" t="s">
        <v>2544</v>
      </c>
      <c r="AM24" s="23" t="s">
        <v>2543</v>
      </c>
      <c r="AN24" s="24"/>
      <c r="AO24" s="55">
        <v>45604</v>
      </c>
      <c r="AP24" s="55">
        <v>39814</v>
      </c>
      <c r="AQ24" s="36">
        <v>113290768007</v>
      </c>
      <c r="AR24" s="36">
        <v>106994330826</v>
      </c>
    </row>
    <row r="25" spans="1:44" s="7" customFormat="1" ht="57.75" customHeight="1" x14ac:dyDescent="0.2">
      <c r="A25" s="8"/>
      <c r="B25" s="72"/>
      <c r="C25" s="20" t="s">
        <v>2272</v>
      </c>
      <c r="D25" s="20" t="s">
        <v>2429</v>
      </c>
      <c r="E25" s="20" t="s">
        <v>2394</v>
      </c>
      <c r="F25" s="20" t="s">
        <v>2378</v>
      </c>
      <c r="G25" s="20" t="s">
        <v>2377</v>
      </c>
      <c r="H25" s="20" t="s">
        <v>2379</v>
      </c>
      <c r="I25" s="20" t="s">
        <v>2235</v>
      </c>
      <c r="J25" s="23" t="s">
        <v>2258</v>
      </c>
      <c r="K25" s="76">
        <v>50</v>
      </c>
      <c r="L25" s="27">
        <v>50</v>
      </c>
      <c r="M25" s="21">
        <v>43.85</v>
      </c>
      <c r="N25" s="27">
        <v>50</v>
      </c>
      <c r="O25" s="27">
        <v>45.6</v>
      </c>
      <c r="P25" s="27">
        <v>50</v>
      </c>
      <c r="Q25" s="27"/>
      <c r="R25" s="27">
        <v>50</v>
      </c>
      <c r="S25" s="27"/>
      <c r="T25" s="27">
        <v>50</v>
      </c>
      <c r="U25" s="27"/>
      <c r="V25" s="104">
        <f>+AVERAGE(M25,O25)</f>
        <v>44.725000000000001</v>
      </c>
      <c r="W25" s="99">
        <f>50/V25</f>
        <v>1.1179429849077698</v>
      </c>
      <c r="X25" s="120">
        <v>45.16</v>
      </c>
      <c r="Y25" s="111"/>
      <c r="Z25" s="111"/>
      <c r="AA25" s="111">
        <v>43.65</v>
      </c>
      <c r="AB25" s="111"/>
      <c r="AC25" s="111"/>
      <c r="AD25" s="121">
        <v>44.3</v>
      </c>
      <c r="AE25" s="121"/>
      <c r="AF25" s="121"/>
      <c r="AG25" s="121">
        <v>45.63</v>
      </c>
      <c r="AH25" s="121"/>
      <c r="AI25" s="121"/>
      <c r="AJ25" s="34">
        <f>+AG25</f>
        <v>45.63</v>
      </c>
      <c r="AK25" s="48">
        <f>50/AD25</f>
        <v>1.1286681715575622</v>
      </c>
      <c r="AL25" s="28" t="s">
        <v>2566</v>
      </c>
      <c r="AM25" s="23" t="s">
        <v>2546</v>
      </c>
      <c r="AN25" s="23" t="s">
        <v>2567</v>
      </c>
      <c r="AO25" s="55">
        <v>89038</v>
      </c>
      <c r="AP25" s="55">
        <v>88330</v>
      </c>
      <c r="AQ25" s="37">
        <v>158464998049</v>
      </c>
      <c r="AR25" s="37">
        <v>156754214655</v>
      </c>
    </row>
    <row r="26" spans="1:44" s="7" customFormat="1" ht="57.75" customHeight="1" x14ac:dyDescent="0.2">
      <c r="A26" s="8"/>
      <c r="B26" s="72"/>
      <c r="C26" s="20" t="s">
        <v>2273</v>
      </c>
      <c r="D26" s="20" t="s">
        <v>2429</v>
      </c>
      <c r="E26" s="20" t="s">
        <v>2394</v>
      </c>
      <c r="F26" s="20" t="s">
        <v>2351</v>
      </c>
      <c r="G26" s="20" t="s">
        <v>2345</v>
      </c>
      <c r="H26" s="20" t="s">
        <v>2375</v>
      </c>
      <c r="I26" s="20" t="s">
        <v>2235</v>
      </c>
      <c r="J26" s="23" t="s">
        <v>2260</v>
      </c>
      <c r="K26" s="76">
        <v>404</v>
      </c>
      <c r="L26" s="31">
        <v>473</v>
      </c>
      <c r="M26" s="21">
        <v>371</v>
      </c>
      <c r="N26" s="31">
        <v>449</v>
      </c>
      <c r="O26" s="31">
        <v>458</v>
      </c>
      <c r="P26" s="31">
        <v>425</v>
      </c>
      <c r="Q26" s="27"/>
      <c r="R26" s="27">
        <v>405</v>
      </c>
      <c r="S26" s="27"/>
      <c r="T26" s="27">
        <v>404</v>
      </c>
      <c r="U26" s="27"/>
      <c r="V26" s="104">
        <v>404</v>
      </c>
      <c r="W26" s="99">
        <f>404/458</f>
        <v>0.88209606986899558</v>
      </c>
      <c r="X26" s="111">
        <v>371</v>
      </c>
      <c r="Y26" s="111"/>
      <c r="Z26" s="111"/>
      <c r="AA26" s="111">
        <v>371</v>
      </c>
      <c r="AB26" s="111"/>
      <c r="AC26" s="111"/>
      <c r="AD26" s="122">
        <v>371</v>
      </c>
      <c r="AE26" s="122"/>
      <c r="AF26" s="122"/>
      <c r="AG26" s="122">
        <v>458</v>
      </c>
      <c r="AH26" s="122"/>
      <c r="AI26" s="122"/>
      <c r="AJ26" s="123">
        <f>MAX(X26:AI26)</f>
        <v>458</v>
      </c>
      <c r="AK26" s="48">
        <f>+N26/AJ26</f>
        <v>0.98034934497816595</v>
      </c>
      <c r="AL26" s="23" t="s">
        <v>2531</v>
      </c>
      <c r="AM26" s="23" t="s">
        <v>2530</v>
      </c>
      <c r="AN26" s="24" t="s">
        <v>2483</v>
      </c>
      <c r="AO26" s="93">
        <v>19877</v>
      </c>
      <c r="AP26" s="93">
        <v>15454</v>
      </c>
      <c r="AQ26" s="38">
        <v>59503141942</v>
      </c>
      <c r="AR26" s="38">
        <v>58088738158</v>
      </c>
    </row>
    <row r="27" spans="1:44" s="7" customFormat="1" ht="57.75" customHeight="1" x14ac:dyDescent="0.2">
      <c r="A27" s="8"/>
      <c r="B27" s="72"/>
      <c r="C27" s="20" t="s">
        <v>2273</v>
      </c>
      <c r="D27" s="20" t="s">
        <v>2429</v>
      </c>
      <c r="E27" s="20" t="s">
        <v>2394</v>
      </c>
      <c r="F27" s="20" t="s">
        <v>2517</v>
      </c>
      <c r="G27" s="20" t="s">
        <v>2345</v>
      </c>
      <c r="H27" s="20" t="s">
        <v>2500</v>
      </c>
      <c r="I27" s="20" t="s">
        <v>2235</v>
      </c>
      <c r="J27" s="23" t="s">
        <v>2260</v>
      </c>
      <c r="K27" s="76">
        <v>146</v>
      </c>
      <c r="L27" s="31">
        <v>172</v>
      </c>
      <c r="M27" s="21">
        <v>150</v>
      </c>
      <c r="N27" s="31">
        <v>163</v>
      </c>
      <c r="O27" s="31">
        <v>153</v>
      </c>
      <c r="P27" s="31">
        <v>154</v>
      </c>
      <c r="Q27" s="27"/>
      <c r="R27" s="27">
        <v>147</v>
      </c>
      <c r="S27" s="27"/>
      <c r="T27" s="27">
        <v>146</v>
      </c>
      <c r="U27" s="27"/>
      <c r="V27" s="104">
        <f>O27</f>
        <v>153</v>
      </c>
      <c r="W27" s="99">
        <f>T27/O27</f>
        <v>0.95424836601307195</v>
      </c>
      <c r="X27" s="111">
        <v>150</v>
      </c>
      <c r="Y27" s="111"/>
      <c r="Z27" s="111"/>
      <c r="AA27" s="111">
        <v>150</v>
      </c>
      <c r="AB27" s="111"/>
      <c r="AC27" s="111"/>
      <c r="AD27" s="111">
        <v>150</v>
      </c>
      <c r="AE27" s="111"/>
      <c r="AF27" s="111"/>
      <c r="AG27" s="111">
        <v>153</v>
      </c>
      <c r="AH27" s="111"/>
      <c r="AI27" s="111"/>
      <c r="AJ27" s="115">
        <f>AA27</f>
        <v>150</v>
      </c>
      <c r="AK27" s="124">
        <f>N27/O27</f>
        <v>1.065359477124183</v>
      </c>
      <c r="AL27" s="23" t="s">
        <v>2532</v>
      </c>
      <c r="AM27" s="23" t="s">
        <v>2533</v>
      </c>
      <c r="AN27" s="24"/>
      <c r="AO27" s="93"/>
      <c r="AP27" s="93"/>
      <c r="AQ27" s="38"/>
      <c r="AR27" s="38"/>
    </row>
    <row r="28" spans="1:44" s="7" customFormat="1" ht="57.75" customHeight="1" x14ac:dyDescent="0.2">
      <c r="A28" s="8"/>
      <c r="B28" s="72"/>
      <c r="C28" s="20" t="s">
        <v>2273</v>
      </c>
      <c r="D28" s="20" t="s">
        <v>2429</v>
      </c>
      <c r="E28" s="20" t="s">
        <v>2394</v>
      </c>
      <c r="F28" s="20" t="s">
        <v>2374</v>
      </c>
      <c r="G28" s="20" t="s">
        <v>2373</v>
      </c>
      <c r="H28" s="20" t="s">
        <v>2376</v>
      </c>
      <c r="I28" s="20" t="s">
        <v>2235</v>
      </c>
      <c r="J28" s="23" t="s">
        <v>2258</v>
      </c>
      <c r="K28" s="74">
        <v>1</v>
      </c>
      <c r="L28" s="27">
        <v>1</v>
      </c>
      <c r="M28" s="21">
        <v>1</v>
      </c>
      <c r="N28" s="27">
        <v>1</v>
      </c>
      <c r="O28" s="27">
        <v>1</v>
      </c>
      <c r="P28" s="27">
        <v>1</v>
      </c>
      <c r="Q28" s="27"/>
      <c r="R28" s="27">
        <v>1</v>
      </c>
      <c r="S28" s="27"/>
      <c r="T28" s="27">
        <v>1</v>
      </c>
      <c r="U28" s="27"/>
      <c r="V28" s="100">
        <v>1</v>
      </c>
      <c r="W28" s="105">
        <f>(M28+O28)/5</f>
        <v>0.4</v>
      </c>
      <c r="X28" s="111">
        <v>1</v>
      </c>
      <c r="Y28" s="111"/>
      <c r="Z28" s="111"/>
      <c r="AA28" s="111">
        <v>1</v>
      </c>
      <c r="AB28" s="111"/>
      <c r="AC28" s="111"/>
      <c r="AD28" s="122">
        <v>1</v>
      </c>
      <c r="AE28" s="122"/>
      <c r="AF28" s="122"/>
      <c r="AG28" s="122">
        <v>1</v>
      </c>
      <c r="AH28" s="122"/>
      <c r="AI28" s="122"/>
      <c r="AJ28" s="22">
        <f>+AA28</f>
        <v>1</v>
      </c>
      <c r="AK28" s="49">
        <f>X28/L28</f>
        <v>1</v>
      </c>
      <c r="AL28" s="23" t="s">
        <v>2565</v>
      </c>
      <c r="AM28" s="23" t="s">
        <v>2546</v>
      </c>
      <c r="AN28" s="23" t="s">
        <v>2495</v>
      </c>
      <c r="AO28" s="55">
        <v>823</v>
      </c>
      <c r="AP28" s="55">
        <v>823</v>
      </c>
      <c r="AQ28" s="37">
        <v>1378342278</v>
      </c>
      <c r="AR28" s="37">
        <v>1378342278</v>
      </c>
    </row>
    <row r="29" spans="1:44" s="7" customFormat="1" ht="57.75" customHeight="1" x14ac:dyDescent="0.2">
      <c r="A29" s="8"/>
      <c r="B29" s="72"/>
      <c r="C29" s="26" t="s">
        <v>2271</v>
      </c>
      <c r="D29" s="26" t="s">
        <v>2429</v>
      </c>
      <c r="E29" s="26" t="s">
        <v>2394</v>
      </c>
      <c r="F29" s="26" t="s">
        <v>2353</v>
      </c>
      <c r="G29" s="20" t="s">
        <v>2352</v>
      </c>
      <c r="H29" s="26" t="s">
        <v>2354</v>
      </c>
      <c r="I29" s="20" t="s">
        <v>2270</v>
      </c>
      <c r="J29" s="23" t="s">
        <v>2261</v>
      </c>
      <c r="K29" s="75">
        <f>+L29+N29+P29+R29+T29</f>
        <v>0.25</v>
      </c>
      <c r="L29" s="31">
        <v>0.01</v>
      </c>
      <c r="M29" s="21">
        <v>0.01</v>
      </c>
      <c r="N29" s="31">
        <v>0.04</v>
      </c>
      <c r="O29" s="31">
        <v>0.04</v>
      </c>
      <c r="P29" s="31">
        <v>0.08</v>
      </c>
      <c r="Q29" s="27"/>
      <c r="R29" s="27">
        <v>0.09</v>
      </c>
      <c r="S29" s="27"/>
      <c r="T29" s="27">
        <v>0.03</v>
      </c>
      <c r="U29" s="27"/>
      <c r="V29" s="101">
        <f>M29+O29+S29+Q29+U29</f>
        <v>0.05</v>
      </c>
      <c r="W29" s="99">
        <f>(V29/K29)</f>
        <v>0.2</v>
      </c>
      <c r="X29" s="111">
        <v>0</v>
      </c>
      <c r="Y29" s="111"/>
      <c r="Z29" s="111"/>
      <c r="AA29" s="111">
        <v>0.01</v>
      </c>
      <c r="AB29" s="111"/>
      <c r="AC29" s="111"/>
      <c r="AD29" s="121">
        <v>0.03</v>
      </c>
      <c r="AE29" s="121"/>
      <c r="AF29" s="121"/>
      <c r="AG29" s="121">
        <v>0.04</v>
      </c>
      <c r="AH29" s="121"/>
      <c r="AI29" s="121"/>
      <c r="AJ29" s="34">
        <f>MAX(X29:AI29)</f>
        <v>0.04</v>
      </c>
      <c r="AK29" s="49">
        <f>+AJ29/0.04</f>
        <v>1</v>
      </c>
      <c r="AL29" s="24" t="s">
        <v>2553</v>
      </c>
      <c r="AM29" s="24" t="s">
        <v>2470</v>
      </c>
      <c r="AN29" s="24" t="s">
        <v>2554</v>
      </c>
      <c r="AO29" s="55">
        <v>19</v>
      </c>
      <c r="AP29" s="55">
        <v>19</v>
      </c>
      <c r="AQ29" s="36">
        <v>129866666</v>
      </c>
      <c r="AR29" s="36">
        <v>129098666</v>
      </c>
    </row>
    <row r="30" spans="1:44" s="7" customFormat="1" ht="57.75" customHeight="1" x14ac:dyDescent="0.2">
      <c r="A30" s="8"/>
      <c r="B30" s="72"/>
      <c r="C30" s="26"/>
      <c r="D30" s="26"/>
      <c r="E30" s="26"/>
      <c r="F30" s="26"/>
      <c r="G30" s="20" t="s">
        <v>2352</v>
      </c>
      <c r="H30" s="26"/>
      <c r="I30" s="20" t="s">
        <v>2235</v>
      </c>
      <c r="J30" s="23" t="s">
        <v>2261</v>
      </c>
      <c r="K30" s="75">
        <f>+L30+N30+P30+R30+T30</f>
        <v>0.25</v>
      </c>
      <c r="L30" s="31">
        <v>0.05</v>
      </c>
      <c r="M30" s="21">
        <v>0.05</v>
      </c>
      <c r="N30" s="31">
        <v>0.05</v>
      </c>
      <c r="O30" s="31">
        <v>0.05</v>
      </c>
      <c r="P30" s="31">
        <v>0.05</v>
      </c>
      <c r="Q30" s="27"/>
      <c r="R30" s="27">
        <v>0.05</v>
      </c>
      <c r="S30" s="27"/>
      <c r="T30" s="27">
        <v>0.05</v>
      </c>
      <c r="U30" s="27"/>
      <c r="V30" s="101">
        <f t="shared" ref="V30:V33" si="3">M30+O30+S30+Q30+U30</f>
        <v>0.1</v>
      </c>
      <c r="W30" s="99">
        <f t="shared" ref="W30:W33" si="4">(V30/K30)</f>
        <v>0.4</v>
      </c>
      <c r="X30" s="111">
        <v>0.01</v>
      </c>
      <c r="Y30" s="111"/>
      <c r="Z30" s="111"/>
      <c r="AA30" s="111">
        <v>0.03</v>
      </c>
      <c r="AB30" s="111"/>
      <c r="AC30" s="111"/>
      <c r="AD30" s="121">
        <v>0.04</v>
      </c>
      <c r="AE30" s="121"/>
      <c r="AF30" s="121"/>
      <c r="AG30" s="121">
        <v>0.05</v>
      </c>
      <c r="AH30" s="121"/>
      <c r="AI30" s="121"/>
      <c r="AJ30" s="34">
        <f>MAX(X30:AI30)</f>
        <v>0.05</v>
      </c>
      <c r="AK30" s="49">
        <f>AJ30/N30</f>
        <v>1</v>
      </c>
      <c r="AL30" s="24"/>
      <c r="AM30" s="24"/>
      <c r="AN30" s="24"/>
      <c r="AO30" s="55">
        <v>3002</v>
      </c>
      <c r="AP30" s="55">
        <v>3002</v>
      </c>
      <c r="AQ30" s="36">
        <v>5321751009</v>
      </c>
      <c r="AR30" s="36">
        <v>5308222354</v>
      </c>
    </row>
    <row r="31" spans="1:44" s="7" customFormat="1" ht="57.75" customHeight="1" x14ac:dyDescent="0.2">
      <c r="A31" s="8"/>
      <c r="B31" s="72"/>
      <c r="C31" s="26"/>
      <c r="D31" s="26"/>
      <c r="E31" s="26"/>
      <c r="F31" s="26"/>
      <c r="G31" s="20" t="s">
        <v>2352</v>
      </c>
      <c r="H31" s="26"/>
      <c r="I31" s="20" t="s">
        <v>2390</v>
      </c>
      <c r="J31" s="23" t="s">
        <v>2261</v>
      </c>
      <c r="K31" s="75">
        <f>+L31+N31+P31+R31+T31</f>
        <v>0.25</v>
      </c>
      <c r="L31" s="31">
        <v>0</v>
      </c>
      <c r="M31" s="21">
        <v>0</v>
      </c>
      <c r="N31" s="31">
        <v>0.01</v>
      </c>
      <c r="O31" s="31">
        <v>0</v>
      </c>
      <c r="P31" s="31">
        <v>0.08</v>
      </c>
      <c r="Q31" s="27"/>
      <c r="R31" s="27">
        <v>0.1</v>
      </c>
      <c r="S31" s="27"/>
      <c r="T31" s="27">
        <v>0.06</v>
      </c>
      <c r="U31" s="27"/>
      <c r="V31" s="101">
        <f t="shared" si="3"/>
        <v>0</v>
      </c>
      <c r="W31" s="99">
        <f>(V31/K31)</f>
        <v>0</v>
      </c>
      <c r="X31" s="120">
        <v>0</v>
      </c>
      <c r="Y31" s="120"/>
      <c r="Z31" s="120"/>
      <c r="AA31" s="120">
        <v>0</v>
      </c>
      <c r="AB31" s="120"/>
      <c r="AC31" s="120"/>
      <c r="AD31" s="121">
        <v>0</v>
      </c>
      <c r="AE31" s="121"/>
      <c r="AF31" s="121"/>
      <c r="AG31" s="121">
        <v>0.01</v>
      </c>
      <c r="AH31" s="121"/>
      <c r="AI31" s="121"/>
      <c r="AJ31" s="34">
        <f>X31+AD31+AA31+AG31</f>
        <v>0.01</v>
      </c>
      <c r="AK31" s="49">
        <f>AJ31/N31</f>
        <v>1</v>
      </c>
      <c r="AL31" s="24"/>
      <c r="AM31" s="24"/>
      <c r="AN31" s="24"/>
      <c r="AO31" s="55">
        <v>0</v>
      </c>
      <c r="AP31" s="55">
        <v>0</v>
      </c>
      <c r="AQ31" s="36">
        <v>216009400</v>
      </c>
      <c r="AR31" s="36">
        <v>202564270</v>
      </c>
    </row>
    <row r="32" spans="1:44" s="7" customFormat="1" ht="57.75" customHeight="1" x14ac:dyDescent="0.2">
      <c r="A32" s="8"/>
      <c r="B32" s="72"/>
      <c r="C32" s="26"/>
      <c r="D32" s="26"/>
      <c r="E32" s="26"/>
      <c r="F32" s="26"/>
      <c r="G32" s="20" t="s">
        <v>2352</v>
      </c>
      <c r="H32" s="26"/>
      <c r="I32" s="20" t="s">
        <v>2269</v>
      </c>
      <c r="J32" s="23" t="s">
        <v>2261</v>
      </c>
      <c r="K32" s="75">
        <f>+L32+N32+P32+R32+T32</f>
        <v>0.25</v>
      </c>
      <c r="L32" s="31">
        <v>0.05</v>
      </c>
      <c r="M32" s="21">
        <v>0</v>
      </c>
      <c r="N32" s="31">
        <v>0</v>
      </c>
      <c r="O32" s="31">
        <v>0</v>
      </c>
      <c r="P32" s="31">
        <v>0.05</v>
      </c>
      <c r="Q32" s="27"/>
      <c r="R32" s="27">
        <v>0.05</v>
      </c>
      <c r="S32" s="27"/>
      <c r="T32" s="27">
        <v>0.1</v>
      </c>
      <c r="U32" s="27"/>
      <c r="V32" s="101">
        <f t="shared" si="3"/>
        <v>0</v>
      </c>
      <c r="W32" s="99">
        <f t="shared" si="4"/>
        <v>0</v>
      </c>
      <c r="X32" s="116">
        <v>0</v>
      </c>
      <c r="Y32" s="116"/>
      <c r="Z32" s="116"/>
      <c r="AA32" s="116">
        <v>0</v>
      </c>
      <c r="AB32" s="116"/>
      <c r="AC32" s="116"/>
      <c r="AD32" s="116">
        <v>0</v>
      </c>
      <c r="AE32" s="116"/>
      <c r="AF32" s="116"/>
      <c r="AG32" s="116">
        <v>0</v>
      </c>
      <c r="AH32" s="116"/>
      <c r="AI32" s="116"/>
      <c r="AJ32" s="139">
        <v>0</v>
      </c>
      <c r="AK32" s="139">
        <v>0</v>
      </c>
      <c r="AL32" s="24"/>
      <c r="AM32" s="24"/>
      <c r="AN32" s="24"/>
      <c r="AO32" s="55">
        <v>0</v>
      </c>
      <c r="AP32" s="55">
        <v>0</v>
      </c>
      <c r="AQ32" s="37">
        <v>0</v>
      </c>
      <c r="AR32" s="37">
        <v>0</v>
      </c>
    </row>
    <row r="33" spans="1:45" s="7" customFormat="1" ht="57.75" customHeight="1" x14ac:dyDescent="0.2">
      <c r="A33" s="8"/>
      <c r="B33" s="72"/>
      <c r="C33" s="26"/>
      <c r="D33" s="26"/>
      <c r="E33" s="26"/>
      <c r="F33" s="26"/>
      <c r="G33" s="20" t="s">
        <v>2352</v>
      </c>
      <c r="H33" s="26"/>
      <c r="I33" s="20" t="s">
        <v>2389</v>
      </c>
      <c r="J33" s="23" t="s">
        <v>2261</v>
      </c>
      <c r="K33" s="75">
        <f>+L33+N33+P33+R33+T33</f>
        <v>1</v>
      </c>
      <c r="L33" s="31">
        <v>0.05</v>
      </c>
      <c r="M33" s="21">
        <v>0.05</v>
      </c>
      <c r="N33" s="31">
        <v>0.3</v>
      </c>
      <c r="O33" s="31">
        <v>0.3</v>
      </c>
      <c r="P33" s="31">
        <v>0.3</v>
      </c>
      <c r="Q33" s="27"/>
      <c r="R33" s="27">
        <v>0.3</v>
      </c>
      <c r="S33" s="27"/>
      <c r="T33" s="27">
        <v>0.05</v>
      </c>
      <c r="U33" s="27"/>
      <c r="V33" s="101">
        <f t="shared" si="3"/>
        <v>0.35</v>
      </c>
      <c r="W33" s="99">
        <f t="shared" si="4"/>
        <v>0.35</v>
      </c>
      <c r="X33" s="111">
        <v>0.08</v>
      </c>
      <c r="Y33" s="111"/>
      <c r="Z33" s="111"/>
      <c r="AA33" s="111">
        <v>0.15</v>
      </c>
      <c r="AB33" s="111"/>
      <c r="AC33" s="111"/>
      <c r="AD33" s="121">
        <v>0.22</v>
      </c>
      <c r="AE33" s="121"/>
      <c r="AF33" s="121"/>
      <c r="AG33" s="121">
        <v>0</v>
      </c>
      <c r="AH33" s="121"/>
      <c r="AI33" s="121"/>
      <c r="AJ33" s="34">
        <f>MAX(X33:AI33)</f>
        <v>0.22</v>
      </c>
      <c r="AK33" s="48">
        <f>+AJ33/N33</f>
        <v>0.73333333333333339</v>
      </c>
      <c r="AL33" s="24"/>
      <c r="AM33" s="24"/>
      <c r="AN33" s="24"/>
      <c r="AO33" s="55">
        <v>10346</v>
      </c>
      <c r="AP33" s="55">
        <v>10345</v>
      </c>
      <c r="AQ33" s="36">
        <v>26639000000</v>
      </c>
      <c r="AR33" s="36">
        <v>26629556379</v>
      </c>
    </row>
    <row r="34" spans="1:45" s="7" customFormat="1" ht="57.75" customHeight="1" x14ac:dyDescent="0.2">
      <c r="A34" s="8"/>
      <c r="B34" s="72"/>
      <c r="C34" s="20" t="s">
        <v>2396</v>
      </c>
      <c r="D34" s="20" t="s">
        <v>2429</v>
      </c>
      <c r="E34" s="20" t="s">
        <v>2394</v>
      </c>
      <c r="F34" s="20" t="s">
        <v>2365</v>
      </c>
      <c r="G34" s="20" t="s">
        <v>2364</v>
      </c>
      <c r="H34" s="20" t="s">
        <v>2366</v>
      </c>
      <c r="I34" s="20" t="s">
        <v>2235</v>
      </c>
      <c r="J34" s="23" t="s">
        <v>2258</v>
      </c>
      <c r="K34" s="76">
        <v>1</v>
      </c>
      <c r="L34" s="27">
        <v>0</v>
      </c>
      <c r="M34" s="21">
        <v>0</v>
      </c>
      <c r="N34" s="27">
        <v>1</v>
      </c>
      <c r="O34" s="27">
        <v>1</v>
      </c>
      <c r="P34" s="27">
        <v>1</v>
      </c>
      <c r="Q34" s="27"/>
      <c r="R34" s="27">
        <v>1</v>
      </c>
      <c r="S34" s="27"/>
      <c r="T34" s="27">
        <v>1</v>
      </c>
      <c r="U34" s="27"/>
      <c r="V34" s="104">
        <f>M34+O34+Q34+S34+U34</f>
        <v>1</v>
      </c>
      <c r="W34" s="99">
        <f>V34/4</f>
        <v>0.25</v>
      </c>
      <c r="X34" s="111">
        <v>0.35</v>
      </c>
      <c r="Y34" s="111"/>
      <c r="Z34" s="111"/>
      <c r="AA34" s="111">
        <v>0.77</v>
      </c>
      <c r="AB34" s="111"/>
      <c r="AC34" s="111"/>
      <c r="AD34" s="121">
        <v>0.88</v>
      </c>
      <c r="AE34" s="121"/>
      <c r="AF34" s="121"/>
      <c r="AG34" s="122">
        <v>1</v>
      </c>
      <c r="AH34" s="122"/>
      <c r="AI34" s="122"/>
      <c r="AJ34" s="34">
        <f>AG34</f>
        <v>1</v>
      </c>
      <c r="AK34" s="48">
        <f>+AJ34/N34</f>
        <v>1</v>
      </c>
      <c r="AL34" s="23" t="s">
        <v>2559</v>
      </c>
      <c r="AM34" s="23" t="s">
        <v>2558</v>
      </c>
      <c r="AN34" s="23" t="s">
        <v>2496</v>
      </c>
      <c r="AO34" s="55">
        <v>0</v>
      </c>
      <c r="AP34" s="55">
        <v>0</v>
      </c>
      <c r="AQ34" s="37">
        <v>317390184</v>
      </c>
      <c r="AR34" s="37">
        <v>317390184</v>
      </c>
    </row>
    <row r="35" spans="1:45" s="7" customFormat="1" ht="57.75" customHeight="1" x14ac:dyDescent="0.2">
      <c r="A35" s="8"/>
      <c r="B35" s="72"/>
      <c r="C35" s="20" t="s">
        <v>2271</v>
      </c>
      <c r="D35" s="20" t="s">
        <v>2429</v>
      </c>
      <c r="E35" s="20" t="s">
        <v>2394</v>
      </c>
      <c r="F35" s="20" t="s">
        <v>2368</v>
      </c>
      <c r="G35" s="20" t="s">
        <v>2367</v>
      </c>
      <c r="H35" s="20" t="s">
        <v>2369</v>
      </c>
      <c r="I35" s="20" t="s">
        <v>2236</v>
      </c>
      <c r="J35" s="23" t="s">
        <v>2260</v>
      </c>
      <c r="K35" s="76">
        <v>21.21</v>
      </c>
      <c r="L35" s="21">
        <v>23.56</v>
      </c>
      <c r="M35" s="21">
        <v>23.56</v>
      </c>
      <c r="N35" s="27">
        <v>23.55</v>
      </c>
      <c r="O35" s="27">
        <v>23.55</v>
      </c>
      <c r="P35" s="27">
        <v>23.54</v>
      </c>
      <c r="Q35" s="27"/>
      <c r="R35" s="27">
        <v>23.53</v>
      </c>
      <c r="S35" s="27"/>
      <c r="T35" s="27">
        <v>21.21</v>
      </c>
      <c r="U35" s="27"/>
      <c r="V35" s="104">
        <f>O35</f>
        <v>23.55</v>
      </c>
      <c r="W35" s="99">
        <f>K35/O35</f>
        <v>0.90063694267515926</v>
      </c>
      <c r="X35" s="111">
        <v>23.56</v>
      </c>
      <c r="Y35" s="111"/>
      <c r="Z35" s="111"/>
      <c r="AA35" s="111">
        <v>23.55</v>
      </c>
      <c r="AB35" s="111"/>
      <c r="AC35" s="111"/>
      <c r="AD35" s="121">
        <v>23.55</v>
      </c>
      <c r="AE35" s="121"/>
      <c r="AF35" s="121"/>
      <c r="AG35" s="121">
        <v>23.55</v>
      </c>
      <c r="AH35" s="121"/>
      <c r="AI35" s="121"/>
      <c r="AJ35" s="34">
        <f>+AA35</f>
        <v>23.55</v>
      </c>
      <c r="AK35" s="48">
        <f>+AJ35/N35</f>
        <v>1</v>
      </c>
      <c r="AL35" s="23" t="s">
        <v>2561</v>
      </c>
      <c r="AM35" s="23" t="s">
        <v>2560</v>
      </c>
      <c r="AN35" s="23" t="s">
        <v>2457</v>
      </c>
      <c r="AO35" s="55">
        <v>1437</v>
      </c>
      <c r="AP35" s="55">
        <v>1321</v>
      </c>
      <c r="AQ35" s="37">
        <v>2758275200</v>
      </c>
      <c r="AR35" s="37">
        <v>2700192005</v>
      </c>
    </row>
    <row r="36" spans="1:45" s="7" customFormat="1" ht="57.75" customHeight="1" x14ac:dyDescent="0.2">
      <c r="A36" s="8"/>
      <c r="B36" s="72"/>
      <c r="C36" s="26" t="s">
        <v>2271</v>
      </c>
      <c r="D36" s="26" t="s">
        <v>2429</v>
      </c>
      <c r="E36" s="26" t="s">
        <v>2394</v>
      </c>
      <c r="F36" s="20" t="s">
        <v>2445</v>
      </c>
      <c r="G36" s="20" t="s">
        <v>2321</v>
      </c>
      <c r="H36" s="20" t="s">
        <v>2446</v>
      </c>
      <c r="I36" s="20" t="s">
        <v>2235</v>
      </c>
      <c r="J36" s="23" t="s">
        <v>2261</v>
      </c>
      <c r="K36" s="77">
        <v>100</v>
      </c>
      <c r="L36" s="21">
        <v>5</v>
      </c>
      <c r="M36" s="21">
        <v>5</v>
      </c>
      <c r="N36" s="31">
        <v>30</v>
      </c>
      <c r="O36" s="31">
        <v>30</v>
      </c>
      <c r="P36" s="31">
        <v>30</v>
      </c>
      <c r="Q36" s="27"/>
      <c r="R36" s="27">
        <v>30</v>
      </c>
      <c r="S36" s="27"/>
      <c r="T36" s="27">
        <v>5</v>
      </c>
      <c r="U36" s="27"/>
      <c r="V36" s="104">
        <f>M36+O36</f>
        <v>35</v>
      </c>
      <c r="W36" s="106">
        <f>+V36/K36</f>
        <v>0.35</v>
      </c>
      <c r="X36" s="111">
        <v>15.75</v>
      </c>
      <c r="Y36" s="111"/>
      <c r="Z36" s="111"/>
      <c r="AA36" s="111">
        <v>20.399999999999999</v>
      </c>
      <c r="AB36" s="111"/>
      <c r="AC36" s="111"/>
      <c r="AD36" s="121">
        <v>25.2</v>
      </c>
      <c r="AE36" s="121"/>
      <c r="AF36" s="121"/>
      <c r="AG36" s="121">
        <v>30</v>
      </c>
      <c r="AH36" s="121"/>
      <c r="AI36" s="121"/>
      <c r="AJ36" s="34">
        <f>MAX(X36:AI36)</f>
        <v>30</v>
      </c>
      <c r="AK36" s="48">
        <f>AJ36/N36</f>
        <v>1</v>
      </c>
      <c r="AL36" s="23" t="s">
        <v>2538</v>
      </c>
      <c r="AM36" s="24" t="s">
        <v>2527</v>
      </c>
      <c r="AN36" s="24" t="s">
        <v>2484</v>
      </c>
      <c r="AO36" s="55">
        <v>282</v>
      </c>
      <c r="AP36" s="55">
        <v>282</v>
      </c>
      <c r="AQ36" s="36">
        <v>1201581805</v>
      </c>
      <c r="AR36" s="36">
        <v>1201581805</v>
      </c>
    </row>
    <row r="37" spans="1:45" s="7" customFormat="1" ht="57.75" customHeight="1" x14ac:dyDescent="0.2">
      <c r="A37" s="8"/>
      <c r="B37" s="72"/>
      <c r="C37" s="26"/>
      <c r="D37" s="26"/>
      <c r="E37" s="26"/>
      <c r="F37" s="20" t="s">
        <v>2320</v>
      </c>
      <c r="G37" s="20" t="s">
        <v>2321</v>
      </c>
      <c r="H37" s="20" t="s">
        <v>2355</v>
      </c>
      <c r="I37" s="20" t="s">
        <v>2236</v>
      </c>
      <c r="J37" s="23" t="s">
        <v>2259</v>
      </c>
      <c r="K37" s="77">
        <v>82.5</v>
      </c>
      <c r="L37" s="31">
        <v>79</v>
      </c>
      <c r="M37" s="21">
        <v>78.959999999999994</v>
      </c>
      <c r="N37" s="31">
        <v>79.3</v>
      </c>
      <c r="O37" s="31">
        <v>88.05</v>
      </c>
      <c r="P37" s="31">
        <v>79.5</v>
      </c>
      <c r="Q37" s="27"/>
      <c r="R37" s="27">
        <v>80.5</v>
      </c>
      <c r="S37" s="27"/>
      <c r="T37" s="27">
        <v>82.5</v>
      </c>
      <c r="U37" s="27"/>
      <c r="V37" s="104">
        <v>82.5</v>
      </c>
      <c r="W37" s="99">
        <f>(O37)/V37</f>
        <v>1.0672727272727272</v>
      </c>
      <c r="X37" s="111">
        <v>79.03</v>
      </c>
      <c r="Y37" s="111"/>
      <c r="Z37" s="111"/>
      <c r="AA37" s="111">
        <v>88.89</v>
      </c>
      <c r="AB37" s="111"/>
      <c r="AC37" s="111"/>
      <c r="AD37" s="121">
        <v>86.63</v>
      </c>
      <c r="AE37" s="121"/>
      <c r="AF37" s="121"/>
      <c r="AG37" s="121">
        <v>88.05</v>
      </c>
      <c r="AH37" s="121"/>
      <c r="AI37" s="121"/>
      <c r="AJ37" s="34">
        <f>AG37</f>
        <v>88.05</v>
      </c>
      <c r="AK37" s="48">
        <f>AJ37/N37</f>
        <v>1.1103404791929383</v>
      </c>
      <c r="AL37" s="23" t="s">
        <v>2537</v>
      </c>
      <c r="AM37" s="24"/>
      <c r="AN37" s="24"/>
      <c r="AO37" s="55">
        <v>8998</v>
      </c>
      <c r="AP37" s="55">
        <v>8336</v>
      </c>
      <c r="AQ37" s="36">
        <v>16864096176</v>
      </c>
      <c r="AR37" s="36">
        <v>16757675899</v>
      </c>
    </row>
    <row r="38" spans="1:45" s="7" customFormat="1" ht="57.75" customHeight="1" x14ac:dyDescent="0.2">
      <c r="A38" s="8"/>
      <c r="B38" s="72"/>
      <c r="C38" s="20" t="s">
        <v>2271</v>
      </c>
      <c r="D38" s="20" t="s">
        <v>2429</v>
      </c>
      <c r="E38" s="20" t="s">
        <v>2394</v>
      </c>
      <c r="F38" s="20" t="s">
        <v>2387</v>
      </c>
      <c r="G38" s="20" t="s">
        <v>2386</v>
      </c>
      <c r="H38" s="20" t="s">
        <v>2388</v>
      </c>
      <c r="I38" s="20" t="s">
        <v>2236</v>
      </c>
      <c r="J38" s="23" t="s">
        <v>2260</v>
      </c>
      <c r="K38" s="77">
        <v>2</v>
      </c>
      <c r="L38" s="31">
        <v>15.35</v>
      </c>
      <c r="M38" s="21">
        <v>15.36</v>
      </c>
      <c r="N38" s="31">
        <v>15.34</v>
      </c>
      <c r="O38" s="21">
        <v>9.9700000000000006</v>
      </c>
      <c r="P38" s="31">
        <v>15.33</v>
      </c>
      <c r="Q38" s="31"/>
      <c r="R38" s="31">
        <v>15.32</v>
      </c>
      <c r="S38" s="31"/>
      <c r="T38" s="31">
        <v>13.36</v>
      </c>
      <c r="U38" s="31"/>
      <c r="V38" s="107">
        <f>O38</f>
        <v>9.9700000000000006</v>
      </c>
      <c r="W38" s="99">
        <f>13.36/O38</f>
        <v>1.3400200601805414</v>
      </c>
      <c r="X38" s="121">
        <v>15.36</v>
      </c>
      <c r="Y38" s="121"/>
      <c r="Z38" s="121"/>
      <c r="AA38" s="121">
        <v>15.36</v>
      </c>
      <c r="AB38" s="121"/>
      <c r="AC38" s="121"/>
      <c r="AD38" s="121">
        <v>15.36</v>
      </c>
      <c r="AE38" s="121"/>
      <c r="AF38" s="121"/>
      <c r="AG38" s="121">
        <v>9.9700000000000006</v>
      </c>
      <c r="AH38" s="121"/>
      <c r="AI38" s="121"/>
      <c r="AJ38" s="34">
        <f>AG38</f>
        <v>9.9700000000000006</v>
      </c>
      <c r="AK38" s="48">
        <f>+N38/AJ38</f>
        <v>1.5386158475426277</v>
      </c>
      <c r="AL38" s="23" t="s">
        <v>2582</v>
      </c>
      <c r="AM38" s="23" t="s">
        <v>2584</v>
      </c>
      <c r="AN38" s="23" t="s">
        <v>2583</v>
      </c>
      <c r="AO38" s="55">
        <v>9219</v>
      </c>
      <c r="AP38" s="55">
        <v>9219</v>
      </c>
      <c r="AQ38" s="37">
        <v>14049436000</v>
      </c>
      <c r="AR38" s="37">
        <v>14046951937</v>
      </c>
    </row>
    <row r="39" spans="1:45" s="7" customFormat="1" ht="57.75" customHeight="1" x14ac:dyDescent="0.2">
      <c r="A39" s="8"/>
      <c r="B39" s="72"/>
      <c r="C39" s="26" t="s">
        <v>2271</v>
      </c>
      <c r="D39" s="26" t="s">
        <v>2429</v>
      </c>
      <c r="E39" s="26" t="s">
        <v>2394</v>
      </c>
      <c r="F39" s="28" t="s">
        <v>2443</v>
      </c>
      <c r="G39" s="20" t="s">
        <v>2317</v>
      </c>
      <c r="H39" s="20" t="s">
        <v>2444</v>
      </c>
      <c r="I39" s="20" t="s">
        <v>2235</v>
      </c>
      <c r="J39" s="23" t="s">
        <v>2261</v>
      </c>
      <c r="K39" s="77">
        <v>100</v>
      </c>
      <c r="L39" s="31">
        <v>5</v>
      </c>
      <c r="M39" s="21">
        <v>5</v>
      </c>
      <c r="N39" s="31">
        <v>30</v>
      </c>
      <c r="O39" s="31">
        <v>30</v>
      </c>
      <c r="P39" s="31">
        <v>30</v>
      </c>
      <c r="Q39" s="31"/>
      <c r="R39" s="31">
        <v>30</v>
      </c>
      <c r="S39" s="31"/>
      <c r="T39" s="31">
        <v>5</v>
      </c>
      <c r="U39" s="31"/>
      <c r="V39" s="107">
        <f>+M39+O39</f>
        <v>35</v>
      </c>
      <c r="W39" s="99">
        <f>+V39/K39</f>
        <v>0.35</v>
      </c>
      <c r="X39" s="125">
        <v>1.35</v>
      </c>
      <c r="Y39" s="125"/>
      <c r="Z39" s="125"/>
      <c r="AA39" s="121">
        <v>1.95</v>
      </c>
      <c r="AB39" s="121"/>
      <c r="AC39" s="121"/>
      <c r="AD39" s="122">
        <v>14.25</v>
      </c>
      <c r="AE39" s="122"/>
      <c r="AF39" s="122"/>
      <c r="AG39" s="121">
        <v>30</v>
      </c>
      <c r="AH39" s="121"/>
      <c r="AI39" s="121"/>
      <c r="AJ39" s="126">
        <f>MAX(X39:AI39)</f>
        <v>30</v>
      </c>
      <c r="AK39" s="48">
        <f>+AJ39/N39</f>
        <v>1</v>
      </c>
      <c r="AL39" s="28" t="s">
        <v>2534</v>
      </c>
      <c r="AM39" s="24" t="s">
        <v>2536</v>
      </c>
      <c r="AN39" s="24" t="s">
        <v>2485</v>
      </c>
      <c r="AO39" s="55">
        <v>68</v>
      </c>
      <c r="AP39" s="55">
        <v>68</v>
      </c>
      <c r="AQ39" s="36">
        <v>3639934366</v>
      </c>
      <c r="AR39" s="36">
        <v>3630067523</v>
      </c>
    </row>
    <row r="40" spans="1:45" s="7" customFormat="1" ht="57.75" customHeight="1" x14ac:dyDescent="0.2">
      <c r="A40" s="8"/>
      <c r="B40" s="72"/>
      <c r="C40" s="26"/>
      <c r="D40" s="26"/>
      <c r="E40" s="26"/>
      <c r="F40" s="20" t="s">
        <v>2319</v>
      </c>
      <c r="G40" s="20" t="s">
        <v>2317</v>
      </c>
      <c r="H40" s="20" t="s">
        <v>2318</v>
      </c>
      <c r="I40" s="20" t="s">
        <v>2236</v>
      </c>
      <c r="J40" s="23" t="s">
        <v>2259</v>
      </c>
      <c r="K40" s="77">
        <v>166954</v>
      </c>
      <c r="L40" s="31">
        <v>66781</v>
      </c>
      <c r="M40" s="39">
        <v>45078</v>
      </c>
      <c r="N40" s="31">
        <v>127700</v>
      </c>
      <c r="O40" s="31">
        <v>130485</v>
      </c>
      <c r="P40" s="31">
        <v>158606</v>
      </c>
      <c r="Q40" s="31"/>
      <c r="R40" s="31">
        <v>166954</v>
      </c>
      <c r="S40" s="31"/>
      <c r="T40" s="31">
        <v>166954</v>
      </c>
      <c r="U40" s="31"/>
      <c r="V40" s="107">
        <f>+O40</f>
        <v>130485</v>
      </c>
      <c r="W40" s="99">
        <f>+V40/K40</f>
        <v>0.78156258610156093</v>
      </c>
      <c r="X40" s="125">
        <v>73046</v>
      </c>
      <c r="Y40" s="125"/>
      <c r="Z40" s="125"/>
      <c r="AA40" s="121">
        <v>82835</v>
      </c>
      <c r="AB40" s="121"/>
      <c r="AC40" s="121"/>
      <c r="AD40" s="122">
        <v>126093</v>
      </c>
      <c r="AE40" s="122"/>
      <c r="AF40" s="122"/>
      <c r="AG40" s="121">
        <v>130485</v>
      </c>
      <c r="AH40" s="121"/>
      <c r="AI40" s="121"/>
      <c r="AJ40" s="42">
        <f>MAX(X40:AI40)</f>
        <v>130485</v>
      </c>
      <c r="AK40" s="48">
        <f>+AJ40/N40</f>
        <v>1.0218089271730619</v>
      </c>
      <c r="AL40" s="23" t="s">
        <v>2535</v>
      </c>
      <c r="AM40" s="24"/>
      <c r="AN40" s="24"/>
      <c r="AO40" s="55">
        <v>1030671</v>
      </c>
      <c r="AP40" s="55">
        <v>1026879</v>
      </c>
      <c r="AQ40" s="36">
        <v>2922611642847</v>
      </c>
      <c r="AR40" s="36">
        <v>2728214536872</v>
      </c>
    </row>
    <row r="41" spans="1:45" s="7" customFormat="1" ht="57.75" customHeight="1" x14ac:dyDescent="0.2">
      <c r="A41" s="8"/>
      <c r="B41" s="72"/>
      <c r="C41" s="26" t="s">
        <v>2272</v>
      </c>
      <c r="D41" s="26" t="s">
        <v>2429</v>
      </c>
      <c r="E41" s="26" t="s">
        <v>2394</v>
      </c>
      <c r="F41" s="20" t="s">
        <v>2447</v>
      </c>
      <c r="G41" s="20" t="s">
        <v>2347</v>
      </c>
      <c r="H41" s="20" t="s">
        <v>2448</v>
      </c>
      <c r="I41" s="20" t="s">
        <v>2269</v>
      </c>
      <c r="J41" s="23" t="s">
        <v>2259</v>
      </c>
      <c r="K41" s="75">
        <f>+T41</f>
        <v>60</v>
      </c>
      <c r="L41" s="31">
        <v>0</v>
      </c>
      <c r="M41" s="21">
        <v>0</v>
      </c>
      <c r="N41" s="31">
        <v>0</v>
      </c>
      <c r="O41" s="31">
        <v>0</v>
      </c>
      <c r="P41" s="31">
        <v>30</v>
      </c>
      <c r="Q41" s="31"/>
      <c r="R41" s="31">
        <v>50</v>
      </c>
      <c r="S41" s="31"/>
      <c r="T41" s="31">
        <v>60</v>
      </c>
      <c r="U41" s="31"/>
      <c r="V41" s="107">
        <v>0</v>
      </c>
      <c r="W41" s="105">
        <v>0</v>
      </c>
      <c r="X41" s="116">
        <v>0</v>
      </c>
      <c r="Y41" s="116"/>
      <c r="Z41" s="116"/>
      <c r="AA41" s="116">
        <v>0</v>
      </c>
      <c r="AB41" s="116"/>
      <c r="AC41" s="116"/>
      <c r="AD41" s="116">
        <v>0</v>
      </c>
      <c r="AE41" s="116"/>
      <c r="AF41" s="116"/>
      <c r="AG41" s="116">
        <v>0</v>
      </c>
      <c r="AH41" s="116"/>
      <c r="AI41" s="116"/>
      <c r="AJ41" s="139">
        <v>0</v>
      </c>
      <c r="AK41" s="139">
        <v>0</v>
      </c>
      <c r="AL41" s="24" t="s">
        <v>2539</v>
      </c>
      <c r="AM41" s="24" t="s">
        <v>2469</v>
      </c>
      <c r="AN41" s="24" t="s">
        <v>2486</v>
      </c>
      <c r="AO41" s="93">
        <v>9295</v>
      </c>
      <c r="AP41" s="93">
        <v>8898</v>
      </c>
      <c r="AQ41" s="38">
        <v>3066203769</v>
      </c>
      <c r="AR41" s="38">
        <v>3066203769</v>
      </c>
      <c r="AS41" s="78"/>
    </row>
    <row r="42" spans="1:45" s="7" customFormat="1" ht="57.75" customHeight="1" x14ac:dyDescent="0.2">
      <c r="A42" s="8"/>
      <c r="B42" s="72"/>
      <c r="C42" s="26"/>
      <c r="D42" s="26"/>
      <c r="E42" s="26"/>
      <c r="F42" s="20" t="s">
        <v>2346</v>
      </c>
      <c r="G42" s="20" t="s">
        <v>2347</v>
      </c>
      <c r="H42" s="20" t="s">
        <v>2348</v>
      </c>
      <c r="I42" s="20" t="s">
        <v>2417</v>
      </c>
      <c r="J42" s="23" t="s">
        <v>2261</v>
      </c>
      <c r="K42" s="75">
        <f>+L42+N42+P42+R42+T42</f>
        <v>2</v>
      </c>
      <c r="L42" s="31">
        <v>0</v>
      </c>
      <c r="M42" s="21">
        <f t="shared" ref="M42" si="5">AD42+AG42</f>
        <v>0</v>
      </c>
      <c r="N42" s="31">
        <v>2</v>
      </c>
      <c r="O42" s="31">
        <v>0</v>
      </c>
      <c r="P42" s="31">
        <v>0</v>
      </c>
      <c r="Q42" s="31"/>
      <c r="R42" s="31">
        <v>0</v>
      </c>
      <c r="S42" s="31"/>
      <c r="T42" s="31">
        <v>0</v>
      </c>
      <c r="U42" s="31"/>
      <c r="V42" s="100">
        <v>0</v>
      </c>
      <c r="W42" s="99">
        <f>IFERROR(O42/V42,0)</f>
        <v>0</v>
      </c>
      <c r="X42" s="116">
        <v>0</v>
      </c>
      <c r="Y42" s="116"/>
      <c r="Z42" s="116"/>
      <c r="AA42" s="116">
        <v>0</v>
      </c>
      <c r="AB42" s="116"/>
      <c r="AC42" s="116"/>
      <c r="AD42" s="116">
        <v>0</v>
      </c>
      <c r="AE42" s="116"/>
      <c r="AF42" s="116"/>
      <c r="AG42" s="116">
        <v>0</v>
      </c>
      <c r="AH42" s="116"/>
      <c r="AI42" s="116"/>
      <c r="AJ42" s="139">
        <v>0</v>
      </c>
      <c r="AK42" s="139">
        <v>0</v>
      </c>
      <c r="AL42" s="24"/>
      <c r="AM42" s="24"/>
      <c r="AN42" s="24"/>
      <c r="AO42" s="93"/>
      <c r="AP42" s="93"/>
      <c r="AQ42" s="38"/>
      <c r="AR42" s="38"/>
    </row>
    <row r="43" spans="1:45" s="7" customFormat="1" ht="57.75" customHeight="1" x14ac:dyDescent="0.2">
      <c r="A43" s="8"/>
      <c r="B43" s="72"/>
      <c r="C43" s="20" t="s">
        <v>2412</v>
      </c>
      <c r="D43" s="20" t="s">
        <v>2429</v>
      </c>
      <c r="E43" s="20" t="s">
        <v>2413</v>
      </c>
      <c r="F43" s="20" t="s">
        <v>2416</v>
      </c>
      <c r="G43" s="20" t="s">
        <v>2414</v>
      </c>
      <c r="H43" s="20" t="s">
        <v>2415</v>
      </c>
      <c r="I43" s="20" t="s">
        <v>2235</v>
      </c>
      <c r="J43" s="23" t="s">
        <v>2261</v>
      </c>
      <c r="K43" s="75">
        <f>+L43+N43+P43+R43+T43</f>
        <v>364000</v>
      </c>
      <c r="L43" s="31">
        <v>2900</v>
      </c>
      <c r="M43" s="21">
        <v>2935</v>
      </c>
      <c r="N43" s="31">
        <v>67132</v>
      </c>
      <c r="O43" s="31">
        <v>67132</v>
      </c>
      <c r="P43" s="31">
        <v>110113</v>
      </c>
      <c r="Q43" s="31"/>
      <c r="R43" s="31">
        <v>116300</v>
      </c>
      <c r="S43" s="31"/>
      <c r="T43" s="31">
        <v>67555</v>
      </c>
      <c r="U43" s="31"/>
      <c r="V43" s="107">
        <f>+M43+O43</f>
        <v>70067</v>
      </c>
      <c r="W43" s="99">
        <f t="shared" ref="W43:W61" si="6">+V43/K43</f>
        <v>0.19249175824175824</v>
      </c>
      <c r="X43" s="125">
        <v>9332</v>
      </c>
      <c r="Y43" s="125"/>
      <c r="Z43" s="125"/>
      <c r="AA43" s="121">
        <v>12874</v>
      </c>
      <c r="AB43" s="121"/>
      <c r="AC43" s="121"/>
      <c r="AD43" s="122">
        <v>44025</v>
      </c>
      <c r="AE43" s="122"/>
      <c r="AF43" s="122"/>
      <c r="AG43" s="121">
        <v>67132</v>
      </c>
      <c r="AH43" s="121"/>
      <c r="AI43" s="121"/>
      <c r="AJ43" s="34">
        <f>MAX(X43:AI43)</f>
        <v>67132</v>
      </c>
      <c r="AK43" s="48">
        <f>+AJ43/N43</f>
        <v>1</v>
      </c>
      <c r="AL43" s="23" t="s">
        <v>2547</v>
      </c>
      <c r="AM43" s="23" t="s">
        <v>2546</v>
      </c>
      <c r="AN43" s="23" t="s">
        <v>2487</v>
      </c>
      <c r="AO43" s="55">
        <v>631</v>
      </c>
      <c r="AP43" s="55">
        <v>298</v>
      </c>
      <c r="AQ43" s="36">
        <v>13089983885</v>
      </c>
      <c r="AR43" s="36">
        <v>13084853885</v>
      </c>
      <c r="AS43" s="78"/>
    </row>
    <row r="44" spans="1:45" s="7" customFormat="1" ht="57.75" customHeight="1" x14ac:dyDescent="0.2">
      <c r="A44" s="8"/>
      <c r="B44" s="72"/>
      <c r="C44" s="26" t="s">
        <v>2396</v>
      </c>
      <c r="D44" s="26" t="s">
        <v>2429</v>
      </c>
      <c r="E44" s="26" t="s">
        <v>2394</v>
      </c>
      <c r="F44" s="20" t="s">
        <v>2338</v>
      </c>
      <c r="G44" s="20" t="s">
        <v>2339</v>
      </c>
      <c r="H44" s="20" t="s">
        <v>2340</v>
      </c>
      <c r="I44" s="20" t="s">
        <v>2269</v>
      </c>
      <c r="J44" s="23" t="s">
        <v>2261</v>
      </c>
      <c r="K44" s="75">
        <f>+L44+N44+P44+R44+T44</f>
        <v>20</v>
      </c>
      <c r="L44" s="31">
        <v>0</v>
      </c>
      <c r="M44" s="21">
        <f t="shared" ref="M44:M62" si="7">AD44+AG44</f>
        <v>0</v>
      </c>
      <c r="N44" s="31">
        <v>0.01</v>
      </c>
      <c r="O44" s="31">
        <v>0</v>
      </c>
      <c r="P44" s="31">
        <v>2.99</v>
      </c>
      <c r="Q44" s="31"/>
      <c r="R44" s="31">
        <v>10</v>
      </c>
      <c r="S44" s="31"/>
      <c r="T44" s="31">
        <v>7</v>
      </c>
      <c r="U44" s="31"/>
      <c r="V44" s="107">
        <f>+M44+O44</f>
        <v>0</v>
      </c>
      <c r="W44" s="99">
        <f t="shared" si="6"/>
        <v>0</v>
      </c>
      <c r="X44" s="125">
        <v>0</v>
      </c>
      <c r="Y44" s="125"/>
      <c r="Z44" s="125"/>
      <c r="AA44" s="121">
        <v>0</v>
      </c>
      <c r="AB44" s="121"/>
      <c r="AC44" s="121"/>
      <c r="AD44" s="122">
        <v>0</v>
      </c>
      <c r="AE44" s="122"/>
      <c r="AF44" s="122"/>
      <c r="AG44" s="121">
        <v>0</v>
      </c>
      <c r="AH44" s="121"/>
      <c r="AI44" s="121"/>
      <c r="AJ44" s="22">
        <f t="shared" ref="AJ44:AJ66" si="8">AD44+AG44</f>
        <v>0</v>
      </c>
      <c r="AK44" s="49">
        <v>0</v>
      </c>
      <c r="AL44" s="24" t="s">
        <v>2580</v>
      </c>
      <c r="AM44" s="24" t="s">
        <v>2546</v>
      </c>
      <c r="AN44" s="24" t="s">
        <v>2581</v>
      </c>
      <c r="AO44" s="55">
        <v>0</v>
      </c>
      <c r="AP44" s="55">
        <v>0</v>
      </c>
      <c r="AQ44" s="37">
        <v>0</v>
      </c>
      <c r="AR44" s="37">
        <v>0</v>
      </c>
    </row>
    <row r="45" spans="1:45" s="7" customFormat="1" ht="57.75" customHeight="1" x14ac:dyDescent="0.2">
      <c r="A45" s="8"/>
      <c r="B45" s="72"/>
      <c r="C45" s="26"/>
      <c r="D45" s="26"/>
      <c r="E45" s="26"/>
      <c r="F45" s="20" t="s">
        <v>2456</v>
      </c>
      <c r="G45" s="20" t="s">
        <v>2339</v>
      </c>
      <c r="H45" s="20" t="s">
        <v>2419</v>
      </c>
      <c r="I45" s="20" t="s">
        <v>2418</v>
      </c>
      <c r="J45" s="23" t="s">
        <v>2258</v>
      </c>
      <c r="K45" s="77">
        <v>100</v>
      </c>
      <c r="L45" s="31">
        <v>100</v>
      </c>
      <c r="M45" s="21">
        <v>100</v>
      </c>
      <c r="N45" s="31">
        <v>100</v>
      </c>
      <c r="O45" s="31">
        <v>100</v>
      </c>
      <c r="P45" s="31">
        <v>100</v>
      </c>
      <c r="Q45" s="31"/>
      <c r="R45" s="31">
        <v>100</v>
      </c>
      <c r="S45" s="31"/>
      <c r="T45" s="31">
        <v>100</v>
      </c>
      <c r="U45" s="31"/>
      <c r="V45" s="98">
        <f>+AVERAGE(M45,O45,0,0,0)</f>
        <v>40</v>
      </c>
      <c r="W45" s="105">
        <f t="shared" si="6"/>
        <v>0.4</v>
      </c>
      <c r="X45" s="125">
        <v>25</v>
      </c>
      <c r="Y45" s="125"/>
      <c r="Z45" s="125"/>
      <c r="AA45" s="121">
        <v>50</v>
      </c>
      <c r="AB45" s="121"/>
      <c r="AC45" s="121"/>
      <c r="AD45" s="122">
        <v>75</v>
      </c>
      <c r="AE45" s="122"/>
      <c r="AF45" s="122"/>
      <c r="AG45" s="121">
        <v>100</v>
      </c>
      <c r="AH45" s="121"/>
      <c r="AI45" s="121"/>
      <c r="AJ45" s="34">
        <v>100</v>
      </c>
      <c r="AK45" s="48">
        <f t="shared" ref="AK45:AK61" si="9">+AJ45/N45</f>
        <v>1</v>
      </c>
      <c r="AL45" s="24"/>
      <c r="AM45" s="24"/>
      <c r="AN45" s="24"/>
      <c r="AO45" s="55">
        <v>398</v>
      </c>
      <c r="AP45" s="55">
        <v>299</v>
      </c>
      <c r="AQ45" s="37">
        <v>25951236476</v>
      </c>
      <c r="AR45" s="37">
        <v>16017102861</v>
      </c>
    </row>
    <row r="46" spans="1:45" s="7" customFormat="1" ht="57.75" customHeight="1" x14ac:dyDescent="0.2">
      <c r="A46" s="8"/>
      <c r="B46" s="72"/>
      <c r="C46" s="26" t="s">
        <v>2272</v>
      </c>
      <c r="D46" s="26" t="s">
        <v>2429</v>
      </c>
      <c r="E46" s="26" t="s">
        <v>2394</v>
      </c>
      <c r="F46" s="20" t="s">
        <v>2334</v>
      </c>
      <c r="G46" s="20" t="s">
        <v>2335</v>
      </c>
      <c r="H46" s="20" t="s">
        <v>2336</v>
      </c>
      <c r="I46" s="20" t="s">
        <v>2417</v>
      </c>
      <c r="J46" s="23" t="s">
        <v>2261</v>
      </c>
      <c r="K46" s="75">
        <f>+L46+N46+P46+R46+T46</f>
        <v>29.599999999999998</v>
      </c>
      <c r="L46" s="31">
        <v>1</v>
      </c>
      <c r="M46" s="21">
        <f t="shared" si="7"/>
        <v>0</v>
      </c>
      <c r="N46" s="31">
        <v>0.01</v>
      </c>
      <c r="O46" s="31">
        <v>0</v>
      </c>
      <c r="P46" s="31">
        <v>11</v>
      </c>
      <c r="Q46" s="31"/>
      <c r="R46" s="31">
        <v>10</v>
      </c>
      <c r="S46" s="31"/>
      <c r="T46" s="31">
        <v>7.59</v>
      </c>
      <c r="U46" s="31"/>
      <c r="V46" s="107">
        <f>+O46+M46</f>
        <v>0</v>
      </c>
      <c r="W46" s="105">
        <f t="shared" si="6"/>
        <v>0</v>
      </c>
      <c r="X46" s="116">
        <v>0</v>
      </c>
      <c r="Y46" s="116"/>
      <c r="Z46" s="116"/>
      <c r="AA46" s="116">
        <v>0</v>
      </c>
      <c r="AB46" s="116"/>
      <c r="AC46" s="116"/>
      <c r="AD46" s="116">
        <v>0</v>
      </c>
      <c r="AE46" s="116"/>
      <c r="AF46" s="116"/>
      <c r="AG46" s="116">
        <v>0</v>
      </c>
      <c r="AH46" s="116"/>
      <c r="AI46" s="116"/>
      <c r="AJ46" s="139">
        <v>0</v>
      </c>
      <c r="AK46" s="139">
        <v>0</v>
      </c>
      <c r="AL46" s="24" t="s">
        <v>2578</v>
      </c>
      <c r="AM46" s="24" t="s">
        <v>2546</v>
      </c>
      <c r="AN46" s="24" t="s">
        <v>2579</v>
      </c>
      <c r="AO46" s="93">
        <v>47585</v>
      </c>
      <c r="AP46" s="93">
        <v>8400</v>
      </c>
      <c r="AQ46" s="40">
        <v>65113629417</v>
      </c>
      <c r="AR46" s="40">
        <v>53824445627</v>
      </c>
    </row>
    <row r="47" spans="1:45" s="7" customFormat="1" ht="57.75" customHeight="1" x14ac:dyDescent="0.2">
      <c r="A47" s="8"/>
      <c r="B47" s="72"/>
      <c r="C47" s="26"/>
      <c r="D47" s="26"/>
      <c r="E47" s="26"/>
      <c r="F47" s="20" t="s">
        <v>2491</v>
      </c>
      <c r="G47" s="20" t="s">
        <v>2335</v>
      </c>
      <c r="H47" s="20" t="s">
        <v>2492</v>
      </c>
      <c r="I47" s="20" t="s">
        <v>2417</v>
      </c>
      <c r="J47" s="23" t="s">
        <v>2261</v>
      </c>
      <c r="K47" s="75">
        <f>+L47+N47+P47+R47+T47</f>
        <v>80</v>
      </c>
      <c r="L47" s="31">
        <v>0</v>
      </c>
      <c r="M47" s="21">
        <v>0</v>
      </c>
      <c r="N47" s="31">
        <v>4</v>
      </c>
      <c r="O47" s="31">
        <v>4</v>
      </c>
      <c r="P47" s="31">
        <v>15</v>
      </c>
      <c r="Q47" s="31"/>
      <c r="R47" s="31">
        <v>31</v>
      </c>
      <c r="S47" s="31"/>
      <c r="T47" s="31">
        <v>30</v>
      </c>
      <c r="U47" s="31"/>
      <c r="V47" s="107">
        <f t="shared" ref="V47:V49" si="10">+O47+M47</f>
        <v>4</v>
      </c>
      <c r="W47" s="105">
        <f>+V47/K47</f>
        <v>0.05</v>
      </c>
      <c r="X47" s="116">
        <v>0</v>
      </c>
      <c r="Y47" s="116"/>
      <c r="Z47" s="116"/>
      <c r="AA47" s="116">
        <v>0</v>
      </c>
      <c r="AB47" s="116"/>
      <c r="AC47" s="116"/>
      <c r="AD47" s="116">
        <v>0</v>
      </c>
      <c r="AE47" s="116"/>
      <c r="AF47" s="116"/>
      <c r="AG47" s="121">
        <v>4</v>
      </c>
      <c r="AH47" s="121"/>
      <c r="AI47" s="121"/>
      <c r="AJ47" s="34">
        <f>AG47</f>
        <v>4</v>
      </c>
      <c r="AK47" s="49">
        <f t="shared" si="9"/>
        <v>1</v>
      </c>
      <c r="AL47" s="24"/>
      <c r="AM47" s="24"/>
      <c r="AN47" s="24"/>
      <c r="AO47" s="93"/>
      <c r="AP47" s="93"/>
      <c r="AQ47" s="40"/>
      <c r="AR47" s="40"/>
    </row>
    <row r="48" spans="1:45" s="7" customFormat="1" ht="57.75" customHeight="1" x14ac:dyDescent="0.2">
      <c r="A48" s="8"/>
      <c r="B48" s="72"/>
      <c r="C48" s="26"/>
      <c r="D48" s="26"/>
      <c r="E48" s="26"/>
      <c r="F48" s="20" t="s">
        <v>2493</v>
      </c>
      <c r="G48" s="20" t="s">
        <v>2335</v>
      </c>
      <c r="H48" s="20" t="s">
        <v>2492</v>
      </c>
      <c r="I48" s="20" t="s">
        <v>2417</v>
      </c>
      <c r="J48" s="23" t="s">
        <v>2261</v>
      </c>
      <c r="K48" s="75">
        <v>100</v>
      </c>
      <c r="L48" s="31">
        <v>0</v>
      </c>
      <c r="M48" s="21">
        <v>0</v>
      </c>
      <c r="N48" s="31">
        <v>17.14</v>
      </c>
      <c r="O48" s="31">
        <v>8.84</v>
      </c>
      <c r="P48" s="31">
        <v>62.26</v>
      </c>
      <c r="Q48" s="31"/>
      <c r="R48" s="31">
        <v>20</v>
      </c>
      <c r="S48" s="31"/>
      <c r="T48" s="31">
        <v>0</v>
      </c>
      <c r="U48" s="31"/>
      <c r="V48" s="107">
        <f t="shared" si="10"/>
        <v>8.84</v>
      </c>
      <c r="W48" s="99">
        <f t="shared" si="6"/>
        <v>8.8399999999999992E-2</v>
      </c>
      <c r="X48" s="116">
        <v>0</v>
      </c>
      <c r="Y48" s="116"/>
      <c r="Z48" s="116"/>
      <c r="AA48" s="116">
        <v>0</v>
      </c>
      <c r="AB48" s="116"/>
      <c r="AC48" s="116"/>
      <c r="AD48" s="116">
        <v>0</v>
      </c>
      <c r="AE48" s="116"/>
      <c r="AF48" s="116"/>
      <c r="AG48" s="121">
        <v>8.84</v>
      </c>
      <c r="AH48" s="121"/>
      <c r="AI48" s="121"/>
      <c r="AJ48" s="34">
        <f>AG48</f>
        <v>8.84</v>
      </c>
      <c r="AK48" s="48">
        <f t="shared" si="9"/>
        <v>0.51575262543757294</v>
      </c>
      <c r="AL48" s="24"/>
      <c r="AM48" s="24"/>
      <c r="AN48" s="24"/>
      <c r="AO48" s="93"/>
      <c r="AP48" s="93"/>
      <c r="AQ48" s="40"/>
      <c r="AR48" s="40"/>
    </row>
    <row r="49" spans="1:44" s="7" customFormat="1" ht="57.75" customHeight="1" x14ac:dyDescent="0.2">
      <c r="A49" s="8"/>
      <c r="B49" s="72"/>
      <c r="C49" s="26"/>
      <c r="D49" s="26"/>
      <c r="E49" s="26"/>
      <c r="F49" s="20" t="s">
        <v>2494</v>
      </c>
      <c r="G49" s="20" t="s">
        <v>2335</v>
      </c>
      <c r="H49" s="20" t="s">
        <v>2492</v>
      </c>
      <c r="I49" s="20" t="s">
        <v>2417</v>
      </c>
      <c r="J49" s="23" t="s">
        <v>2261</v>
      </c>
      <c r="K49" s="75">
        <f>+L49+N49+P49+R49+T49</f>
        <v>100</v>
      </c>
      <c r="L49" s="31">
        <v>0</v>
      </c>
      <c r="M49" s="21">
        <v>0</v>
      </c>
      <c r="N49" s="31">
        <v>1.8</v>
      </c>
      <c r="O49" s="31">
        <v>0</v>
      </c>
      <c r="P49" s="31">
        <v>33</v>
      </c>
      <c r="Q49" s="31"/>
      <c r="R49" s="31">
        <v>41</v>
      </c>
      <c r="S49" s="31"/>
      <c r="T49" s="31">
        <v>24.2</v>
      </c>
      <c r="U49" s="31"/>
      <c r="V49" s="107">
        <f t="shared" si="10"/>
        <v>0</v>
      </c>
      <c r="W49" s="105">
        <f t="shared" si="6"/>
        <v>0</v>
      </c>
      <c r="X49" s="116">
        <v>0</v>
      </c>
      <c r="Y49" s="116"/>
      <c r="Z49" s="116"/>
      <c r="AA49" s="116">
        <v>0</v>
      </c>
      <c r="AB49" s="116"/>
      <c r="AC49" s="116"/>
      <c r="AD49" s="116">
        <v>0</v>
      </c>
      <c r="AE49" s="116"/>
      <c r="AF49" s="116"/>
      <c r="AG49" s="140"/>
      <c r="AH49" s="141"/>
      <c r="AI49" s="142"/>
      <c r="AJ49" s="139">
        <v>0</v>
      </c>
      <c r="AK49" s="139">
        <v>0</v>
      </c>
      <c r="AL49" s="24"/>
      <c r="AM49" s="24"/>
      <c r="AN49" s="24"/>
      <c r="AO49" s="93"/>
      <c r="AP49" s="93"/>
      <c r="AQ49" s="40"/>
      <c r="AR49" s="40"/>
    </row>
    <row r="50" spans="1:44" s="7" customFormat="1" ht="57.75" customHeight="1" x14ac:dyDescent="0.2">
      <c r="A50" s="8"/>
      <c r="B50" s="72"/>
      <c r="C50" s="26"/>
      <c r="D50" s="26"/>
      <c r="E50" s="26"/>
      <c r="F50" s="20" t="s">
        <v>2455</v>
      </c>
      <c r="G50" s="20" t="s">
        <v>2335</v>
      </c>
      <c r="H50" s="20" t="s">
        <v>2420</v>
      </c>
      <c r="I50" s="20" t="s">
        <v>2236</v>
      </c>
      <c r="J50" s="23" t="s">
        <v>2258</v>
      </c>
      <c r="K50" s="77">
        <v>100</v>
      </c>
      <c r="L50" s="31">
        <v>100</v>
      </c>
      <c r="M50" s="21">
        <v>100</v>
      </c>
      <c r="N50" s="31">
        <v>100</v>
      </c>
      <c r="O50" s="31">
        <v>100</v>
      </c>
      <c r="P50" s="31">
        <v>100</v>
      </c>
      <c r="Q50" s="31"/>
      <c r="R50" s="31">
        <v>100</v>
      </c>
      <c r="S50" s="31"/>
      <c r="T50" s="31">
        <v>100</v>
      </c>
      <c r="U50" s="31"/>
      <c r="V50" s="98">
        <f>+AVERAGE(M50,O50,0,0,0)</f>
        <v>40</v>
      </c>
      <c r="W50" s="105">
        <f t="shared" si="6"/>
        <v>0.4</v>
      </c>
      <c r="X50" s="125">
        <v>25</v>
      </c>
      <c r="Y50" s="125"/>
      <c r="Z50" s="125"/>
      <c r="AA50" s="121">
        <v>50</v>
      </c>
      <c r="AB50" s="121"/>
      <c r="AC50" s="121"/>
      <c r="AD50" s="122">
        <v>75</v>
      </c>
      <c r="AE50" s="122"/>
      <c r="AF50" s="122"/>
      <c r="AG50" s="121">
        <v>100</v>
      </c>
      <c r="AH50" s="121"/>
      <c r="AI50" s="121"/>
      <c r="AJ50" s="34">
        <f>AG50</f>
        <v>100</v>
      </c>
      <c r="AK50" s="48">
        <f t="shared" si="9"/>
        <v>1</v>
      </c>
      <c r="AL50" s="24"/>
      <c r="AM50" s="24"/>
      <c r="AN50" s="24"/>
      <c r="AO50" s="55">
        <v>644723</v>
      </c>
      <c r="AP50" s="55">
        <v>394467</v>
      </c>
      <c r="AQ50" s="37">
        <v>855361828169</v>
      </c>
      <c r="AR50" s="37">
        <v>724052670649</v>
      </c>
    </row>
    <row r="51" spans="1:44" s="7" customFormat="1" ht="57.75" customHeight="1" x14ac:dyDescent="0.2">
      <c r="A51" s="8"/>
      <c r="B51" s="72"/>
      <c r="C51" s="20" t="s">
        <v>2272</v>
      </c>
      <c r="D51" s="20" t="s">
        <v>2429</v>
      </c>
      <c r="E51" s="20" t="s">
        <v>2394</v>
      </c>
      <c r="F51" s="20" t="s">
        <v>2371</v>
      </c>
      <c r="G51" s="20" t="s">
        <v>2370</v>
      </c>
      <c r="H51" s="20" t="s">
        <v>2372</v>
      </c>
      <c r="I51" s="20" t="s">
        <v>2269</v>
      </c>
      <c r="J51" s="28" t="s">
        <v>2261</v>
      </c>
      <c r="K51" s="75">
        <f>+L51+N51+P51+R51+T51</f>
        <v>5000</v>
      </c>
      <c r="L51" s="41">
        <v>0</v>
      </c>
      <c r="M51" s="21">
        <v>0</v>
      </c>
      <c r="N51" s="31">
        <v>1614</v>
      </c>
      <c r="O51" s="31">
        <v>1613</v>
      </c>
      <c r="P51" s="31">
        <v>532</v>
      </c>
      <c r="Q51" s="31"/>
      <c r="R51" s="31">
        <v>1500</v>
      </c>
      <c r="S51" s="31"/>
      <c r="T51" s="31">
        <v>1354</v>
      </c>
      <c r="U51" s="31"/>
      <c r="V51" s="101">
        <f>O51</f>
        <v>1613</v>
      </c>
      <c r="W51" s="99">
        <f t="shared" si="6"/>
        <v>0.3226</v>
      </c>
      <c r="X51" s="125">
        <v>1327</v>
      </c>
      <c r="Y51" s="125"/>
      <c r="Z51" s="125"/>
      <c r="AA51" s="121">
        <v>1591</v>
      </c>
      <c r="AB51" s="121"/>
      <c r="AC51" s="121"/>
      <c r="AD51" s="122">
        <v>1591</v>
      </c>
      <c r="AE51" s="122"/>
      <c r="AF51" s="122"/>
      <c r="AG51" s="121">
        <v>1613</v>
      </c>
      <c r="AH51" s="121"/>
      <c r="AI51" s="121"/>
      <c r="AJ51" s="34">
        <f>+AG51</f>
        <v>1613</v>
      </c>
      <c r="AK51" s="48">
        <f t="shared" si="9"/>
        <v>0.99938042131350679</v>
      </c>
      <c r="AL51" s="24" t="s">
        <v>2563</v>
      </c>
      <c r="AM51" s="24" t="s">
        <v>2564</v>
      </c>
      <c r="AN51" s="24" t="s">
        <v>2564</v>
      </c>
      <c r="AO51" s="55">
        <v>0</v>
      </c>
      <c r="AP51" s="55">
        <v>0</v>
      </c>
      <c r="AQ51" s="55">
        <v>0</v>
      </c>
      <c r="AR51" s="55">
        <v>0</v>
      </c>
    </row>
    <row r="52" spans="1:44" s="7" customFormat="1" ht="57.75" customHeight="1" x14ac:dyDescent="0.2">
      <c r="A52" s="8"/>
      <c r="B52" s="72"/>
      <c r="C52" s="20" t="s">
        <v>2272</v>
      </c>
      <c r="D52" s="20" t="s">
        <v>2429</v>
      </c>
      <c r="E52" s="20" t="s">
        <v>2394</v>
      </c>
      <c r="F52" s="20" t="s">
        <v>2503</v>
      </c>
      <c r="G52" s="20" t="s">
        <v>2370</v>
      </c>
      <c r="H52" s="20" t="s">
        <v>2504</v>
      </c>
      <c r="I52" s="20" t="s">
        <v>2235</v>
      </c>
      <c r="J52" s="28" t="s">
        <v>2261</v>
      </c>
      <c r="K52" s="75">
        <f>+L52+N52+P52+R52+T52</f>
        <v>33646</v>
      </c>
      <c r="L52" s="41">
        <v>0</v>
      </c>
      <c r="M52" s="21">
        <v>0</v>
      </c>
      <c r="N52" s="31">
        <v>19266</v>
      </c>
      <c r="O52" s="31">
        <v>19266</v>
      </c>
      <c r="P52" s="31">
        <v>9000</v>
      </c>
      <c r="Q52" s="31"/>
      <c r="R52" s="31">
        <v>5000</v>
      </c>
      <c r="S52" s="31"/>
      <c r="T52" s="31">
        <v>380</v>
      </c>
      <c r="U52" s="31"/>
      <c r="V52" s="101">
        <f>O52</f>
        <v>19266</v>
      </c>
      <c r="W52" s="99">
        <f>V52/K52</f>
        <v>0.57260892825298704</v>
      </c>
      <c r="X52" s="125">
        <v>0</v>
      </c>
      <c r="Y52" s="125"/>
      <c r="Z52" s="125"/>
      <c r="AA52" s="125">
        <v>2453</v>
      </c>
      <c r="AB52" s="125"/>
      <c r="AC52" s="125"/>
      <c r="AD52" s="125">
        <v>3420</v>
      </c>
      <c r="AE52" s="125"/>
      <c r="AF52" s="125"/>
      <c r="AG52" s="121">
        <v>19266</v>
      </c>
      <c r="AH52" s="121"/>
      <c r="AI52" s="121"/>
      <c r="AJ52" s="34">
        <f>AG52</f>
        <v>19266</v>
      </c>
      <c r="AK52" s="48">
        <f>AJ52/N52</f>
        <v>1</v>
      </c>
      <c r="AL52" s="24"/>
      <c r="AM52" s="24"/>
      <c r="AN52" s="24"/>
      <c r="AO52" s="55">
        <v>0</v>
      </c>
      <c r="AP52" s="55">
        <v>0</v>
      </c>
      <c r="AQ52" s="55">
        <v>0</v>
      </c>
      <c r="AR52" s="55">
        <v>0</v>
      </c>
    </row>
    <row r="53" spans="1:44" s="7" customFormat="1" ht="57.75" customHeight="1" x14ac:dyDescent="0.2">
      <c r="A53" s="8"/>
      <c r="B53" s="72"/>
      <c r="C53" s="20" t="s">
        <v>2272</v>
      </c>
      <c r="D53" s="20" t="s">
        <v>2429</v>
      </c>
      <c r="E53" s="20" t="s">
        <v>2394</v>
      </c>
      <c r="F53" s="20" t="s">
        <v>2506</v>
      </c>
      <c r="G53" s="20" t="s">
        <v>2370</v>
      </c>
      <c r="H53" s="20" t="s">
        <v>2505</v>
      </c>
      <c r="I53" s="20" t="s">
        <v>2235</v>
      </c>
      <c r="J53" s="28" t="s">
        <v>2261</v>
      </c>
      <c r="K53" s="75">
        <v>100</v>
      </c>
      <c r="L53" s="41">
        <v>0</v>
      </c>
      <c r="M53" s="21">
        <v>0</v>
      </c>
      <c r="N53" s="31">
        <v>36</v>
      </c>
      <c r="O53" s="31">
        <v>36</v>
      </c>
      <c r="P53" s="31">
        <v>32</v>
      </c>
      <c r="Q53" s="31"/>
      <c r="R53" s="31">
        <v>32</v>
      </c>
      <c r="S53" s="31"/>
      <c r="T53" s="31">
        <v>0</v>
      </c>
      <c r="U53" s="31"/>
      <c r="V53" s="101">
        <f>+M53+O53</f>
        <v>36</v>
      </c>
      <c r="W53" s="99">
        <f>+V53/K53</f>
        <v>0.36</v>
      </c>
      <c r="X53" s="125">
        <v>0</v>
      </c>
      <c r="Y53" s="125"/>
      <c r="Z53" s="125"/>
      <c r="AA53" s="121">
        <v>11</v>
      </c>
      <c r="AB53" s="121"/>
      <c r="AC53" s="121"/>
      <c r="AD53" s="121">
        <v>25.28</v>
      </c>
      <c r="AE53" s="121"/>
      <c r="AF53" s="121"/>
      <c r="AG53" s="121">
        <v>36</v>
      </c>
      <c r="AH53" s="121"/>
      <c r="AI53" s="121"/>
      <c r="AJ53" s="127">
        <f>AG53</f>
        <v>36</v>
      </c>
      <c r="AK53" s="48">
        <f>AJ53/N53</f>
        <v>1</v>
      </c>
      <c r="AL53" s="24"/>
      <c r="AM53" s="24"/>
      <c r="AN53" s="24"/>
      <c r="AO53" s="55">
        <v>0</v>
      </c>
      <c r="AP53" s="55">
        <v>0</v>
      </c>
      <c r="AQ53" s="55">
        <v>0</v>
      </c>
      <c r="AR53" s="55"/>
    </row>
    <row r="54" spans="1:44" s="7" customFormat="1" ht="57.75" customHeight="1" x14ac:dyDescent="0.2">
      <c r="A54" s="8"/>
      <c r="B54" s="72"/>
      <c r="C54" s="26" t="s">
        <v>2272</v>
      </c>
      <c r="D54" s="26" t="s">
        <v>2429</v>
      </c>
      <c r="E54" s="26" t="s">
        <v>2394</v>
      </c>
      <c r="F54" s="20" t="s">
        <v>2329</v>
      </c>
      <c r="G54" s="20" t="s">
        <v>2330</v>
      </c>
      <c r="H54" s="20" t="s">
        <v>2421</v>
      </c>
      <c r="I54" s="20" t="s">
        <v>2422</v>
      </c>
      <c r="J54" s="23" t="s">
        <v>2261</v>
      </c>
      <c r="K54" s="75">
        <f>+L54+N54+P54+R54+T54</f>
        <v>6</v>
      </c>
      <c r="L54" s="31">
        <v>0</v>
      </c>
      <c r="M54" s="21">
        <f t="shared" si="7"/>
        <v>6</v>
      </c>
      <c r="N54" s="31">
        <v>3</v>
      </c>
      <c r="O54" s="31">
        <v>3</v>
      </c>
      <c r="P54" s="31">
        <v>3</v>
      </c>
      <c r="Q54" s="31"/>
      <c r="R54" s="31">
        <v>0</v>
      </c>
      <c r="S54" s="31"/>
      <c r="T54" s="31">
        <v>0</v>
      </c>
      <c r="U54" s="31"/>
      <c r="V54" s="98">
        <v>3</v>
      </c>
      <c r="W54" s="105">
        <f>+V54/K54</f>
        <v>0.5</v>
      </c>
      <c r="X54" s="125">
        <v>1</v>
      </c>
      <c r="Y54" s="125"/>
      <c r="Z54" s="125"/>
      <c r="AA54" s="121">
        <v>3</v>
      </c>
      <c r="AB54" s="121"/>
      <c r="AC54" s="121"/>
      <c r="AD54" s="122">
        <v>3</v>
      </c>
      <c r="AE54" s="122"/>
      <c r="AF54" s="122"/>
      <c r="AG54" s="121">
        <v>3</v>
      </c>
      <c r="AH54" s="121"/>
      <c r="AI54" s="121"/>
      <c r="AJ54" s="34">
        <f>+AA54</f>
        <v>3</v>
      </c>
      <c r="AK54" s="49">
        <f t="shared" si="9"/>
        <v>1</v>
      </c>
      <c r="AL54" s="24" t="s">
        <v>2576</v>
      </c>
      <c r="AM54" s="24" t="s">
        <v>2546</v>
      </c>
      <c r="AN54" s="24" t="s">
        <v>2577</v>
      </c>
      <c r="AO54" s="93">
        <v>203</v>
      </c>
      <c r="AP54" s="93">
        <v>0</v>
      </c>
      <c r="AQ54" s="40">
        <v>82377665</v>
      </c>
      <c r="AR54" s="40">
        <v>82377665</v>
      </c>
    </row>
    <row r="55" spans="1:44" s="7" customFormat="1" ht="57.75" customHeight="1" x14ac:dyDescent="0.2">
      <c r="A55" s="8"/>
      <c r="B55" s="72"/>
      <c r="C55" s="26"/>
      <c r="D55" s="26"/>
      <c r="E55" s="26"/>
      <c r="F55" s="20" t="s">
        <v>2452</v>
      </c>
      <c r="G55" s="20" t="s">
        <v>2330</v>
      </c>
      <c r="H55" s="20" t="s">
        <v>2453</v>
      </c>
      <c r="I55" s="20" t="s">
        <v>2422</v>
      </c>
      <c r="J55" s="23" t="s">
        <v>2454</v>
      </c>
      <c r="K55" s="75">
        <f>+L55+N55+P55+R55+T55</f>
        <v>6</v>
      </c>
      <c r="L55" s="31">
        <v>0</v>
      </c>
      <c r="M55" s="21">
        <v>0</v>
      </c>
      <c r="N55" s="31">
        <v>3</v>
      </c>
      <c r="O55" s="31">
        <v>3</v>
      </c>
      <c r="P55" s="31">
        <v>3</v>
      </c>
      <c r="Q55" s="31"/>
      <c r="R55" s="31">
        <v>0</v>
      </c>
      <c r="S55" s="31"/>
      <c r="T55" s="31">
        <v>0</v>
      </c>
      <c r="U55" s="31"/>
      <c r="V55" s="98">
        <v>3</v>
      </c>
      <c r="W55" s="105">
        <f>+V55/K55</f>
        <v>0.5</v>
      </c>
      <c r="X55" s="125">
        <v>1</v>
      </c>
      <c r="Y55" s="125"/>
      <c r="Z55" s="125"/>
      <c r="AA55" s="121">
        <v>3</v>
      </c>
      <c r="AB55" s="121"/>
      <c r="AC55" s="121"/>
      <c r="AD55" s="122">
        <v>3</v>
      </c>
      <c r="AE55" s="122"/>
      <c r="AF55" s="122"/>
      <c r="AG55" s="121">
        <v>0</v>
      </c>
      <c r="AH55" s="121"/>
      <c r="AI55" s="121"/>
      <c r="AJ55" s="34">
        <f>+AA55</f>
        <v>3</v>
      </c>
      <c r="AK55" s="49">
        <f t="shared" si="9"/>
        <v>1</v>
      </c>
      <c r="AL55" s="24"/>
      <c r="AM55" s="24"/>
      <c r="AN55" s="24"/>
      <c r="AO55" s="93"/>
      <c r="AP55" s="93"/>
      <c r="AQ55" s="40"/>
      <c r="AR55" s="40"/>
    </row>
    <row r="56" spans="1:44" s="7" customFormat="1" ht="57.75" customHeight="1" x14ac:dyDescent="0.2">
      <c r="A56" s="8"/>
      <c r="B56" s="72"/>
      <c r="C56" s="26"/>
      <c r="D56" s="26"/>
      <c r="E56" s="26"/>
      <c r="F56" s="20" t="s">
        <v>2451</v>
      </c>
      <c r="G56" s="20" t="s">
        <v>2330</v>
      </c>
      <c r="H56" s="20" t="s">
        <v>2423</v>
      </c>
      <c r="I56" s="20" t="s">
        <v>2236</v>
      </c>
      <c r="J56" s="23" t="s">
        <v>2258</v>
      </c>
      <c r="K56" s="77">
        <v>100</v>
      </c>
      <c r="L56" s="31">
        <v>100</v>
      </c>
      <c r="M56" s="21">
        <v>100</v>
      </c>
      <c r="N56" s="31">
        <v>100</v>
      </c>
      <c r="O56" s="31">
        <v>100</v>
      </c>
      <c r="P56" s="31">
        <v>100</v>
      </c>
      <c r="Q56" s="31"/>
      <c r="R56" s="31">
        <v>100</v>
      </c>
      <c r="S56" s="31"/>
      <c r="T56" s="31">
        <v>100</v>
      </c>
      <c r="U56" s="31"/>
      <c r="V56" s="98">
        <f>+AVERAGE(M56,O56,0,0,0)</f>
        <v>40</v>
      </c>
      <c r="W56" s="105">
        <f t="shared" si="6"/>
        <v>0.4</v>
      </c>
      <c r="X56" s="125">
        <v>25</v>
      </c>
      <c r="Y56" s="125"/>
      <c r="Z56" s="125"/>
      <c r="AA56" s="121">
        <v>50</v>
      </c>
      <c r="AB56" s="121"/>
      <c r="AC56" s="121"/>
      <c r="AD56" s="122">
        <v>75</v>
      </c>
      <c r="AE56" s="122"/>
      <c r="AF56" s="122"/>
      <c r="AG56" s="121">
        <v>100</v>
      </c>
      <c r="AH56" s="121"/>
      <c r="AI56" s="121"/>
      <c r="AJ56" s="34">
        <f>AG56</f>
        <v>100</v>
      </c>
      <c r="AK56" s="48">
        <f t="shared" si="9"/>
        <v>1</v>
      </c>
      <c r="AL56" s="24"/>
      <c r="AM56" s="24"/>
      <c r="AN56" s="24"/>
      <c r="AO56" s="55">
        <v>33138</v>
      </c>
      <c r="AP56" s="55">
        <v>8126</v>
      </c>
      <c r="AQ56" s="37">
        <v>239285236421</v>
      </c>
      <c r="AR56" s="37">
        <v>239265818665</v>
      </c>
    </row>
    <row r="57" spans="1:44" s="7" customFormat="1" ht="57.75" customHeight="1" x14ac:dyDescent="0.2">
      <c r="A57" s="8"/>
      <c r="B57" s="72"/>
      <c r="C57" s="26" t="s">
        <v>2272</v>
      </c>
      <c r="D57" s="26" t="s">
        <v>2429</v>
      </c>
      <c r="E57" s="26" t="s">
        <v>2394</v>
      </c>
      <c r="F57" s="20" t="s">
        <v>2331</v>
      </c>
      <c r="G57" s="20" t="s">
        <v>2332</v>
      </c>
      <c r="H57" s="20" t="s">
        <v>2333</v>
      </c>
      <c r="I57" s="20" t="s">
        <v>2269</v>
      </c>
      <c r="J57" s="23" t="s">
        <v>2261</v>
      </c>
      <c r="K57" s="75">
        <f>+L57+N57+P57+R57+T57</f>
        <v>43</v>
      </c>
      <c r="L57" s="31">
        <v>0</v>
      </c>
      <c r="M57" s="21">
        <v>0</v>
      </c>
      <c r="N57" s="31">
        <v>24</v>
      </c>
      <c r="O57" s="31">
        <v>20</v>
      </c>
      <c r="P57" s="31">
        <v>16</v>
      </c>
      <c r="Q57" s="31"/>
      <c r="R57" s="31">
        <v>3</v>
      </c>
      <c r="S57" s="31"/>
      <c r="T57" s="31">
        <v>0</v>
      </c>
      <c r="U57" s="31"/>
      <c r="V57" s="98">
        <f>+M57+O57</f>
        <v>20</v>
      </c>
      <c r="W57" s="99">
        <f>+V57/K57</f>
        <v>0.46511627906976744</v>
      </c>
      <c r="X57" s="125">
        <v>9</v>
      </c>
      <c r="Y57" s="125"/>
      <c r="Z57" s="125"/>
      <c r="AA57" s="121">
        <v>10</v>
      </c>
      <c r="AB57" s="121"/>
      <c r="AC57" s="121"/>
      <c r="AD57" s="122">
        <v>10</v>
      </c>
      <c r="AE57" s="122"/>
      <c r="AF57" s="122"/>
      <c r="AG57" s="121">
        <v>20</v>
      </c>
      <c r="AH57" s="121"/>
      <c r="AI57" s="121"/>
      <c r="AJ57" s="34">
        <v>20</v>
      </c>
      <c r="AK57" s="48">
        <f>+AJ57/N57</f>
        <v>0.83333333333333337</v>
      </c>
      <c r="AL57" s="24" t="s">
        <v>2570</v>
      </c>
      <c r="AM57" s="24" t="s">
        <v>2480</v>
      </c>
      <c r="AN57" s="24" t="s">
        <v>2571</v>
      </c>
      <c r="AO57" s="55">
        <v>0</v>
      </c>
      <c r="AP57" s="55">
        <v>0</v>
      </c>
      <c r="AQ57" s="37">
        <v>0</v>
      </c>
      <c r="AR57" s="37">
        <v>0</v>
      </c>
    </row>
    <row r="58" spans="1:44" s="7" customFormat="1" ht="57.75" customHeight="1" x14ac:dyDescent="0.2">
      <c r="A58" s="8"/>
      <c r="B58" s="72"/>
      <c r="C58" s="26"/>
      <c r="D58" s="26"/>
      <c r="E58" s="26"/>
      <c r="F58" s="20" t="s">
        <v>2458</v>
      </c>
      <c r="G58" s="20" t="s">
        <v>2332</v>
      </c>
      <c r="H58" s="20" t="s">
        <v>2424</v>
      </c>
      <c r="I58" s="20" t="s">
        <v>2236</v>
      </c>
      <c r="J58" s="23" t="s">
        <v>2258</v>
      </c>
      <c r="K58" s="77">
        <v>100</v>
      </c>
      <c r="L58" s="31">
        <v>100</v>
      </c>
      <c r="M58" s="21">
        <v>100</v>
      </c>
      <c r="N58" s="31">
        <v>100</v>
      </c>
      <c r="O58" s="31">
        <v>100</v>
      </c>
      <c r="P58" s="31">
        <v>100</v>
      </c>
      <c r="Q58" s="31">
        <v>100</v>
      </c>
      <c r="R58" s="31">
        <v>100</v>
      </c>
      <c r="S58" s="31"/>
      <c r="T58" s="31">
        <v>100</v>
      </c>
      <c r="U58" s="31"/>
      <c r="V58" s="98">
        <f>+AVERAGE(M58,O58,0,0,0)</f>
        <v>40</v>
      </c>
      <c r="W58" s="105">
        <f t="shared" si="6"/>
        <v>0.4</v>
      </c>
      <c r="X58" s="125">
        <v>25</v>
      </c>
      <c r="Y58" s="125"/>
      <c r="Z58" s="125"/>
      <c r="AA58" s="121">
        <v>25</v>
      </c>
      <c r="AB58" s="121"/>
      <c r="AC58" s="121"/>
      <c r="AD58" s="122">
        <v>75</v>
      </c>
      <c r="AE58" s="122"/>
      <c r="AF58" s="122"/>
      <c r="AG58" s="121">
        <v>100</v>
      </c>
      <c r="AH58" s="121"/>
      <c r="AI58" s="121"/>
      <c r="AJ58" s="34">
        <f>AG58</f>
        <v>100</v>
      </c>
      <c r="AK58" s="48">
        <f t="shared" si="9"/>
        <v>1</v>
      </c>
      <c r="AL58" s="24"/>
      <c r="AM58" s="24"/>
      <c r="AN58" s="24"/>
      <c r="AO58" s="55">
        <v>20166</v>
      </c>
      <c r="AP58" s="55">
        <v>10404</v>
      </c>
      <c r="AQ58" s="37">
        <v>49114695513</v>
      </c>
      <c r="AR58" s="37">
        <v>42169835151</v>
      </c>
    </row>
    <row r="59" spans="1:44" s="7" customFormat="1" ht="57.75" customHeight="1" x14ac:dyDescent="0.2">
      <c r="A59" s="8"/>
      <c r="B59" s="72"/>
      <c r="C59" s="26" t="s">
        <v>2272</v>
      </c>
      <c r="D59" s="26" t="s">
        <v>2429</v>
      </c>
      <c r="E59" s="26" t="s">
        <v>2394</v>
      </c>
      <c r="F59" s="26" t="s">
        <v>2327</v>
      </c>
      <c r="G59" s="20" t="s">
        <v>2328</v>
      </c>
      <c r="H59" s="26" t="s">
        <v>2337</v>
      </c>
      <c r="I59" s="20" t="s">
        <v>2389</v>
      </c>
      <c r="J59" s="23" t="s">
        <v>2259</v>
      </c>
      <c r="K59" s="77">
        <v>100</v>
      </c>
      <c r="L59" s="31">
        <v>20</v>
      </c>
      <c r="M59" s="21">
        <v>20</v>
      </c>
      <c r="N59" s="31">
        <v>40</v>
      </c>
      <c r="O59" s="31">
        <v>40</v>
      </c>
      <c r="P59" s="31">
        <v>60</v>
      </c>
      <c r="Q59" s="31"/>
      <c r="R59" s="31">
        <v>80</v>
      </c>
      <c r="S59" s="31"/>
      <c r="T59" s="31">
        <v>100</v>
      </c>
      <c r="U59" s="31"/>
      <c r="V59" s="107">
        <f>+O59</f>
        <v>40</v>
      </c>
      <c r="W59" s="105">
        <f t="shared" si="6"/>
        <v>0.4</v>
      </c>
      <c r="X59" s="125">
        <v>25</v>
      </c>
      <c r="Y59" s="125"/>
      <c r="Z59" s="125"/>
      <c r="AA59" s="121">
        <v>30</v>
      </c>
      <c r="AB59" s="121"/>
      <c r="AC59" s="121"/>
      <c r="AD59" s="122">
        <v>35</v>
      </c>
      <c r="AE59" s="122"/>
      <c r="AF59" s="122"/>
      <c r="AG59" s="121">
        <v>0</v>
      </c>
      <c r="AH59" s="121"/>
      <c r="AI59" s="121"/>
      <c r="AJ59" s="34">
        <v>40</v>
      </c>
      <c r="AK59" s="48">
        <f t="shared" si="9"/>
        <v>1</v>
      </c>
      <c r="AL59" s="24" t="s">
        <v>2562</v>
      </c>
      <c r="AM59" s="24" t="s">
        <v>2546</v>
      </c>
      <c r="AN59" s="24" t="s">
        <v>2497</v>
      </c>
      <c r="AO59" s="55">
        <v>0</v>
      </c>
      <c r="AP59" s="55">
        <v>0</v>
      </c>
      <c r="AQ59" s="37">
        <v>164368030</v>
      </c>
      <c r="AR59" s="37">
        <v>164089227</v>
      </c>
    </row>
    <row r="60" spans="1:44" s="7" customFormat="1" ht="57.75" customHeight="1" x14ac:dyDescent="0.2">
      <c r="A60" s="8"/>
      <c r="B60" s="72"/>
      <c r="C60" s="26"/>
      <c r="D60" s="26"/>
      <c r="E60" s="26"/>
      <c r="F60" s="26"/>
      <c r="G60" s="20" t="s">
        <v>2328</v>
      </c>
      <c r="H60" s="26"/>
      <c r="I60" s="20" t="s">
        <v>2235</v>
      </c>
      <c r="J60" s="23" t="s">
        <v>2258</v>
      </c>
      <c r="K60" s="77">
        <v>1</v>
      </c>
      <c r="L60" s="31">
        <v>1</v>
      </c>
      <c r="M60" s="21">
        <v>1</v>
      </c>
      <c r="N60" s="31">
        <v>1</v>
      </c>
      <c r="O60" s="31">
        <v>1</v>
      </c>
      <c r="P60" s="31">
        <v>1</v>
      </c>
      <c r="Q60" s="31"/>
      <c r="R60" s="31">
        <v>1</v>
      </c>
      <c r="S60" s="31"/>
      <c r="T60" s="31">
        <v>1</v>
      </c>
      <c r="U60" s="31"/>
      <c r="V60" s="98">
        <f>+AVERAGE(M60,O60,0,0,0)</f>
        <v>0.4</v>
      </c>
      <c r="W60" s="99">
        <f>AVERAGE(M60+O60)/5</f>
        <v>0.4</v>
      </c>
      <c r="X60" s="125">
        <v>0.26</v>
      </c>
      <c r="Y60" s="125"/>
      <c r="Z60" s="125"/>
      <c r="AA60" s="121">
        <f>0.85-X60</f>
        <v>0.59</v>
      </c>
      <c r="AB60" s="121"/>
      <c r="AC60" s="121"/>
      <c r="AD60" s="121">
        <v>0.95</v>
      </c>
      <c r="AE60" s="121"/>
      <c r="AF60" s="121"/>
      <c r="AG60" s="121">
        <v>0</v>
      </c>
      <c r="AH60" s="121"/>
      <c r="AI60" s="121"/>
      <c r="AJ60" s="34">
        <v>1</v>
      </c>
      <c r="AK60" s="49">
        <f t="shared" si="9"/>
        <v>1</v>
      </c>
      <c r="AL60" s="24"/>
      <c r="AM60" s="24"/>
      <c r="AN60" s="24"/>
      <c r="AO60" s="55">
        <v>2224</v>
      </c>
      <c r="AP60" s="55">
        <v>2224</v>
      </c>
      <c r="AQ60" s="37">
        <v>1542789535</v>
      </c>
      <c r="AR60" s="37">
        <v>1542789533</v>
      </c>
    </row>
    <row r="61" spans="1:44" s="7" customFormat="1" ht="57.75" customHeight="1" x14ac:dyDescent="0.2">
      <c r="A61" s="8"/>
      <c r="B61" s="72"/>
      <c r="C61" s="20" t="s">
        <v>2272</v>
      </c>
      <c r="D61" s="20" t="s">
        <v>2429</v>
      </c>
      <c r="E61" s="20" t="s">
        <v>2394</v>
      </c>
      <c r="F61" s="20" t="s">
        <v>2384</v>
      </c>
      <c r="G61" s="20" t="s">
        <v>2383</v>
      </c>
      <c r="H61" s="20" t="s">
        <v>2385</v>
      </c>
      <c r="I61" s="20" t="s">
        <v>2236</v>
      </c>
      <c r="J61" s="23" t="s">
        <v>2258</v>
      </c>
      <c r="K61" s="77">
        <v>100</v>
      </c>
      <c r="L61" s="31">
        <v>100</v>
      </c>
      <c r="M61" s="21">
        <v>100</v>
      </c>
      <c r="N61" s="31">
        <v>100</v>
      </c>
      <c r="O61" s="31">
        <v>100</v>
      </c>
      <c r="P61" s="31">
        <v>100</v>
      </c>
      <c r="Q61" s="31"/>
      <c r="R61" s="31">
        <v>100</v>
      </c>
      <c r="S61" s="31"/>
      <c r="T61" s="31">
        <v>100</v>
      </c>
      <c r="U61" s="31"/>
      <c r="V61" s="98">
        <f>+AVERAGE(M61,O61,0,0,0)</f>
        <v>40</v>
      </c>
      <c r="W61" s="105">
        <f t="shared" si="6"/>
        <v>0.4</v>
      </c>
      <c r="X61" s="125">
        <v>25</v>
      </c>
      <c r="Y61" s="125"/>
      <c r="Z61" s="125"/>
      <c r="AA61" s="121">
        <v>50</v>
      </c>
      <c r="AB61" s="121"/>
      <c r="AC61" s="121"/>
      <c r="AD61" s="122">
        <v>75</v>
      </c>
      <c r="AE61" s="122"/>
      <c r="AF61" s="122"/>
      <c r="AG61" s="121">
        <v>100</v>
      </c>
      <c r="AH61" s="121"/>
      <c r="AI61" s="121"/>
      <c r="AJ61" s="34">
        <f>AG61</f>
        <v>100</v>
      </c>
      <c r="AK61" s="48">
        <f t="shared" si="9"/>
        <v>1</v>
      </c>
      <c r="AL61" s="23" t="s">
        <v>2574</v>
      </c>
      <c r="AM61" s="23" t="s">
        <v>2546</v>
      </c>
      <c r="AN61" s="23" t="s">
        <v>2575</v>
      </c>
      <c r="AO61" s="55">
        <v>18946</v>
      </c>
      <c r="AP61" s="55">
        <v>18852</v>
      </c>
      <c r="AQ61" s="37">
        <v>101460657421</v>
      </c>
      <c r="AR61" s="37">
        <v>90384116245</v>
      </c>
    </row>
    <row r="62" spans="1:44" s="7" customFormat="1" ht="57.75" customHeight="1" x14ac:dyDescent="0.2">
      <c r="A62" s="8"/>
      <c r="B62" s="72"/>
      <c r="C62" s="26" t="s">
        <v>2272</v>
      </c>
      <c r="D62" s="26" t="s">
        <v>2429</v>
      </c>
      <c r="E62" s="26" t="s">
        <v>2394</v>
      </c>
      <c r="F62" s="20" t="s">
        <v>2350</v>
      </c>
      <c r="G62" s="20" t="s">
        <v>2391</v>
      </c>
      <c r="H62" s="20" t="s">
        <v>2392</v>
      </c>
      <c r="I62" s="20" t="s">
        <v>2269</v>
      </c>
      <c r="J62" s="23" t="s">
        <v>2261</v>
      </c>
      <c r="K62" s="75">
        <f>+L62+N62+P62+R62+T62</f>
        <v>1</v>
      </c>
      <c r="L62" s="31">
        <v>0</v>
      </c>
      <c r="M62" s="21">
        <f t="shared" si="7"/>
        <v>0</v>
      </c>
      <c r="N62" s="31">
        <v>0</v>
      </c>
      <c r="O62" s="31">
        <v>0</v>
      </c>
      <c r="P62" s="31">
        <v>0.3</v>
      </c>
      <c r="Q62" s="31"/>
      <c r="R62" s="31">
        <v>0.7</v>
      </c>
      <c r="S62" s="31"/>
      <c r="T62" s="31">
        <v>0</v>
      </c>
      <c r="U62" s="31"/>
      <c r="V62" s="100">
        <v>0</v>
      </c>
      <c r="W62" s="99">
        <f>IFERROR(O62/V62,0)</f>
        <v>0</v>
      </c>
      <c r="X62" s="116">
        <v>0</v>
      </c>
      <c r="Y62" s="116"/>
      <c r="Z62" s="116"/>
      <c r="AA62" s="116">
        <v>0</v>
      </c>
      <c r="AB62" s="116"/>
      <c r="AC62" s="116"/>
      <c r="AD62" s="116">
        <v>0</v>
      </c>
      <c r="AE62" s="116"/>
      <c r="AF62" s="116"/>
      <c r="AG62" s="116">
        <v>0</v>
      </c>
      <c r="AH62" s="116"/>
      <c r="AI62" s="116"/>
      <c r="AJ62" s="139">
        <v>0</v>
      </c>
      <c r="AK62" s="139">
        <v>0</v>
      </c>
      <c r="AL62" s="24" t="s">
        <v>2572</v>
      </c>
      <c r="AM62" s="24" t="s">
        <v>2546</v>
      </c>
      <c r="AN62" s="24" t="s">
        <v>2573</v>
      </c>
      <c r="AO62" s="55">
        <v>0</v>
      </c>
      <c r="AP62" s="55">
        <v>0</v>
      </c>
      <c r="AQ62" s="55">
        <v>0</v>
      </c>
      <c r="AR62" s="55">
        <v>0</v>
      </c>
    </row>
    <row r="63" spans="1:44" s="7" customFormat="1" ht="57.75" customHeight="1" x14ac:dyDescent="0.2">
      <c r="A63" s="8"/>
      <c r="B63" s="72"/>
      <c r="C63" s="26"/>
      <c r="D63" s="26"/>
      <c r="E63" s="26"/>
      <c r="F63" s="20" t="s">
        <v>2459</v>
      </c>
      <c r="G63" s="20" t="s">
        <v>2391</v>
      </c>
      <c r="H63" s="20" t="s">
        <v>2425</v>
      </c>
      <c r="I63" s="20" t="s">
        <v>2236</v>
      </c>
      <c r="J63" s="23" t="s">
        <v>2258</v>
      </c>
      <c r="K63" s="77">
        <v>100</v>
      </c>
      <c r="L63" s="31">
        <v>100</v>
      </c>
      <c r="M63" s="21">
        <v>100</v>
      </c>
      <c r="N63" s="31">
        <v>100</v>
      </c>
      <c r="O63" s="31">
        <v>100</v>
      </c>
      <c r="P63" s="31">
        <v>100</v>
      </c>
      <c r="Q63" s="31"/>
      <c r="R63" s="31">
        <v>100</v>
      </c>
      <c r="S63" s="31"/>
      <c r="T63" s="31">
        <v>100</v>
      </c>
      <c r="U63" s="31"/>
      <c r="V63" s="98">
        <f>+AVERAGE(M63,O63,0,0,0)</f>
        <v>40</v>
      </c>
      <c r="W63" s="105">
        <f>+V63/K63</f>
        <v>0.4</v>
      </c>
      <c r="X63" s="125">
        <v>25</v>
      </c>
      <c r="Y63" s="125"/>
      <c r="Z63" s="125"/>
      <c r="AA63" s="121">
        <v>50</v>
      </c>
      <c r="AB63" s="121"/>
      <c r="AC63" s="121"/>
      <c r="AD63" s="122">
        <v>75</v>
      </c>
      <c r="AE63" s="122"/>
      <c r="AF63" s="122"/>
      <c r="AG63" s="121">
        <v>100</v>
      </c>
      <c r="AH63" s="121"/>
      <c r="AI63" s="121"/>
      <c r="AJ63" s="34">
        <f>AG63</f>
        <v>100</v>
      </c>
      <c r="AK63" s="48">
        <f>AJ63/N63</f>
        <v>1</v>
      </c>
      <c r="AL63" s="24"/>
      <c r="AM63" s="24"/>
      <c r="AN63" s="24"/>
      <c r="AO63" s="55">
        <v>0</v>
      </c>
      <c r="AP63" s="55">
        <v>0</v>
      </c>
      <c r="AQ63" s="37">
        <v>171233460</v>
      </c>
      <c r="AR63" s="37">
        <v>171233460</v>
      </c>
    </row>
    <row r="64" spans="1:44" s="7" customFormat="1" ht="57.75" customHeight="1" x14ac:dyDescent="0.2">
      <c r="A64" s="8"/>
      <c r="B64" s="72"/>
      <c r="C64" s="20" t="s">
        <v>2272</v>
      </c>
      <c r="D64" s="20" t="s">
        <v>2429</v>
      </c>
      <c r="E64" s="20" t="s">
        <v>2433</v>
      </c>
      <c r="F64" s="28" t="s">
        <v>2436</v>
      </c>
      <c r="G64" s="20" t="s">
        <v>2432</v>
      </c>
      <c r="H64" s="20" t="s">
        <v>2434</v>
      </c>
      <c r="I64" s="20" t="s">
        <v>2390</v>
      </c>
      <c r="J64" s="23" t="s">
        <v>2259</v>
      </c>
      <c r="K64" s="75">
        <f>100</f>
        <v>100</v>
      </c>
      <c r="L64" s="31">
        <v>0</v>
      </c>
      <c r="M64" s="21">
        <v>0</v>
      </c>
      <c r="N64" s="31">
        <v>23</v>
      </c>
      <c r="O64" s="31">
        <v>23</v>
      </c>
      <c r="P64" s="31">
        <v>79</v>
      </c>
      <c r="Q64" s="31"/>
      <c r="R64" s="31">
        <v>100</v>
      </c>
      <c r="S64" s="31"/>
      <c r="T64" s="31">
        <v>0</v>
      </c>
      <c r="U64" s="31"/>
      <c r="V64" s="101">
        <v>23</v>
      </c>
      <c r="W64" s="99">
        <f>+O64/K64</f>
        <v>0.23</v>
      </c>
      <c r="X64" s="125">
        <v>3.97</v>
      </c>
      <c r="Y64" s="125"/>
      <c r="Z64" s="125"/>
      <c r="AA64" s="121">
        <f>8.48-X64</f>
        <v>4.51</v>
      </c>
      <c r="AB64" s="121"/>
      <c r="AC64" s="121"/>
      <c r="AD64" s="121">
        <v>12.94</v>
      </c>
      <c r="AE64" s="121"/>
      <c r="AF64" s="121"/>
      <c r="AG64" s="121">
        <v>23</v>
      </c>
      <c r="AH64" s="121"/>
      <c r="AI64" s="121"/>
      <c r="AJ64" s="34">
        <f>MAX(X64:AI64)</f>
        <v>23</v>
      </c>
      <c r="AK64" s="48">
        <f>+AJ64/N64</f>
        <v>1</v>
      </c>
      <c r="AL64" s="23" t="s">
        <v>2585</v>
      </c>
      <c r="AM64" s="23" t="s">
        <v>2586</v>
      </c>
      <c r="AN64" s="23" t="s">
        <v>2507</v>
      </c>
      <c r="AO64" s="55">
        <v>0</v>
      </c>
      <c r="AP64" s="55">
        <v>0</v>
      </c>
      <c r="AQ64" s="37">
        <v>45320000000</v>
      </c>
      <c r="AR64" s="37">
        <v>45075216945</v>
      </c>
    </row>
    <row r="65" spans="1:49" s="7" customFormat="1" ht="57.75" customHeight="1" x14ac:dyDescent="0.2">
      <c r="A65" s="8"/>
      <c r="B65" s="72"/>
      <c r="C65" s="20" t="s">
        <v>2272</v>
      </c>
      <c r="D65" s="20" t="s">
        <v>2429</v>
      </c>
      <c r="E65" s="20" t="s">
        <v>2433</v>
      </c>
      <c r="F65" s="28" t="s">
        <v>2437</v>
      </c>
      <c r="G65" s="20" t="s">
        <v>2463</v>
      </c>
      <c r="H65" s="20" t="s">
        <v>2435</v>
      </c>
      <c r="I65" s="20" t="s">
        <v>2390</v>
      </c>
      <c r="J65" s="23" t="s">
        <v>2259</v>
      </c>
      <c r="K65" s="75">
        <v>60</v>
      </c>
      <c r="L65" s="31">
        <v>20.28</v>
      </c>
      <c r="M65" s="21">
        <v>19.91</v>
      </c>
      <c r="N65" s="31">
        <v>23.69</v>
      </c>
      <c r="O65" s="31">
        <v>23.69</v>
      </c>
      <c r="P65" s="31">
        <v>33.729999999999997</v>
      </c>
      <c r="Q65" s="31"/>
      <c r="R65" s="31">
        <v>40.08</v>
      </c>
      <c r="S65" s="31"/>
      <c r="T65" s="31">
        <v>60</v>
      </c>
      <c r="U65" s="31"/>
      <c r="V65" s="107">
        <f>+O65</f>
        <v>23.69</v>
      </c>
      <c r="W65" s="99">
        <f>+(V65-19.44)/(60-19.44)</f>
        <v>0.10478303747534516</v>
      </c>
      <c r="X65" s="125">
        <v>20.49</v>
      </c>
      <c r="Y65" s="125"/>
      <c r="Z65" s="125"/>
      <c r="AA65" s="121">
        <v>21.13</v>
      </c>
      <c r="AB65" s="121"/>
      <c r="AC65" s="121"/>
      <c r="AD65" s="121">
        <v>22.11</v>
      </c>
      <c r="AE65" s="121"/>
      <c r="AF65" s="121"/>
      <c r="AG65" s="121">
        <v>23.69</v>
      </c>
      <c r="AH65" s="121"/>
      <c r="AI65" s="121"/>
      <c r="AJ65" s="34">
        <f>AG65</f>
        <v>23.69</v>
      </c>
      <c r="AK65" s="48">
        <f>+(AJ65-19.91)/(23.69-19.91)</f>
        <v>1</v>
      </c>
      <c r="AL65" s="23" t="s">
        <v>2588</v>
      </c>
      <c r="AM65" s="23" t="s">
        <v>2587</v>
      </c>
      <c r="AN65" s="23" t="s">
        <v>2508</v>
      </c>
      <c r="AO65" s="55">
        <v>432945</v>
      </c>
      <c r="AP65" s="55">
        <v>171196</v>
      </c>
      <c r="AQ65" s="37">
        <v>614939636004</v>
      </c>
      <c r="AR65" s="37">
        <v>609107500080</v>
      </c>
    </row>
    <row r="66" spans="1:49" s="7" customFormat="1" ht="57.75" customHeight="1" x14ac:dyDescent="0.2">
      <c r="A66" s="8"/>
      <c r="B66" s="72"/>
      <c r="C66" s="20" t="s">
        <v>2271</v>
      </c>
      <c r="D66" s="20" t="s">
        <v>2430</v>
      </c>
      <c r="E66" s="20" t="s">
        <v>2397</v>
      </c>
      <c r="F66" s="20" t="s">
        <v>2398</v>
      </c>
      <c r="G66" s="20" t="s">
        <v>2399</v>
      </c>
      <c r="H66" s="20" t="s">
        <v>2400</v>
      </c>
      <c r="I66" s="20" t="s">
        <v>2235</v>
      </c>
      <c r="J66" s="23" t="s">
        <v>2259</v>
      </c>
      <c r="K66" s="77">
        <v>4</v>
      </c>
      <c r="L66" s="31">
        <v>0</v>
      </c>
      <c r="M66" s="21">
        <v>0</v>
      </c>
      <c r="N66" s="31">
        <v>3</v>
      </c>
      <c r="O66" s="31">
        <v>3</v>
      </c>
      <c r="P66" s="31">
        <v>1</v>
      </c>
      <c r="Q66" s="31"/>
      <c r="R66" s="31">
        <v>0</v>
      </c>
      <c r="S66" s="31"/>
      <c r="T66" s="31">
        <v>0</v>
      </c>
      <c r="U66" s="31"/>
      <c r="V66" s="107">
        <f>+M66+O66</f>
        <v>3</v>
      </c>
      <c r="W66" s="106">
        <f>+(O66-1)/(K66-1)</f>
        <v>0.66666666666666663</v>
      </c>
      <c r="X66" s="125">
        <v>0</v>
      </c>
      <c r="Y66" s="125"/>
      <c r="Z66" s="125"/>
      <c r="AA66" s="121">
        <v>0</v>
      </c>
      <c r="AB66" s="121"/>
      <c r="AC66" s="121"/>
      <c r="AD66" s="122">
        <v>2</v>
      </c>
      <c r="AE66" s="122"/>
      <c r="AF66" s="122"/>
      <c r="AG66" s="121">
        <v>1</v>
      </c>
      <c r="AH66" s="121"/>
      <c r="AI66" s="121"/>
      <c r="AJ66" s="22">
        <f t="shared" si="8"/>
        <v>3</v>
      </c>
      <c r="AK66" s="49">
        <f>+AJ66/N66</f>
        <v>1</v>
      </c>
      <c r="AL66" s="23" t="s">
        <v>2519</v>
      </c>
      <c r="AM66" s="23" t="s">
        <v>2518</v>
      </c>
      <c r="AN66" s="24" t="s">
        <v>2512</v>
      </c>
      <c r="AO66" s="93">
        <v>1124</v>
      </c>
      <c r="AP66" s="93">
        <v>1124</v>
      </c>
      <c r="AQ66" s="38">
        <v>499884520</v>
      </c>
      <c r="AR66" s="38">
        <v>499884520</v>
      </c>
    </row>
    <row r="67" spans="1:49" s="7" customFormat="1" ht="57.75" customHeight="1" x14ac:dyDescent="0.2">
      <c r="A67" s="8"/>
      <c r="B67" s="72"/>
      <c r="C67" s="20" t="s">
        <v>2271</v>
      </c>
      <c r="D67" s="20" t="s">
        <v>2430</v>
      </c>
      <c r="E67" s="20" t="s">
        <v>2397</v>
      </c>
      <c r="F67" s="20" t="s">
        <v>2514</v>
      </c>
      <c r="G67" s="20" t="s">
        <v>2399</v>
      </c>
      <c r="H67" s="20" t="s">
        <v>2498</v>
      </c>
      <c r="I67" s="20" t="s">
        <v>2235</v>
      </c>
      <c r="J67" s="23" t="s">
        <v>2261</v>
      </c>
      <c r="K67" s="77">
        <v>100</v>
      </c>
      <c r="L67" s="31">
        <v>0</v>
      </c>
      <c r="M67" s="21">
        <v>0</v>
      </c>
      <c r="N67" s="31">
        <v>45</v>
      </c>
      <c r="O67" s="31">
        <v>45</v>
      </c>
      <c r="P67" s="31">
        <v>20</v>
      </c>
      <c r="Q67" s="31"/>
      <c r="R67" s="31">
        <v>35</v>
      </c>
      <c r="S67" s="31"/>
      <c r="T67" s="31">
        <v>0</v>
      </c>
      <c r="U67" s="31"/>
      <c r="V67" s="107">
        <f>+M67+O67</f>
        <v>45</v>
      </c>
      <c r="W67" s="105">
        <f>+O67/K67</f>
        <v>0.45</v>
      </c>
      <c r="X67" s="125">
        <v>0</v>
      </c>
      <c r="Y67" s="125"/>
      <c r="Z67" s="125"/>
      <c r="AA67" s="125">
        <v>30</v>
      </c>
      <c r="AB67" s="125"/>
      <c r="AC67" s="125"/>
      <c r="AD67" s="125">
        <v>40</v>
      </c>
      <c r="AE67" s="125"/>
      <c r="AF67" s="125"/>
      <c r="AG67" s="125">
        <v>5</v>
      </c>
      <c r="AH67" s="125"/>
      <c r="AI67" s="125"/>
      <c r="AJ67" s="128">
        <f>+AD67+AG67</f>
        <v>45</v>
      </c>
      <c r="AK67" s="124">
        <f>+AJ67/N67</f>
        <v>1</v>
      </c>
      <c r="AL67" s="23" t="s">
        <v>2520</v>
      </c>
      <c r="AM67" s="23" t="s">
        <v>2518</v>
      </c>
      <c r="AN67" s="24"/>
      <c r="AO67" s="93"/>
      <c r="AP67" s="93"/>
      <c r="AQ67" s="38"/>
      <c r="AR67" s="38"/>
      <c r="AS67" s="79"/>
      <c r="AT67" s="79"/>
      <c r="AU67" s="79"/>
      <c r="AV67" s="80"/>
      <c r="AW67" s="81"/>
    </row>
    <row r="68" spans="1:49" s="7" customFormat="1" ht="57.75" customHeight="1" x14ac:dyDescent="0.2">
      <c r="A68" s="8"/>
      <c r="B68" s="72"/>
      <c r="C68" s="20" t="s">
        <v>2439</v>
      </c>
      <c r="D68" s="20" t="s">
        <v>2430</v>
      </c>
      <c r="E68" s="20" t="s">
        <v>2397</v>
      </c>
      <c r="F68" s="20" t="s">
        <v>2475</v>
      </c>
      <c r="G68" s="20" t="s">
        <v>2474</v>
      </c>
      <c r="H68" s="20" t="s">
        <v>2461</v>
      </c>
      <c r="I68" s="20" t="s">
        <v>2235</v>
      </c>
      <c r="J68" s="20" t="s">
        <v>2260</v>
      </c>
      <c r="K68" s="77">
        <v>15</v>
      </c>
      <c r="L68" s="31">
        <v>26</v>
      </c>
      <c r="M68" s="21">
        <v>26</v>
      </c>
      <c r="N68" s="31">
        <v>25</v>
      </c>
      <c r="O68" s="31">
        <v>26</v>
      </c>
      <c r="P68" s="31">
        <v>23</v>
      </c>
      <c r="Q68" s="31"/>
      <c r="R68" s="31">
        <v>20</v>
      </c>
      <c r="S68" s="31"/>
      <c r="T68" s="31">
        <v>15</v>
      </c>
      <c r="U68" s="31"/>
      <c r="V68" s="107">
        <v>0</v>
      </c>
      <c r="W68" s="99">
        <v>0</v>
      </c>
      <c r="X68" s="125">
        <v>26</v>
      </c>
      <c r="Y68" s="125"/>
      <c r="Z68" s="125"/>
      <c r="AA68" s="121">
        <v>26</v>
      </c>
      <c r="AB68" s="121"/>
      <c r="AC68" s="121"/>
      <c r="AD68" s="122">
        <v>26</v>
      </c>
      <c r="AE68" s="122"/>
      <c r="AF68" s="122"/>
      <c r="AG68" s="121">
        <v>26</v>
      </c>
      <c r="AH68" s="121"/>
      <c r="AI68" s="121"/>
      <c r="AJ68" s="128">
        <f>+AA68</f>
        <v>26</v>
      </c>
      <c r="AK68" s="124">
        <v>0</v>
      </c>
      <c r="AL68" s="24" t="s">
        <v>2590</v>
      </c>
      <c r="AM68" s="24" t="s">
        <v>2589</v>
      </c>
      <c r="AN68" s="24" t="s">
        <v>2513</v>
      </c>
      <c r="AO68" s="93">
        <v>2850</v>
      </c>
      <c r="AP68" s="93">
        <v>2850</v>
      </c>
      <c r="AQ68" s="40">
        <v>4342833460</v>
      </c>
      <c r="AR68" s="40">
        <v>4335522833</v>
      </c>
    </row>
    <row r="69" spans="1:49" s="7" customFormat="1" ht="57.75" customHeight="1" x14ac:dyDescent="0.2">
      <c r="A69" s="8"/>
      <c r="B69" s="72"/>
      <c r="C69" s="20"/>
      <c r="D69" s="20" t="s">
        <v>2430</v>
      </c>
      <c r="E69" s="20" t="s">
        <v>2397</v>
      </c>
      <c r="F69" s="20" t="s">
        <v>2460</v>
      </c>
      <c r="G69" s="20" t="s">
        <v>2474</v>
      </c>
      <c r="H69" s="20" t="s">
        <v>2462</v>
      </c>
      <c r="I69" s="20" t="s">
        <v>2235</v>
      </c>
      <c r="J69" s="23" t="s">
        <v>2260</v>
      </c>
      <c r="K69" s="77">
        <v>15</v>
      </c>
      <c r="L69" s="31">
        <v>24</v>
      </c>
      <c r="M69" s="21">
        <v>24</v>
      </c>
      <c r="N69" s="31">
        <v>23.5</v>
      </c>
      <c r="O69" s="31">
        <v>24</v>
      </c>
      <c r="P69" s="31">
        <v>23</v>
      </c>
      <c r="Q69" s="31"/>
      <c r="R69" s="31">
        <v>20</v>
      </c>
      <c r="S69" s="31"/>
      <c r="T69" s="31">
        <v>15</v>
      </c>
      <c r="U69" s="31"/>
      <c r="V69" s="107">
        <v>0</v>
      </c>
      <c r="W69" s="99">
        <v>0</v>
      </c>
      <c r="X69" s="125">
        <v>24</v>
      </c>
      <c r="Y69" s="125"/>
      <c r="Z69" s="125"/>
      <c r="AA69" s="121">
        <v>24</v>
      </c>
      <c r="AB69" s="121"/>
      <c r="AC69" s="121"/>
      <c r="AD69" s="122">
        <v>24</v>
      </c>
      <c r="AE69" s="122"/>
      <c r="AF69" s="122"/>
      <c r="AG69" s="121">
        <v>24</v>
      </c>
      <c r="AH69" s="121"/>
      <c r="AI69" s="121"/>
      <c r="AJ69" s="128">
        <f>+AA69</f>
        <v>24</v>
      </c>
      <c r="AK69" s="124">
        <v>0</v>
      </c>
      <c r="AL69" s="24"/>
      <c r="AM69" s="24"/>
      <c r="AN69" s="24"/>
      <c r="AO69" s="93"/>
      <c r="AP69" s="93"/>
      <c r="AQ69" s="40"/>
      <c r="AR69" s="40"/>
    </row>
    <row r="70" spans="1:49" s="7" customFormat="1" ht="57.75" customHeight="1" x14ac:dyDescent="0.2">
      <c r="A70" s="8"/>
      <c r="B70" s="72"/>
      <c r="C70" s="20" t="s">
        <v>2395</v>
      </c>
      <c r="D70" s="20" t="s">
        <v>2431</v>
      </c>
      <c r="E70" s="20" t="s">
        <v>2402</v>
      </c>
      <c r="F70" s="20" t="s">
        <v>2401</v>
      </c>
      <c r="G70" s="20" t="s">
        <v>2405</v>
      </c>
      <c r="H70" s="20" t="s">
        <v>2403</v>
      </c>
      <c r="I70" s="20" t="s">
        <v>2235</v>
      </c>
      <c r="J70" s="23" t="s">
        <v>2259</v>
      </c>
      <c r="K70" s="75">
        <v>1320551</v>
      </c>
      <c r="L70" s="31">
        <v>880367</v>
      </c>
      <c r="M70" s="42">
        <v>880367</v>
      </c>
      <c r="N70" s="31">
        <v>880368</v>
      </c>
      <c r="O70" s="31">
        <v>880367</v>
      </c>
      <c r="P70" s="31">
        <v>880368</v>
      </c>
      <c r="Q70" s="31"/>
      <c r="R70" s="31">
        <v>1320551</v>
      </c>
      <c r="S70" s="41"/>
      <c r="T70" s="31">
        <v>1320551</v>
      </c>
      <c r="U70" s="31"/>
      <c r="V70" s="101">
        <f>+O70</f>
        <v>880367</v>
      </c>
      <c r="W70" s="99">
        <f>+V70/K70</f>
        <v>0.6666664142467803</v>
      </c>
      <c r="X70" s="125">
        <v>665000</v>
      </c>
      <c r="Y70" s="125"/>
      <c r="Z70" s="125"/>
      <c r="AA70" s="121">
        <v>675000</v>
      </c>
      <c r="AB70" s="121"/>
      <c r="AC70" s="121"/>
      <c r="AD70" s="122">
        <v>675000</v>
      </c>
      <c r="AE70" s="122"/>
      <c r="AF70" s="122"/>
      <c r="AG70" s="121">
        <v>880367</v>
      </c>
      <c r="AH70" s="121"/>
      <c r="AI70" s="121"/>
      <c r="AJ70" s="128">
        <f>+AG70</f>
        <v>880367</v>
      </c>
      <c r="AK70" s="124">
        <f>+AJ70/N70</f>
        <v>0.99999886411137162</v>
      </c>
      <c r="AL70" s="23" t="s">
        <v>2522</v>
      </c>
      <c r="AM70" s="23" t="s">
        <v>2521</v>
      </c>
      <c r="AN70" s="23" t="s">
        <v>2511</v>
      </c>
      <c r="AO70" s="55">
        <v>418</v>
      </c>
      <c r="AP70" s="55">
        <v>418</v>
      </c>
      <c r="AQ70" s="36">
        <v>3171724313</v>
      </c>
      <c r="AR70" s="36">
        <v>3171724313</v>
      </c>
    </row>
    <row r="71" spans="1:49" s="7" customFormat="1" ht="57.75" customHeight="1" x14ac:dyDescent="0.2">
      <c r="A71" s="8"/>
      <c r="B71" s="72"/>
      <c r="C71" s="26" t="s">
        <v>2440</v>
      </c>
      <c r="D71" s="26" t="s">
        <v>2431</v>
      </c>
      <c r="E71" s="26" t="s">
        <v>2402</v>
      </c>
      <c r="F71" s="20" t="s">
        <v>2404</v>
      </c>
      <c r="G71" s="20" t="s">
        <v>2464</v>
      </c>
      <c r="H71" s="20" t="s">
        <v>2406</v>
      </c>
      <c r="I71" s="20" t="s">
        <v>2235</v>
      </c>
      <c r="J71" s="23" t="s">
        <v>2259</v>
      </c>
      <c r="K71" s="77">
        <v>6500</v>
      </c>
      <c r="L71" s="31">
        <v>2400</v>
      </c>
      <c r="M71" s="21">
        <v>3586</v>
      </c>
      <c r="N71" s="31">
        <v>4894</v>
      </c>
      <c r="O71" s="31">
        <v>4894</v>
      </c>
      <c r="P71" s="31">
        <v>5500</v>
      </c>
      <c r="Q71" s="31"/>
      <c r="R71" s="31">
        <v>5900</v>
      </c>
      <c r="S71" s="31"/>
      <c r="T71" s="31">
        <v>6500</v>
      </c>
      <c r="U71" s="31"/>
      <c r="V71" s="107">
        <f>+O71</f>
        <v>4894</v>
      </c>
      <c r="W71" s="99">
        <f>+(O71-2112)/(6500-2112)</f>
        <v>0.63400182315405651</v>
      </c>
      <c r="X71" s="125">
        <v>4100</v>
      </c>
      <c r="Y71" s="125"/>
      <c r="Z71" s="125"/>
      <c r="AA71" s="121">
        <v>4196</v>
      </c>
      <c r="AB71" s="121"/>
      <c r="AC71" s="121"/>
      <c r="AD71" s="122">
        <v>4857</v>
      </c>
      <c r="AE71" s="122"/>
      <c r="AF71" s="122"/>
      <c r="AG71" s="121">
        <v>4894</v>
      </c>
      <c r="AH71" s="121"/>
      <c r="AI71" s="121"/>
      <c r="AJ71" s="129">
        <f>AG71</f>
        <v>4894</v>
      </c>
      <c r="AK71" s="124">
        <f>+(AJ71-3586)/(N71-3586)</f>
        <v>1</v>
      </c>
      <c r="AL71" s="23" t="s">
        <v>2523</v>
      </c>
      <c r="AM71" s="24" t="s">
        <v>2524</v>
      </c>
      <c r="AN71" s="24" t="s">
        <v>2509</v>
      </c>
      <c r="AO71" s="93">
        <v>45</v>
      </c>
      <c r="AP71" s="93">
        <v>45</v>
      </c>
      <c r="AQ71" s="40">
        <v>196086823</v>
      </c>
      <c r="AR71" s="40">
        <v>196086823</v>
      </c>
    </row>
    <row r="72" spans="1:49" s="7" customFormat="1" ht="57.75" customHeight="1" x14ac:dyDescent="0.2">
      <c r="A72" s="8"/>
      <c r="B72" s="72"/>
      <c r="C72" s="26"/>
      <c r="D72" s="26"/>
      <c r="E72" s="26"/>
      <c r="F72" s="20" t="s">
        <v>2476</v>
      </c>
      <c r="G72" s="20" t="s">
        <v>2464</v>
      </c>
      <c r="H72" s="20" t="s">
        <v>2472</v>
      </c>
      <c r="I72" s="20" t="s">
        <v>2235</v>
      </c>
      <c r="J72" s="23" t="s">
        <v>2261</v>
      </c>
      <c r="K72" s="77">
        <v>20</v>
      </c>
      <c r="L72" s="31">
        <v>0</v>
      </c>
      <c r="M72" s="21">
        <v>0</v>
      </c>
      <c r="N72" s="31">
        <v>4</v>
      </c>
      <c r="O72" s="31">
        <v>4</v>
      </c>
      <c r="P72" s="31">
        <v>0</v>
      </c>
      <c r="Q72" s="31"/>
      <c r="R72" s="31">
        <v>16</v>
      </c>
      <c r="S72" s="31"/>
      <c r="T72" s="31"/>
      <c r="U72" s="31"/>
      <c r="V72" s="107">
        <f>N72+Q72+S72+U72</f>
        <v>4</v>
      </c>
      <c r="W72" s="99">
        <f>V72/K72</f>
        <v>0.2</v>
      </c>
      <c r="X72" s="116">
        <v>0</v>
      </c>
      <c r="Y72" s="116"/>
      <c r="Z72" s="116"/>
      <c r="AA72" s="116">
        <v>0</v>
      </c>
      <c r="AB72" s="116"/>
      <c r="AC72" s="116"/>
      <c r="AD72" s="116">
        <v>0</v>
      </c>
      <c r="AE72" s="116"/>
      <c r="AF72" s="116"/>
      <c r="AG72" s="116">
        <v>0</v>
      </c>
      <c r="AH72" s="116"/>
      <c r="AI72" s="116"/>
      <c r="AJ72" s="139">
        <v>0</v>
      </c>
      <c r="AK72" s="139">
        <v>0</v>
      </c>
      <c r="AL72" s="23" t="s">
        <v>2525</v>
      </c>
      <c r="AM72" s="24"/>
      <c r="AN72" s="24"/>
      <c r="AO72" s="93"/>
      <c r="AP72" s="93"/>
      <c r="AQ72" s="40"/>
      <c r="AR72" s="40"/>
    </row>
    <row r="73" spans="1:49" s="7" customFormat="1" ht="57.75" customHeight="1" x14ac:dyDescent="0.2">
      <c r="A73" s="8"/>
      <c r="B73" s="72"/>
      <c r="C73" s="20" t="s">
        <v>2395</v>
      </c>
      <c r="D73" s="20" t="s">
        <v>2431</v>
      </c>
      <c r="E73" s="20" t="s">
        <v>2402</v>
      </c>
      <c r="F73" s="20" t="s">
        <v>2407</v>
      </c>
      <c r="G73" s="20" t="s">
        <v>2408</v>
      </c>
      <c r="H73" s="20" t="s">
        <v>2409</v>
      </c>
      <c r="I73" s="20" t="s">
        <v>2235</v>
      </c>
      <c r="J73" s="23" t="s">
        <v>2261</v>
      </c>
      <c r="K73" s="77">
        <v>100</v>
      </c>
      <c r="L73" s="31">
        <v>5</v>
      </c>
      <c r="M73" s="21">
        <v>5</v>
      </c>
      <c r="N73" s="31">
        <v>30</v>
      </c>
      <c r="O73" s="31">
        <v>30</v>
      </c>
      <c r="P73" s="31">
        <v>30</v>
      </c>
      <c r="Q73" s="31"/>
      <c r="R73" s="31">
        <v>30</v>
      </c>
      <c r="S73" s="31"/>
      <c r="T73" s="31">
        <v>5</v>
      </c>
      <c r="U73" s="31"/>
      <c r="V73" s="107">
        <f>+O73+M73</f>
        <v>35</v>
      </c>
      <c r="W73" s="105">
        <f>+V73/K73</f>
        <v>0.35</v>
      </c>
      <c r="X73" s="125">
        <v>10.65</v>
      </c>
      <c r="Y73" s="125"/>
      <c r="Z73" s="125"/>
      <c r="AA73" s="121">
        <v>16.2</v>
      </c>
      <c r="AB73" s="121"/>
      <c r="AC73" s="121"/>
      <c r="AD73" s="121">
        <v>25.05</v>
      </c>
      <c r="AE73" s="121"/>
      <c r="AF73" s="121"/>
      <c r="AG73" s="121">
        <v>30</v>
      </c>
      <c r="AH73" s="121"/>
      <c r="AI73" s="121"/>
      <c r="AJ73" s="128">
        <f>AG73</f>
        <v>30</v>
      </c>
      <c r="AK73" s="124">
        <f>+AJ73/N73</f>
        <v>1</v>
      </c>
      <c r="AL73" s="23" t="s">
        <v>2528</v>
      </c>
      <c r="AM73" s="23" t="s">
        <v>2527</v>
      </c>
      <c r="AN73" s="23" t="s">
        <v>2510</v>
      </c>
      <c r="AO73" s="55">
        <v>68</v>
      </c>
      <c r="AP73" s="55">
        <v>68</v>
      </c>
      <c r="AQ73" s="36">
        <v>332917056</v>
      </c>
      <c r="AR73" s="36">
        <v>332917056</v>
      </c>
    </row>
    <row r="74" spans="1:49" s="7" customFormat="1" ht="57.75" customHeight="1" x14ac:dyDescent="0.2">
      <c r="A74" s="8"/>
      <c r="B74" s="72"/>
      <c r="C74" s="20" t="s">
        <v>2441</v>
      </c>
      <c r="D74" s="20" t="s">
        <v>2431</v>
      </c>
      <c r="E74" s="20" t="s">
        <v>2402</v>
      </c>
      <c r="F74" s="20" t="s">
        <v>2516</v>
      </c>
      <c r="G74" s="20" t="s">
        <v>2410</v>
      </c>
      <c r="H74" s="20" t="s">
        <v>2488</v>
      </c>
      <c r="I74" s="20" t="s">
        <v>2442</v>
      </c>
      <c r="J74" s="23" t="s">
        <v>2260</v>
      </c>
      <c r="K74" s="77">
        <v>33.9</v>
      </c>
      <c r="L74" s="31">
        <v>0</v>
      </c>
      <c r="M74" s="21">
        <v>0</v>
      </c>
      <c r="N74" s="31">
        <v>37.799999999999997</v>
      </c>
      <c r="O74" s="31">
        <v>35.4</v>
      </c>
      <c r="P74" s="31">
        <v>36.9</v>
      </c>
      <c r="Q74" s="31"/>
      <c r="R74" s="31">
        <v>34.700000000000003</v>
      </c>
      <c r="S74" s="31"/>
      <c r="T74" s="31">
        <v>33.9</v>
      </c>
      <c r="U74" s="31"/>
      <c r="V74" s="108">
        <f>O74</f>
        <v>35.4</v>
      </c>
      <c r="W74" s="99">
        <f>(38.3-O74)/(38.3-T74)</f>
        <v>0.65909090909090895</v>
      </c>
      <c r="X74" s="116">
        <v>0</v>
      </c>
      <c r="Y74" s="116"/>
      <c r="Z74" s="116"/>
      <c r="AA74" s="121">
        <v>34.4</v>
      </c>
      <c r="AB74" s="121"/>
      <c r="AC74" s="121"/>
      <c r="AD74" s="122">
        <v>34.4</v>
      </c>
      <c r="AE74" s="122"/>
      <c r="AF74" s="122"/>
      <c r="AG74" s="121">
        <v>35.4</v>
      </c>
      <c r="AH74" s="121"/>
      <c r="AI74" s="121"/>
      <c r="AJ74" s="130">
        <f>AG74</f>
        <v>35.4</v>
      </c>
      <c r="AK74" s="49">
        <v>0</v>
      </c>
      <c r="AL74" s="23" t="s">
        <v>2529</v>
      </c>
      <c r="AM74" s="23" t="s">
        <v>2469</v>
      </c>
      <c r="AN74" s="24" t="s">
        <v>2489</v>
      </c>
      <c r="AO74" s="93">
        <v>127</v>
      </c>
      <c r="AP74" s="93">
        <v>127</v>
      </c>
      <c r="AQ74" s="38">
        <v>1003321599</v>
      </c>
      <c r="AR74" s="38">
        <v>1003321599</v>
      </c>
    </row>
    <row r="75" spans="1:49" s="7" customFormat="1" ht="57.75" customHeight="1" x14ac:dyDescent="0.2">
      <c r="A75" s="8"/>
      <c r="B75" s="72"/>
      <c r="C75" s="20" t="s">
        <v>2441</v>
      </c>
      <c r="D75" s="20" t="s">
        <v>2431</v>
      </c>
      <c r="E75" s="20" t="s">
        <v>2402</v>
      </c>
      <c r="F75" s="20" t="s">
        <v>2515</v>
      </c>
      <c r="G75" s="20" t="s">
        <v>2410</v>
      </c>
      <c r="H75" s="20" t="s">
        <v>2490</v>
      </c>
      <c r="I75" s="20" t="s">
        <v>2442</v>
      </c>
      <c r="J75" s="23" t="s">
        <v>2260</v>
      </c>
      <c r="K75" s="75">
        <v>17.3</v>
      </c>
      <c r="L75" s="31">
        <v>0</v>
      </c>
      <c r="M75" s="21">
        <v>0</v>
      </c>
      <c r="N75" s="31">
        <v>19.5</v>
      </c>
      <c r="O75" s="31">
        <v>18.3</v>
      </c>
      <c r="P75" s="31">
        <v>19</v>
      </c>
      <c r="Q75" s="31"/>
      <c r="R75" s="31">
        <v>17.8</v>
      </c>
      <c r="S75" s="31"/>
      <c r="T75" s="31">
        <v>17.3</v>
      </c>
      <c r="U75" s="31"/>
      <c r="V75" s="108">
        <f>O75</f>
        <v>18.3</v>
      </c>
      <c r="W75" s="99">
        <f>(19.7-O75)/(19.7-T75)</f>
        <v>0.58333333333333304</v>
      </c>
      <c r="X75" s="116">
        <v>0</v>
      </c>
      <c r="Y75" s="116"/>
      <c r="Z75" s="116"/>
      <c r="AA75" s="121">
        <v>17.399999999999999</v>
      </c>
      <c r="AB75" s="121"/>
      <c r="AC75" s="121"/>
      <c r="AD75" s="131">
        <v>17.600000000000001</v>
      </c>
      <c r="AE75" s="131"/>
      <c r="AF75" s="131"/>
      <c r="AG75" s="121">
        <v>18.3</v>
      </c>
      <c r="AH75" s="121"/>
      <c r="AI75" s="121"/>
      <c r="AJ75" s="130">
        <f>AG75</f>
        <v>18.3</v>
      </c>
      <c r="AK75" s="49">
        <v>0</v>
      </c>
      <c r="AL75" s="23" t="s">
        <v>2597</v>
      </c>
      <c r="AM75" s="23" t="s">
        <v>2469</v>
      </c>
      <c r="AN75" s="24"/>
      <c r="AO75" s="93"/>
      <c r="AP75" s="93"/>
      <c r="AQ75" s="38"/>
      <c r="AR75" s="38"/>
    </row>
    <row r="76" spans="1:49" s="7" customFormat="1" ht="57.75" customHeight="1" x14ac:dyDescent="0.2">
      <c r="A76" s="8"/>
      <c r="B76" s="72"/>
      <c r="C76" s="20" t="s">
        <v>2395</v>
      </c>
      <c r="D76" s="20" t="s">
        <v>2431</v>
      </c>
      <c r="E76" s="20" t="s">
        <v>2402</v>
      </c>
      <c r="F76" s="52" t="s">
        <v>2411</v>
      </c>
      <c r="G76" s="20" t="s">
        <v>2499</v>
      </c>
      <c r="H76" s="20" t="s">
        <v>2473</v>
      </c>
      <c r="I76" s="20" t="s">
        <v>2235</v>
      </c>
      <c r="J76" s="23" t="s">
        <v>2261</v>
      </c>
      <c r="K76" s="75">
        <f>+L76+N76+P76+R76+T76</f>
        <v>100</v>
      </c>
      <c r="L76" s="31">
        <v>0</v>
      </c>
      <c r="M76" s="21">
        <v>0</v>
      </c>
      <c r="N76" s="31">
        <v>35</v>
      </c>
      <c r="O76" s="31">
        <v>35</v>
      </c>
      <c r="P76" s="31">
        <v>35</v>
      </c>
      <c r="Q76" s="31"/>
      <c r="R76" s="31">
        <v>25</v>
      </c>
      <c r="S76" s="31"/>
      <c r="T76" s="31">
        <v>5</v>
      </c>
      <c r="U76" s="31"/>
      <c r="V76" s="101">
        <f>+O76</f>
        <v>35</v>
      </c>
      <c r="W76" s="105">
        <f>O76/K76</f>
        <v>0.35</v>
      </c>
      <c r="X76" s="116">
        <v>0</v>
      </c>
      <c r="Y76" s="116"/>
      <c r="Z76" s="116"/>
      <c r="AA76" s="116">
        <v>0</v>
      </c>
      <c r="AB76" s="116"/>
      <c r="AC76" s="116"/>
      <c r="AD76" s="116">
        <v>0</v>
      </c>
      <c r="AE76" s="116"/>
      <c r="AF76" s="116"/>
      <c r="AG76" s="121">
        <v>35</v>
      </c>
      <c r="AH76" s="121"/>
      <c r="AI76" s="121"/>
      <c r="AJ76" s="129">
        <f t="shared" ref="AJ76" si="11">AD76+AG76</f>
        <v>35</v>
      </c>
      <c r="AK76" s="49">
        <f>AJ76/N76</f>
        <v>1</v>
      </c>
      <c r="AL76" s="23" t="s">
        <v>2591</v>
      </c>
      <c r="AM76" s="23" t="s">
        <v>2526</v>
      </c>
      <c r="AN76" s="23" t="s">
        <v>2596</v>
      </c>
      <c r="AO76" s="55">
        <v>0</v>
      </c>
      <c r="AP76" s="55">
        <v>0</v>
      </c>
      <c r="AQ76" s="36">
        <v>6984356</v>
      </c>
      <c r="AR76" s="36">
        <v>6984356</v>
      </c>
    </row>
    <row r="77" spans="1:49" s="7" customFormat="1" ht="48" customHeight="1" x14ac:dyDescent="0.2">
      <c r="A77" s="8"/>
      <c r="B77" s="8"/>
      <c r="C77" s="82" t="s">
        <v>2275</v>
      </c>
      <c r="D77" s="82"/>
      <c r="E77" s="83" t="s">
        <v>2276</v>
      </c>
      <c r="F77" s="83"/>
      <c r="G77" s="83"/>
      <c r="H77" s="83"/>
      <c r="I77" s="83" t="s">
        <v>2277</v>
      </c>
      <c r="J77" s="83"/>
      <c r="K77" s="83"/>
      <c r="L77" s="51">
        <v>2020</v>
      </c>
      <c r="M77" s="51"/>
      <c r="N77" s="51">
        <v>2021</v>
      </c>
      <c r="O77" s="51"/>
      <c r="P77" s="51">
        <v>2022</v>
      </c>
      <c r="Q77" s="51"/>
      <c r="R77" s="51">
        <v>2023</v>
      </c>
      <c r="S77" s="51"/>
      <c r="T77" s="51">
        <v>2024</v>
      </c>
      <c r="U77" s="51"/>
      <c r="V77" s="82" t="s">
        <v>2240</v>
      </c>
      <c r="W77" s="84"/>
      <c r="X77" s="132"/>
      <c r="Y77" s="132"/>
      <c r="Z77" s="132"/>
      <c r="AA77" s="132"/>
      <c r="AB77" s="132"/>
      <c r="AC77" s="132"/>
      <c r="AD77" s="132"/>
      <c r="AE77" s="132"/>
      <c r="AF77" s="132"/>
      <c r="AG77" s="132"/>
      <c r="AH77" s="132"/>
      <c r="AI77" s="132"/>
      <c r="AJ77" s="109"/>
      <c r="AK77" s="133"/>
      <c r="AL77" s="8"/>
      <c r="AM77" s="9"/>
      <c r="AN77" s="9"/>
      <c r="AO77" s="96"/>
      <c r="AP77" s="96"/>
      <c r="AQ77" s="11"/>
      <c r="AR77" s="11"/>
    </row>
    <row r="78" spans="1:49" s="7" customFormat="1" ht="48" customHeight="1" x14ac:dyDescent="0.2">
      <c r="A78" s="8"/>
      <c r="B78" s="8"/>
      <c r="C78" s="85" t="s">
        <v>2278</v>
      </c>
      <c r="D78" s="85"/>
      <c r="E78" s="43" t="s">
        <v>2279</v>
      </c>
      <c r="F78" s="43"/>
      <c r="G78" s="43"/>
      <c r="H78" s="43"/>
      <c r="I78" s="32" t="s">
        <v>2236</v>
      </c>
      <c r="J78" s="32"/>
      <c r="K78" s="32"/>
      <c r="L78" s="44">
        <v>1.32</v>
      </c>
      <c r="M78" s="44"/>
      <c r="N78" s="45">
        <v>0</v>
      </c>
      <c r="O78" s="45"/>
      <c r="P78" s="45">
        <v>0</v>
      </c>
      <c r="Q78" s="45"/>
      <c r="R78" s="45"/>
      <c r="S78" s="45"/>
      <c r="T78" s="45">
        <v>0</v>
      </c>
      <c r="U78" s="45"/>
      <c r="V78" s="86">
        <f>AVERAGE(L78)</f>
        <v>1.32</v>
      </c>
      <c r="W78" s="87"/>
      <c r="X78" s="109"/>
      <c r="Y78" s="109"/>
      <c r="Z78" s="109"/>
      <c r="AA78" s="109"/>
      <c r="AB78" s="109"/>
      <c r="AC78" s="109"/>
      <c r="AD78" s="109"/>
      <c r="AE78" s="109"/>
      <c r="AF78" s="109"/>
      <c r="AG78" s="109"/>
      <c r="AH78" s="109"/>
      <c r="AI78" s="109"/>
      <c r="AJ78" s="109"/>
      <c r="AK78" s="109"/>
      <c r="AO78" s="50"/>
      <c r="AP78" s="50"/>
      <c r="AQ78" s="11"/>
      <c r="AR78" s="11"/>
    </row>
    <row r="79" spans="1:49" s="7" customFormat="1" ht="48" customHeight="1" x14ac:dyDescent="0.2">
      <c r="A79" s="8"/>
      <c r="B79" s="8"/>
      <c r="C79" s="85" t="s">
        <v>2280</v>
      </c>
      <c r="D79" s="85"/>
      <c r="E79" s="32" t="s">
        <v>2281</v>
      </c>
      <c r="F79" s="32"/>
      <c r="G79" s="32"/>
      <c r="H79" s="32"/>
      <c r="I79" s="32" t="s">
        <v>2236</v>
      </c>
      <c r="J79" s="32"/>
      <c r="K79" s="32"/>
      <c r="L79" s="44">
        <v>15.2</v>
      </c>
      <c r="M79" s="44"/>
      <c r="N79" s="45">
        <v>0</v>
      </c>
      <c r="O79" s="45"/>
      <c r="P79" s="45">
        <v>0</v>
      </c>
      <c r="Q79" s="45"/>
      <c r="R79" s="45"/>
      <c r="S79" s="45"/>
      <c r="T79" s="45">
        <v>0</v>
      </c>
      <c r="U79" s="45"/>
      <c r="V79" s="86">
        <f t="shared" ref="V79:V90" si="12">AVERAGE(L79)</f>
        <v>15.2</v>
      </c>
      <c r="W79" s="87"/>
      <c r="X79" s="109"/>
      <c r="Y79" s="109"/>
      <c r="Z79" s="109"/>
      <c r="AA79" s="109"/>
      <c r="AB79" s="109"/>
      <c r="AC79" s="109"/>
      <c r="AD79" s="109"/>
      <c r="AE79" s="109"/>
      <c r="AF79" s="109"/>
      <c r="AG79" s="109"/>
      <c r="AH79" s="109"/>
      <c r="AI79" s="109"/>
      <c r="AJ79" s="109"/>
      <c r="AK79" s="109"/>
      <c r="AO79" s="50"/>
      <c r="AP79" s="50"/>
      <c r="AQ79" s="11"/>
      <c r="AR79" s="11"/>
    </row>
    <row r="80" spans="1:49" s="7" customFormat="1" ht="48" customHeight="1" x14ac:dyDescent="0.2">
      <c r="A80" s="8"/>
      <c r="B80" s="8"/>
      <c r="C80" s="85" t="s">
        <v>2282</v>
      </c>
      <c r="D80" s="85"/>
      <c r="E80" s="32" t="s">
        <v>2283</v>
      </c>
      <c r="F80" s="32"/>
      <c r="G80" s="32"/>
      <c r="H80" s="32"/>
      <c r="I80" s="32" t="s">
        <v>2235</v>
      </c>
      <c r="J80" s="32"/>
      <c r="K80" s="32"/>
      <c r="L80" s="46">
        <v>0.63200000000000001</v>
      </c>
      <c r="M80" s="46"/>
      <c r="N80" s="45">
        <v>0</v>
      </c>
      <c r="O80" s="45"/>
      <c r="P80" s="45">
        <v>0</v>
      </c>
      <c r="Q80" s="45"/>
      <c r="R80" s="45"/>
      <c r="S80" s="45"/>
      <c r="T80" s="45">
        <v>0</v>
      </c>
      <c r="U80" s="45"/>
      <c r="V80" s="86">
        <f t="shared" si="12"/>
        <v>0.63200000000000001</v>
      </c>
      <c r="W80" s="87"/>
      <c r="X80" s="109"/>
      <c r="Y80" s="109"/>
      <c r="Z80" s="109"/>
      <c r="AA80" s="109"/>
      <c r="AB80" s="109"/>
      <c r="AC80" s="109"/>
      <c r="AD80" s="109"/>
      <c r="AE80" s="109"/>
      <c r="AF80" s="109"/>
      <c r="AG80" s="109"/>
      <c r="AH80" s="109"/>
      <c r="AI80" s="109"/>
      <c r="AJ80" s="109"/>
      <c r="AK80" s="109"/>
      <c r="AO80" s="50"/>
      <c r="AP80" s="50"/>
      <c r="AQ80" s="11"/>
      <c r="AR80" s="11"/>
    </row>
    <row r="81" spans="1:44" s="7" customFormat="1" ht="48" customHeight="1" x14ac:dyDescent="0.2">
      <c r="A81" s="8"/>
      <c r="B81" s="8"/>
      <c r="C81" s="85" t="s">
        <v>2284</v>
      </c>
      <c r="D81" s="85"/>
      <c r="E81" s="32" t="s">
        <v>2285</v>
      </c>
      <c r="F81" s="32"/>
      <c r="G81" s="32"/>
      <c r="H81" s="32"/>
      <c r="I81" s="32" t="s">
        <v>2286</v>
      </c>
      <c r="J81" s="32"/>
      <c r="K81" s="32"/>
      <c r="L81" s="44">
        <v>0.41670000000000001</v>
      </c>
      <c r="M81" s="44"/>
      <c r="N81" s="45">
        <v>0</v>
      </c>
      <c r="O81" s="45"/>
      <c r="P81" s="45">
        <v>0</v>
      </c>
      <c r="Q81" s="45"/>
      <c r="R81" s="45"/>
      <c r="S81" s="45"/>
      <c r="T81" s="45">
        <v>0</v>
      </c>
      <c r="U81" s="45"/>
      <c r="V81" s="86">
        <f t="shared" si="12"/>
        <v>0.41670000000000001</v>
      </c>
      <c r="W81" s="87"/>
      <c r="X81" s="109"/>
      <c r="Y81" s="109"/>
      <c r="Z81" s="109"/>
      <c r="AA81" s="109"/>
      <c r="AB81" s="109"/>
      <c r="AC81" s="109"/>
      <c r="AD81" s="109"/>
      <c r="AE81" s="109"/>
      <c r="AF81" s="109"/>
      <c r="AG81" s="109"/>
      <c r="AH81" s="109"/>
      <c r="AI81" s="109"/>
      <c r="AJ81" s="109"/>
      <c r="AK81" s="109"/>
      <c r="AO81" s="50"/>
      <c r="AP81" s="50"/>
      <c r="AQ81" s="11"/>
      <c r="AR81" s="11"/>
    </row>
    <row r="82" spans="1:44" s="7" customFormat="1" ht="48" customHeight="1" x14ac:dyDescent="0.2">
      <c r="A82" s="8"/>
      <c r="B82" s="8"/>
      <c r="C82" s="85" t="s">
        <v>2287</v>
      </c>
      <c r="D82" s="85"/>
      <c r="E82" s="32" t="s">
        <v>2288</v>
      </c>
      <c r="F82" s="32"/>
      <c r="G82" s="32"/>
      <c r="H82" s="32"/>
      <c r="I82" s="32" t="s">
        <v>2235</v>
      </c>
      <c r="J82" s="32"/>
      <c r="K82" s="32"/>
      <c r="L82" s="44">
        <v>293.2</v>
      </c>
      <c r="M82" s="44"/>
      <c r="N82" s="45">
        <v>0</v>
      </c>
      <c r="O82" s="45"/>
      <c r="P82" s="45">
        <v>0</v>
      </c>
      <c r="Q82" s="45"/>
      <c r="R82" s="45"/>
      <c r="S82" s="45"/>
      <c r="T82" s="45">
        <v>0</v>
      </c>
      <c r="U82" s="45"/>
      <c r="V82" s="86">
        <f t="shared" si="12"/>
        <v>293.2</v>
      </c>
      <c r="W82" s="88"/>
      <c r="X82" s="109"/>
      <c r="Y82" s="109"/>
      <c r="Z82" s="109"/>
      <c r="AA82" s="109"/>
      <c r="AB82" s="109"/>
      <c r="AC82" s="109"/>
      <c r="AD82" s="134"/>
      <c r="AE82" s="109"/>
      <c r="AF82" s="109"/>
      <c r="AG82" s="109"/>
      <c r="AH82" s="109"/>
      <c r="AI82" s="109"/>
      <c r="AJ82" s="109"/>
      <c r="AK82" s="109"/>
      <c r="AO82" s="50"/>
      <c r="AP82" s="50"/>
      <c r="AQ82" s="11"/>
      <c r="AR82" s="11"/>
    </row>
    <row r="83" spans="1:44" s="7" customFormat="1" ht="48" customHeight="1" x14ac:dyDescent="0.2">
      <c r="A83" s="8"/>
      <c r="B83" s="8"/>
      <c r="C83" s="85" t="s">
        <v>2289</v>
      </c>
      <c r="D83" s="85"/>
      <c r="E83" s="32" t="s">
        <v>2290</v>
      </c>
      <c r="F83" s="32"/>
      <c r="G83" s="32"/>
      <c r="H83" s="32"/>
      <c r="I83" s="32" t="s">
        <v>2235</v>
      </c>
      <c r="J83" s="32"/>
      <c r="K83" s="32"/>
      <c r="L83" s="44" t="s">
        <v>2312</v>
      </c>
      <c r="M83" s="44"/>
      <c r="N83" s="45">
        <v>0</v>
      </c>
      <c r="O83" s="45"/>
      <c r="P83" s="45">
        <v>0</v>
      </c>
      <c r="Q83" s="45"/>
      <c r="R83" s="45"/>
      <c r="S83" s="45"/>
      <c r="T83" s="45">
        <v>0</v>
      </c>
      <c r="U83" s="45"/>
      <c r="V83" s="89">
        <v>0</v>
      </c>
      <c r="W83" s="88"/>
      <c r="X83" s="109"/>
      <c r="Y83" s="109"/>
      <c r="Z83" s="109"/>
      <c r="AA83" s="109"/>
      <c r="AB83" s="109"/>
      <c r="AC83" s="109"/>
      <c r="AD83" s="135"/>
      <c r="AE83" s="109"/>
      <c r="AF83" s="109"/>
      <c r="AG83" s="109"/>
      <c r="AH83" s="109"/>
      <c r="AI83" s="109"/>
      <c r="AJ83" s="109"/>
      <c r="AK83" s="109"/>
      <c r="AO83" s="50"/>
      <c r="AP83" s="50"/>
      <c r="AQ83" s="11"/>
      <c r="AR83" s="11"/>
    </row>
    <row r="84" spans="1:44" s="7" customFormat="1" ht="48" customHeight="1" x14ac:dyDescent="0.2">
      <c r="A84" s="8"/>
      <c r="B84" s="8"/>
      <c r="C84" s="85" t="s">
        <v>2291</v>
      </c>
      <c r="D84" s="85"/>
      <c r="E84" s="32" t="s">
        <v>2292</v>
      </c>
      <c r="F84" s="32"/>
      <c r="G84" s="32"/>
      <c r="H84" s="32"/>
      <c r="I84" s="32" t="s">
        <v>2235</v>
      </c>
      <c r="J84" s="32"/>
      <c r="K84" s="32"/>
      <c r="L84" s="44">
        <v>24.6</v>
      </c>
      <c r="M84" s="44"/>
      <c r="N84" s="45">
        <v>0</v>
      </c>
      <c r="O84" s="45"/>
      <c r="P84" s="45">
        <v>0</v>
      </c>
      <c r="Q84" s="45"/>
      <c r="R84" s="45"/>
      <c r="S84" s="45"/>
      <c r="T84" s="45">
        <v>0</v>
      </c>
      <c r="U84" s="45"/>
      <c r="V84" s="86">
        <f t="shared" si="12"/>
        <v>24.6</v>
      </c>
      <c r="W84" s="87"/>
      <c r="X84" s="109"/>
      <c r="Y84" s="109"/>
      <c r="Z84" s="109"/>
      <c r="AA84" s="109"/>
      <c r="AB84" s="109"/>
      <c r="AC84" s="109"/>
      <c r="AD84" s="109"/>
      <c r="AE84" s="109"/>
      <c r="AF84" s="109"/>
      <c r="AG84" s="109"/>
      <c r="AH84" s="109"/>
      <c r="AI84" s="109"/>
      <c r="AJ84" s="109"/>
      <c r="AK84" s="109"/>
      <c r="AO84" s="50"/>
      <c r="AP84" s="50"/>
      <c r="AQ84" s="11"/>
      <c r="AR84" s="11"/>
    </row>
    <row r="85" spans="1:44" s="7" customFormat="1" ht="48" customHeight="1" x14ac:dyDescent="0.2">
      <c r="A85" s="8"/>
      <c r="B85" s="8"/>
      <c r="C85" s="85" t="s">
        <v>2293</v>
      </c>
      <c r="D85" s="85"/>
      <c r="E85" s="32" t="s">
        <v>2294</v>
      </c>
      <c r="F85" s="32"/>
      <c r="G85" s="32"/>
      <c r="H85" s="32"/>
      <c r="I85" s="32" t="s">
        <v>2235</v>
      </c>
      <c r="J85" s="32"/>
      <c r="K85" s="32"/>
      <c r="L85" s="44" t="s">
        <v>2312</v>
      </c>
      <c r="M85" s="44"/>
      <c r="N85" s="45">
        <v>0</v>
      </c>
      <c r="O85" s="45"/>
      <c r="P85" s="45">
        <v>0</v>
      </c>
      <c r="Q85" s="45"/>
      <c r="R85" s="45"/>
      <c r="S85" s="45"/>
      <c r="T85" s="45">
        <v>0</v>
      </c>
      <c r="U85" s="45"/>
      <c r="V85" s="89">
        <v>0</v>
      </c>
      <c r="W85" s="88"/>
      <c r="X85" s="109"/>
      <c r="Y85" s="109"/>
      <c r="Z85" s="109"/>
      <c r="AA85" s="109"/>
      <c r="AB85" s="109"/>
      <c r="AC85" s="109"/>
      <c r="AD85" s="135"/>
      <c r="AE85" s="109"/>
      <c r="AF85" s="109"/>
      <c r="AG85" s="109"/>
      <c r="AH85" s="109"/>
      <c r="AI85" s="109"/>
      <c r="AJ85" s="109"/>
      <c r="AK85" s="109"/>
      <c r="AO85" s="50"/>
      <c r="AP85" s="50"/>
      <c r="AQ85" s="11"/>
      <c r="AR85" s="11"/>
    </row>
    <row r="86" spans="1:44" s="7" customFormat="1" ht="48" customHeight="1" x14ac:dyDescent="0.2">
      <c r="A86" s="8"/>
      <c r="B86" s="8"/>
      <c r="C86" s="85" t="s">
        <v>2295</v>
      </c>
      <c r="D86" s="85"/>
      <c r="E86" s="32" t="s">
        <v>2296</v>
      </c>
      <c r="F86" s="32"/>
      <c r="G86" s="32"/>
      <c r="H86" s="32"/>
      <c r="I86" s="32" t="s">
        <v>2237</v>
      </c>
      <c r="J86" s="32"/>
      <c r="K86" s="32"/>
      <c r="L86" s="44" t="s">
        <v>2312</v>
      </c>
      <c r="M86" s="44"/>
      <c r="N86" s="45">
        <v>0</v>
      </c>
      <c r="O86" s="45"/>
      <c r="P86" s="45">
        <v>0</v>
      </c>
      <c r="Q86" s="45"/>
      <c r="R86" s="45"/>
      <c r="S86" s="45"/>
      <c r="T86" s="45">
        <v>0</v>
      </c>
      <c r="U86" s="45"/>
      <c r="V86" s="89">
        <v>0</v>
      </c>
      <c r="W86" s="87"/>
      <c r="X86" s="109"/>
      <c r="Y86" s="109"/>
      <c r="Z86" s="109"/>
      <c r="AA86" s="109"/>
      <c r="AB86" s="109"/>
      <c r="AC86" s="109"/>
      <c r="AD86" s="109"/>
      <c r="AE86" s="109"/>
      <c r="AF86" s="109"/>
      <c r="AG86" s="109"/>
      <c r="AH86" s="109"/>
      <c r="AI86" s="109"/>
      <c r="AJ86" s="109"/>
      <c r="AK86" s="109"/>
      <c r="AO86" s="50"/>
      <c r="AP86" s="50"/>
      <c r="AQ86" s="11"/>
      <c r="AR86" s="11"/>
    </row>
    <row r="87" spans="1:44" s="7" customFormat="1" ht="48" customHeight="1" x14ac:dyDescent="0.2">
      <c r="A87" s="8"/>
      <c r="B87" s="8"/>
      <c r="C87" s="85" t="s">
        <v>2297</v>
      </c>
      <c r="D87" s="85"/>
      <c r="E87" s="32" t="s">
        <v>2298</v>
      </c>
      <c r="F87" s="32"/>
      <c r="G87" s="32"/>
      <c r="H87" s="32"/>
      <c r="I87" s="32" t="s">
        <v>2235</v>
      </c>
      <c r="J87" s="32"/>
      <c r="K87" s="32"/>
      <c r="L87" s="44" t="s">
        <v>2312</v>
      </c>
      <c r="M87" s="44"/>
      <c r="N87" s="45">
        <v>0</v>
      </c>
      <c r="O87" s="45"/>
      <c r="P87" s="45">
        <v>0</v>
      </c>
      <c r="Q87" s="45"/>
      <c r="R87" s="45"/>
      <c r="S87" s="45"/>
      <c r="T87" s="45">
        <v>0</v>
      </c>
      <c r="U87" s="45"/>
      <c r="V87" s="89">
        <v>0</v>
      </c>
      <c r="W87" s="87"/>
      <c r="X87" s="109"/>
      <c r="Y87" s="109"/>
      <c r="Z87" s="109"/>
      <c r="AA87" s="109"/>
      <c r="AB87" s="109"/>
      <c r="AC87" s="109"/>
      <c r="AD87" s="109"/>
      <c r="AE87" s="109"/>
      <c r="AF87" s="109"/>
      <c r="AG87" s="109"/>
      <c r="AH87" s="109"/>
      <c r="AI87" s="109"/>
      <c r="AJ87" s="109"/>
      <c r="AK87" s="109"/>
      <c r="AO87" s="50"/>
      <c r="AP87" s="50"/>
      <c r="AQ87" s="11"/>
      <c r="AR87" s="11"/>
    </row>
    <row r="88" spans="1:44" s="7" customFormat="1" ht="48" customHeight="1" x14ac:dyDescent="0.2">
      <c r="A88" s="8"/>
      <c r="B88" s="8"/>
      <c r="C88" s="85" t="s">
        <v>2299</v>
      </c>
      <c r="D88" s="85"/>
      <c r="E88" s="32" t="s">
        <v>2300</v>
      </c>
      <c r="F88" s="32"/>
      <c r="G88" s="32"/>
      <c r="H88" s="32"/>
      <c r="I88" s="32" t="s">
        <v>2235</v>
      </c>
      <c r="J88" s="32"/>
      <c r="K88" s="32"/>
      <c r="L88" s="44" t="s">
        <v>2312</v>
      </c>
      <c r="M88" s="44"/>
      <c r="N88" s="45">
        <v>0</v>
      </c>
      <c r="O88" s="45"/>
      <c r="P88" s="45">
        <v>0</v>
      </c>
      <c r="Q88" s="45"/>
      <c r="R88" s="45"/>
      <c r="S88" s="45"/>
      <c r="T88" s="45">
        <v>0</v>
      </c>
      <c r="U88" s="45"/>
      <c r="V88" s="89">
        <v>0</v>
      </c>
      <c r="W88" s="90"/>
      <c r="X88" s="109"/>
      <c r="Y88" s="109"/>
      <c r="Z88" s="109"/>
      <c r="AA88" s="109"/>
      <c r="AB88" s="109"/>
      <c r="AC88" s="109"/>
      <c r="AD88" s="109"/>
      <c r="AE88" s="109"/>
      <c r="AF88" s="109"/>
      <c r="AG88" s="109"/>
      <c r="AH88" s="109"/>
      <c r="AI88" s="109"/>
      <c r="AJ88" s="109"/>
      <c r="AK88" s="109"/>
      <c r="AO88" s="50"/>
      <c r="AP88" s="50"/>
      <c r="AQ88" s="11"/>
      <c r="AR88" s="11"/>
    </row>
    <row r="89" spans="1:44" s="7" customFormat="1" ht="48" customHeight="1" x14ac:dyDescent="0.2">
      <c r="A89" s="8"/>
      <c r="B89" s="8"/>
      <c r="C89" s="85" t="s">
        <v>2301</v>
      </c>
      <c r="D89" s="85"/>
      <c r="E89" s="32" t="s">
        <v>2302</v>
      </c>
      <c r="F89" s="32"/>
      <c r="G89" s="32"/>
      <c r="H89" s="32"/>
      <c r="I89" s="32" t="s">
        <v>2303</v>
      </c>
      <c r="J89" s="32"/>
      <c r="K89" s="32"/>
      <c r="L89" s="44">
        <v>0.98</v>
      </c>
      <c r="M89" s="44"/>
      <c r="N89" s="45">
        <v>0</v>
      </c>
      <c r="O89" s="45"/>
      <c r="P89" s="45">
        <v>0</v>
      </c>
      <c r="Q89" s="45"/>
      <c r="R89" s="45"/>
      <c r="S89" s="45"/>
      <c r="T89" s="45">
        <v>0</v>
      </c>
      <c r="U89" s="45"/>
      <c r="V89" s="86">
        <f t="shared" si="12"/>
        <v>0.98</v>
      </c>
      <c r="W89" s="87"/>
      <c r="X89" s="109"/>
      <c r="Y89" s="109"/>
      <c r="Z89" s="109"/>
      <c r="AA89" s="109"/>
      <c r="AB89" s="109"/>
      <c r="AC89" s="109"/>
      <c r="AD89" s="109"/>
      <c r="AE89" s="109"/>
      <c r="AF89" s="109"/>
      <c r="AG89" s="109"/>
      <c r="AH89" s="109"/>
      <c r="AI89" s="109"/>
      <c r="AJ89" s="109"/>
      <c r="AK89" s="109"/>
      <c r="AO89" s="50"/>
      <c r="AP89" s="50"/>
      <c r="AQ89" s="11"/>
      <c r="AR89" s="11"/>
    </row>
    <row r="90" spans="1:44" s="7" customFormat="1" ht="48" customHeight="1" x14ac:dyDescent="0.2">
      <c r="A90" s="8"/>
      <c r="B90" s="8"/>
      <c r="C90" s="85" t="s">
        <v>2304</v>
      </c>
      <c r="D90" s="85"/>
      <c r="E90" s="32" t="s">
        <v>2305</v>
      </c>
      <c r="F90" s="32"/>
      <c r="G90" s="32"/>
      <c r="H90" s="32"/>
      <c r="I90" s="32" t="s">
        <v>2235</v>
      </c>
      <c r="J90" s="32"/>
      <c r="K90" s="32"/>
      <c r="L90" s="47">
        <v>1</v>
      </c>
      <c r="M90" s="47"/>
      <c r="N90" s="45">
        <v>0</v>
      </c>
      <c r="O90" s="45"/>
      <c r="P90" s="45">
        <v>0</v>
      </c>
      <c r="Q90" s="45"/>
      <c r="R90" s="45"/>
      <c r="S90" s="45"/>
      <c r="T90" s="45">
        <v>0</v>
      </c>
      <c r="U90" s="45"/>
      <c r="V90" s="86">
        <f t="shared" si="12"/>
        <v>1</v>
      </c>
      <c r="W90" s="87"/>
      <c r="X90" s="109"/>
      <c r="Y90" s="109"/>
      <c r="Z90" s="109"/>
      <c r="AA90" s="109"/>
      <c r="AB90" s="109"/>
      <c r="AC90" s="109"/>
      <c r="AD90" s="109"/>
      <c r="AE90" s="109"/>
      <c r="AF90" s="109"/>
      <c r="AG90" s="109"/>
      <c r="AH90" s="109"/>
      <c r="AI90" s="109"/>
      <c r="AJ90" s="109"/>
      <c r="AK90" s="109"/>
      <c r="AO90" s="50"/>
      <c r="AP90" s="50"/>
      <c r="AQ90" s="11"/>
      <c r="AR90" s="11"/>
    </row>
    <row r="91" spans="1:44" s="7" customFormat="1" ht="48" customHeight="1" x14ac:dyDescent="0.2">
      <c r="A91" s="8"/>
      <c r="B91" s="8"/>
      <c r="C91" s="85" t="s">
        <v>2306</v>
      </c>
      <c r="D91" s="85"/>
      <c r="E91" s="32" t="s">
        <v>2307</v>
      </c>
      <c r="F91" s="32"/>
      <c r="G91" s="32"/>
      <c r="H91" s="32"/>
      <c r="I91" s="32" t="s">
        <v>2308</v>
      </c>
      <c r="J91" s="32"/>
      <c r="K91" s="32"/>
      <c r="L91" s="44" t="s">
        <v>2312</v>
      </c>
      <c r="M91" s="44"/>
      <c r="N91" s="45">
        <v>0</v>
      </c>
      <c r="O91" s="45"/>
      <c r="P91" s="45">
        <v>0</v>
      </c>
      <c r="Q91" s="45"/>
      <c r="R91" s="45"/>
      <c r="S91" s="45"/>
      <c r="T91" s="45">
        <v>0</v>
      </c>
      <c r="U91" s="45"/>
      <c r="V91" s="89">
        <v>0</v>
      </c>
      <c r="W91" s="87"/>
      <c r="X91" s="109"/>
      <c r="Y91" s="109"/>
      <c r="Z91" s="109"/>
      <c r="AA91" s="109"/>
      <c r="AB91" s="109"/>
      <c r="AC91" s="109"/>
      <c r="AD91" s="109"/>
      <c r="AE91" s="109"/>
      <c r="AF91" s="109"/>
      <c r="AG91" s="109"/>
      <c r="AH91" s="109"/>
      <c r="AI91" s="109"/>
      <c r="AJ91" s="109"/>
      <c r="AK91" s="109"/>
      <c r="AO91" s="50"/>
      <c r="AP91" s="50"/>
      <c r="AQ91" s="11"/>
      <c r="AR91" s="11"/>
    </row>
    <row r="92" spans="1:44" ht="48" customHeight="1" x14ac:dyDescent="0.2">
      <c r="V92" s="91"/>
    </row>
    <row r="93" spans="1:44" ht="48" customHeight="1" x14ac:dyDescent="0.2">
      <c r="AG93" s="137"/>
    </row>
    <row r="96" spans="1:44" ht="48" customHeight="1" x14ac:dyDescent="0.2">
      <c r="AK96" s="138"/>
    </row>
    <row r="97" spans="37:37" ht="48" customHeight="1" x14ac:dyDescent="0.2">
      <c r="AK97" s="138"/>
    </row>
  </sheetData>
  <sheetProtection selectLockedCells="1"/>
  <autoFilter ref="B11:AV91"/>
  <mergeCells count="534">
    <mergeCell ref="B11:B76"/>
    <mergeCell ref="AG49:AI49"/>
    <mergeCell ref="AL46:AL50"/>
    <mergeCell ref="AL44:AL45"/>
    <mergeCell ref="AN12:AN13"/>
    <mergeCell ref="X44:Z44"/>
    <mergeCell ref="AA44:AC44"/>
    <mergeCell ref="X45:Z45"/>
    <mergeCell ref="AA45:AC45"/>
    <mergeCell ref="X46:Z46"/>
    <mergeCell ref="AA46:AC46"/>
    <mergeCell ref="X39:Z39"/>
    <mergeCell ref="AA39:AC39"/>
    <mergeCell ref="X40:Z40"/>
    <mergeCell ref="AA40:AC40"/>
    <mergeCell ref="X43:Z43"/>
    <mergeCell ref="AA35:AC35"/>
    <mergeCell ref="X36:Z36"/>
    <mergeCell ref="AA36:AC36"/>
    <mergeCell ref="X37:Z37"/>
    <mergeCell ref="AA37:AC37"/>
    <mergeCell ref="X38:Z38"/>
    <mergeCell ref="AA38:AC38"/>
    <mergeCell ref="AM44:AM45"/>
    <mergeCell ref="AN44:AN45"/>
    <mergeCell ref="AM20:AM22"/>
    <mergeCell ref="AS67:AU67"/>
    <mergeCell ref="X67:Z67"/>
    <mergeCell ref="AA67:AC67"/>
    <mergeCell ref="AD67:AF67"/>
    <mergeCell ref="AG67:AI67"/>
    <mergeCell ref="AQ66:AQ67"/>
    <mergeCell ref="AR66:AR67"/>
    <mergeCell ref="X64:Z64"/>
    <mergeCell ref="AA64:AC64"/>
    <mergeCell ref="AD64:AF64"/>
    <mergeCell ref="AO66:AO67"/>
    <mergeCell ref="AP66:AP67"/>
    <mergeCell ref="AQ26:AQ27"/>
    <mergeCell ref="AR26:AR27"/>
    <mergeCell ref="AN26:AN27"/>
    <mergeCell ref="AQ41:AQ42"/>
    <mergeCell ref="AR41:AR42"/>
    <mergeCell ref="X31:Z31"/>
    <mergeCell ref="AA31:AC31"/>
    <mergeCell ref="X41:Z41"/>
    <mergeCell ref="AA41:AC41"/>
    <mergeCell ref="X42:Z42"/>
    <mergeCell ref="AA42:AC42"/>
    <mergeCell ref="AO41:AO42"/>
    <mergeCell ref="AP41:AP42"/>
    <mergeCell ref="AL41:AL42"/>
    <mergeCell ref="X34:Z34"/>
    <mergeCell ref="AA34:AC34"/>
    <mergeCell ref="X35:Z35"/>
    <mergeCell ref="AM39:AM40"/>
    <mergeCell ref="AN39:AN40"/>
    <mergeCell ref="AA29:AC29"/>
    <mergeCell ref="X30:Z30"/>
    <mergeCell ref="X27:Z27"/>
    <mergeCell ref="AA27:AC27"/>
    <mergeCell ref="AG31:AI31"/>
    <mergeCell ref="AG76:AI76"/>
    <mergeCell ref="AM71:AM72"/>
    <mergeCell ref="AN71:AN72"/>
    <mergeCell ref="AO71:AO72"/>
    <mergeCell ref="AP71:AP72"/>
    <mergeCell ref="AQ71:AQ72"/>
    <mergeCell ref="AG73:AI73"/>
    <mergeCell ref="AD71:AF71"/>
    <mergeCell ref="AD72:AF72"/>
    <mergeCell ref="AO74:AO75"/>
    <mergeCell ref="AP74:AP75"/>
    <mergeCell ref="AG74:AI74"/>
    <mergeCell ref="AN74:AN75"/>
    <mergeCell ref="AG75:AI75"/>
    <mergeCell ref="AD73:AF73"/>
    <mergeCell ref="AD75:AF75"/>
    <mergeCell ref="AD74:AF74"/>
    <mergeCell ref="AD76:AF76"/>
    <mergeCell ref="X73:Z73"/>
    <mergeCell ref="AA73:AC73"/>
    <mergeCell ref="X75:Z75"/>
    <mergeCell ref="AA75:AC75"/>
    <mergeCell ref="X76:Z76"/>
    <mergeCell ref="L77:M77"/>
    <mergeCell ref="N77:O77"/>
    <mergeCell ref="P77:Q77"/>
    <mergeCell ref="R77:S77"/>
    <mergeCell ref="T77:U77"/>
    <mergeCell ref="X74:Z74"/>
    <mergeCell ref="AA74:AC74"/>
    <mergeCell ref="AA76:AC76"/>
    <mergeCell ref="AD70:AF70"/>
    <mergeCell ref="AG70:AI70"/>
    <mergeCell ref="AG71:AI71"/>
    <mergeCell ref="AG72:AI72"/>
    <mergeCell ref="X65:Z65"/>
    <mergeCell ref="AA65:AC65"/>
    <mergeCell ref="X66:Z66"/>
    <mergeCell ref="AA66:AC66"/>
    <mergeCell ref="X68:Z68"/>
    <mergeCell ref="AA68:AC68"/>
    <mergeCell ref="X69:Z69"/>
    <mergeCell ref="AA69:AC69"/>
    <mergeCell ref="X70:Z70"/>
    <mergeCell ref="AA70:AC70"/>
    <mergeCell ref="X71:Z71"/>
    <mergeCell ref="AA71:AC71"/>
    <mergeCell ref="X72:Z72"/>
    <mergeCell ref="AA72:AC72"/>
    <mergeCell ref="AD69:AF69"/>
    <mergeCell ref="AD65:AF65"/>
    <mergeCell ref="AG65:AI65"/>
    <mergeCell ref="AD66:AF66"/>
    <mergeCell ref="AG66:AI66"/>
    <mergeCell ref="AD68:AF68"/>
    <mergeCell ref="AA43:AC43"/>
    <mergeCell ref="X56:Z56"/>
    <mergeCell ref="AA56:AC56"/>
    <mergeCell ref="X57:Z57"/>
    <mergeCell ref="AA57:AC57"/>
    <mergeCell ref="X47:Z47"/>
    <mergeCell ref="AA47:AC47"/>
    <mergeCell ref="X48:Z48"/>
    <mergeCell ref="AA48:AC48"/>
    <mergeCell ref="X49:Z49"/>
    <mergeCell ref="AA49:AC49"/>
    <mergeCell ref="X54:Z54"/>
    <mergeCell ref="AA54:AC54"/>
    <mergeCell ref="X55:Z55"/>
    <mergeCell ref="AA55:AC55"/>
    <mergeCell ref="X52:Z52"/>
    <mergeCell ref="X53:Z53"/>
    <mergeCell ref="AA53:AC53"/>
    <mergeCell ref="AA52:AC52"/>
    <mergeCell ref="AD51:AF51"/>
    <mergeCell ref="AL62:AL63"/>
    <mergeCell ref="X50:Z50"/>
    <mergeCell ref="AA50:AC50"/>
    <mergeCell ref="X51:Z51"/>
    <mergeCell ref="AA51:AC51"/>
    <mergeCell ref="X58:Z58"/>
    <mergeCell ref="AA58:AC58"/>
    <mergeCell ref="AD50:AF50"/>
    <mergeCell ref="AD52:AF52"/>
    <mergeCell ref="AG53:AI53"/>
    <mergeCell ref="AD53:AF53"/>
    <mergeCell ref="AG52:AI52"/>
    <mergeCell ref="X59:Z59"/>
    <mergeCell ref="AA59:AC59"/>
    <mergeCell ref="X60:Z60"/>
    <mergeCell ref="AA60:AC60"/>
    <mergeCell ref="X61:Z61"/>
    <mergeCell ref="AA61:AC61"/>
    <mergeCell ref="X62:Z62"/>
    <mergeCell ref="AA62:AC62"/>
    <mergeCell ref="X63:Z63"/>
    <mergeCell ref="AA63:AC63"/>
    <mergeCell ref="AL59:AL60"/>
    <mergeCell ref="AD55:AF55"/>
    <mergeCell ref="AD63:AF63"/>
    <mergeCell ref="AD56:AF56"/>
    <mergeCell ref="AG56:AI56"/>
    <mergeCell ref="AD58:AF58"/>
    <mergeCell ref="AG58:AI58"/>
    <mergeCell ref="AD60:AF60"/>
    <mergeCell ref="AG60:AI60"/>
    <mergeCell ref="AD62:AF62"/>
    <mergeCell ref="AG62:AI62"/>
    <mergeCell ref="AG68:AI68"/>
    <mergeCell ref="AD61:AF61"/>
    <mergeCell ref="AG61:AI61"/>
    <mergeCell ref="AG63:AI63"/>
    <mergeCell ref="AG64:AI64"/>
    <mergeCell ref="AN20:AN22"/>
    <mergeCell ref="AM68:AM69"/>
    <mergeCell ref="AN68:AN69"/>
    <mergeCell ref="AM59:AM60"/>
    <mergeCell ref="AN59:AN60"/>
    <mergeCell ref="AM57:AM58"/>
    <mergeCell ref="AN57:AN58"/>
    <mergeCell ref="AM46:AM50"/>
    <mergeCell ref="AN46:AN50"/>
    <mergeCell ref="AM36:AM37"/>
    <mergeCell ref="AN36:AN37"/>
    <mergeCell ref="AM62:AM63"/>
    <mergeCell ref="AN62:AN63"/>
    <mergeCell ref="AM41:AM42"/>
    <mergeCell ref="AN41:AN42"/>
    <mergeCell ref="AN23:AN24"/>
    <mergeCell ref="AM54:AM56"/>
    <mergeCell ref="AL68:AL69"/>
    <mergeCell ref="AL29:AL33"/>
    <mergeCell ref="AN29:AN33"/>
    <mergeCell ref="AL51:AL53"/>
    <mergeCell ref="AM51:AM53"/>
    <mergeCell ref="AG32:AI32"/>
    <mergeCell ref="AD38:AF38"/>
    <mergeCell ref="AG38:AI38"/>
    <mergeCell ref="AD33:AF33"/>
    <mergeCell ref="AM29:AM33"/>
    <mergeCell ref="X20:Z20"/>
    <mergeCell ref="AA20:AC20"/>
    <mergeCell ref="X21:Z21"/>
    <mergeCell ref="AA21:AC21"/>
    <mergeCell ref="X22:Z22"/>
    <mergeCell ref="AA22:AC22"/>
    <mergeCell ref="X23:Z23"/>
    <mergeCell ref="AA23:AC23"/>
    <mergeCell ref="X24:Z24"/>
    <mergeCell ref="AA24:AC24"/>
    <mergeCell ref="X25:Z25"/>
    <mergeCell ref="AA25:AC25"/>
    <mergeCell ref="X26:Z26"/>
    <mergeCell ref="AA26:AC26"/>
    <mergeCell ref="X28:Z28"/>
    <mergeCell ref="AA28:AC28"/>
    <mergeCell ref="X29:Z29"/>
    <mergeCell ref="X32:Z32"/>
    <mergeCell ref="E91:H91"/>
    <mergeCell ref="E20:E22"/>
    <mergeCell ref="E29:E33"/>
    <mergeCell ref="E59:E60"/>
    <mergeCell ref="E77:H77"/>
    <mergeCell ref="E78:H78"/>
    <mergeCell ref="E46:E50"/>
    <mergeCell ref="E62:E63"/>
    <mergeCell ref="E41:E42"/>
    <mergeCell ref="E36:E37"/>
    <mergeCell ref="H20:H22"/>
    <mergeCell ref="E81:H81"/>
    <mergeCell ref="E71:E72"/>
    <mergeCell ref="H23:H24"/>
    <mergeCell ref="E79:H79"/>
    <mergeCell ref="F59:F60"/>
    <mergeCell ref="L87:M87"/>
    <mergeCell ref="N87:O87"/>
    <mergeCell ref="L86:M86"/>
    <mergeCell ref="N86:O86"/>
    <mergeCell ref="T80:U80"/>
    <mergeCell ref="T79:U79"/>
    <mergeCell ref="L85:M85"/>
    <mergeCell ref="N85:O85"/>
    <mergeCell ref="L84:M84"/>
    <mergeCell ref="N84:O84"/>
    <mergeCell ref="E80:H80"/>
    <mergeCell ref="E82:H82"/>
    <mergeCell ref="E83:H83"/>
    <mergeCell ref="E84:H84"/>
    <mergeCell ref="E85:H85"/>
    <mergeCell ref="I80:K80"/>
    <mergeCell ref="L81:M81"/>
    <mergeCell ref="C57:C58"/>
    <mergeCell ref="E57:E58"/>
    <mergeCell ref="D59:D60"/>
    <mergeCell ref="D62:D63"/>
    <mergeCell ref="T78:U78"/>
    <mergeCell ref="C39:C40"/>
    <mergeCell ref="D39:D40"/>
    <mergeCell ref="C41:C42"/>
    <mergeCell ref="D41:D42"/>
    <mergeCell ref="C59:C60"/>
    <mergeCell ref="I78:K78"/>
    <mergeCell ref="E39:E40"/>
    <mergeCell ref="R78:S78"/>
    <mergeCell ref="C71:C72"/>
    <mergeCell ref="D71:D72"/>
    <mergeCell ref="N78:O78"/>
    <mergeCell ref="P78:Q78"/>
    <mergeCell ref="L78:M78"/>
    <mergeCell ref="B9:E10"/>
    <mergeCell ref="C46:C50"/>
    <mergeCell ref="C62:C63"/>
    <mergeCell ref="D29:D33"/>
    <mergeCell ref="D44:D45"/>
    <mergeCell ref="D46:D50"/>
    <mergeCell ref="D54:D56"/>
    <mergeCell ref="D57:D58"/>
    <mergeCell ref="C54:C56"/>
    <mergeCell ref="E54:E56"/>
    <mergeCell ref="C29:C33"/>
    <mergeCell ref="C44:C45"/>
    <mergeCell ref="E44:E45"/>
    <mergeCell ref="E14:E15"/>
    <mergeCell ref="E16:E17"/>
    <mergeCell ref="C36:C37"/>
    <mergeCell ref="D36:D37"/>
    <mergeCell ref="C14:C15"/>
    <mergeCell ref="C20:C22"/>
    <mergeCell ref="C23:C24"/>
    <mergeCell ref="D20:D22"/>
    <mergeCell ref="D23:D24"/>
    <mergeCell ref="D14:D15"/>
    <mergeCell ref="R10:S10"/>
    <mergeCell ref="N10:O10"/>
    <mergeCell ref="J9:W9"/>
    <mergeCell ref="T10:U10"/>
    <mergeCell ref="P10:Q10"/>
    <mergeCell ref="L10:M10"/>
    <mergeCell ref="F9:I10"/>
    <mergeCell ref="W10:W11"/>
    <mergeCell ref="V10:V11"/>
    <mergeCell ref="J10:K10"/>
    <mergeCell ref="R79:S79"/>
    <mergeCell ref="F20:F22"/>
    <mergeCell ref="F29:F33"/>
    <mergeCell ref="F23:F24"/>
    <mergeCell ref="I81:K81"/>
    <mergeCell ref="I79:K79"/>
    <mergeCell ref="L79:M79"/>
    <mergeCell ref="N79:O79"/>
    <mergeCell ref="P79:Q79"/>
    <mergeCell ref="H29:H33"/>
    <mergeCell ref="L80:M80"/>
    <mergeCell ref="N80:O80"/>
    <mergeCell ref="P80:Q80"/>
    <mergeCell ref="N81:O81"/>
    <mergeCell ref="P81:Q81"/>
    <mergeCell ref="R82:S82"/>
    <mergeCell ref="R81:S81"/>
    <mergeCell ref="R80:S80"/>
    <mergeCell ref="T82:U82"/>
    <mergeCell ref="P83:Q83"/>
    <mergeCell ref="R83:S83"/>
    <mergeCell ref="P84:Q84"/>
    <mergeCell ref="R84:S84"/>
    <mergeCell ref="T83:U83"/>
    <mergeCell ref="T81:U81"/>
    <mergeCell ref="P82:Q82"/>
    <mergeCell ref="P91:Q91"/>
    <mergeCell ref="R91:S91"/>
    <mergeCell ref="T91:U91"/>
    <mergeCell ref="T84:U84"/>
    <mergeCell ref="P85:Q85"/>
    <mergeCell ref="R85:S85"/>
    <mergeCell ref="T85:U85"/>
    <mergeCell ref="P86:Q86"/>
    <mergeCell ref="R86:S86"/>
    <mergeCell ref="T86:U86"/>
    <mergeCell ref="P87:Q87"/>
    <mergeCell ref="R87:S87"/>
    <mergeCell ref="T87:U87"/>
    <mergeCell ref="R88:S88"/>
    <mergeCell ref="T88:U88"/>
    <mergeCell ref="P88:Q88"/>
    <mergeCell ref="L89:M89"/>
    <mergeCell ref="P89:Q89"/>
    <mergeCell ref="R89:S89"/>
    <mergeCell ref="T89:U89"/>
    <mergeCell ref="L90:M90"/>
    <mergeCell ref="N90:O90"/>
    <mergeCell ref="P90:Q90"/>
    <mergeCell ref="R90:S90"/>
    <mergeCell ref="T90:U90"/>
    <mergeCell ref="I90:K90"/>
    <mergeCell ref="I91:K91"/>
    <mergeCell ref="I89:K89"/>
    <mergeCell ref="N89:O89"/>
    <mergeCell ref="E89:H89"/>
    <mergeCell ref="E90:H90"/>
    <mergeCell ref="L82:M82"/>
    <mergeCell ref="N82:O82"/>
    <mergeCell ref="I88:K88"/>
    <mergeCell ref="L83:M83"/>
    <mergeCell ref="N83:O83"/>
    <mergeCell ref="E86:H86"/>
    <mergeCell ref="E87:H87"/>
    <mergeCell ref="E88:H88"/>
    <mergeCell ref="I86:K86"/>
    <mergeCell ref="I87:K87"/>
    <mergeCell ref="L91:M91"/>
    <mergeCell ref="N91:O91"/>
    <mergeCell ref="I82:K82"/>
    <mergeCell ref="I83:K83"/>
    <mergeCell ref="I84:K84"/>
    <mergeCell ref="I85:K85"/>
    <mergeCell ref="L88:M88"/>
    <mergeCell ref="N88:O88"/>
    <mergeCell ref="AD44:AF44"/>
    <mergeCell ref="AG44:AI44"/>
    <mergeCell ref="AD30:AF30"/>
    <mergeCell ref="AD43:AF43"/>
    <mergeCell ref="AD37:AF37"/>
    <mergeCell ref="H59:H60"/>
    <mergeCell ref="I77:K77"/>
    <mergeCell ref="AG36:AI36"/>
    <mergeCell ref="AD45:AF45"/>
    <mergeCell ref="AG45:AI45"/>
    <mergeCell ref="AG40:AI40"/>
    <mergeCell ref="AD46:AF46"/>
    <mergeCell ref="AG46:AI46"/>
    <mergeCell ref="AD54:AF54"/>
    <mergeCell ref="AG54:AI54"/>
    <mergeCell ref="AD57:AF57"/>
    <mergeCell ref="AG57:AI57"/>
    <mergeCell ref="AD59:AF59"/>
    <mergeCell ref="AG59:AI59"/>
    <mergeCell ref="AG30:AI30"/>
    <mergeCell ref="AG50:AI50"/>
    <mergeCell ref="AG69:AI69"/>
    <mergeCell ref="AA30:AC30"/>
    <mergeCell ref="AD42:AF42"/>
    <mergeCell ref="B2:F5"/>
    <mergeCell ref="B6:F6"/>
    <mergeCell ref="B7:F7"/>
    <mergeCell ref="B8:F8"/>
    <mergeCell ref="G2:AR2"/>
    <mergeCell ref="G3:AR3"/>
    <mergeCell ref="G4:AR4"/>
    <mergeCell ref="G5:AR5"/>
    <mergeCell ref="G8:AR8"/>
    <mergeCell ref="G6:AR6"/>
    <mergeCell ref="G7:AR7"/>
    <mergeCell ref="AG42:AI42"/>
    <mergeCell ref="AD25:AF25"/>
    <mergeCell ref="AG25:AI25"/>
    <mergeCell ref="AD28:AF28"/>
    <mergeCell ref="AG28:AI28"/>
    <mergeCell ref="AD29:AF29"/>
    <mergeCell ref="AG29:AI29"/>
    <mergeCell ref="AG39:AI39"/>
    <mergeCell ref="AG33:AI33"/>
    <mergeCell ref="AG37:AI37"/>
    <mergeCell ref="AD40:AF40"/>
    <mergeCell ref="AD41:AF41"/>
    <mergeCell ref="AD34:AF34"/>
    <mergeCell ref="AG34:AI34"/>
    <mergeCell ref="AD35:AF35"/>
    <mergeCell ref="AG35:AI35"/>
    <mergeCell ref="AD26:AF26"/>
    <mergeCell ref="AG41:AI41"/>
    <mergeCell ref="AD39:AF39"/>
    <mergeCell ref="AG26:AI26"/>
    <mergeCell ref="AD27:AF27"/>
    <mergeCell ref="AG27:AI27"/>
    <mergeCell ref="AD36:AF36"/>
    <mergeCell ref="AD31:AF31"/>
    <mergeCell ref="AR12:AR13"/>
    <mergeCell ref="AQ12:AQ13"/>
    <mergeCell ref="X13:Z13"/>
    <mergeCell ref="AA13:AC13"/>
    <mergeCell ref="AD13:AF13"/>
    <mergeCell ref="AG13:AI13"/>
    <mergeCell ref="C16:C17"/>
    <mergeCell ref="D16:D17"/>
    <mergeCell ref="AD17:AF17"/>
    <mergeCell ref="AG17:AI17"/>
    <mergeCell ref="X16:Z16"/>
    <mergeCell ref="AA16:AC16"/>
    <mergeCell ref="X17:Z17"/>
    <mergeCell ref="AA17:AC17"/>
    <mergeCell ref="AG16:AI16"/>
    <mergeCell ref="AD12:AF12"/>
    <mergeCell ref="AG12:AI12"/>
    <mergeCell ref="AD14:AF14"/>
    <mergeCell ref="AG15:AI15"/>
    <mergeCell ref="F14:F15"/>
    <mergeCell ref="H14:H15"/>
    <mergeCell ref="AO12:AO13"/>
    <mergeCell ref="AP12:AP13"/>
    <mergeCell ref="AM12:AM13"/>
    <mergeCell ref="AO26:AO27"/>
    <mergeCell ref="AP26:AP27"/>
    <mergeCell ref="AG43:AI43"/>
    <mergeCell ref="AD47:AF47"/>
    <mergeCell ref="AD48:AF48"/>
    <mergeCell ref="AD49:AF49"/>
    <mergeCell ref="AO9:AR10"/>
    <mergeCell ref="AQ16:AQ17"/>
    <mergeCell ref="AR16:AR17"/>
    <mergeCell ref="AN14:AN15"/>
    <mergeCell ref="AM14:AM15"/>
    <mergeCell ref="X9:AN10"/>
    <mergeCell ref="AO16:AO17"/>
    <mergeCell ref="AP16:AP17"/>
    <mergeCell ref="AN16:AN17"/>
    <mergeCell ref="AM16:AM17"/>
    <mergeCell ref="AL16:AL17"/>
    <mergeCell ref="X12:Z12"/>
    <mergeCell ref="AA12:AC12"/>
    <mergeCell ref="X14:Z14"/>
    <mergeCell ref="AA14:AC14"/>
    <mergeCell ref="X15:Z15"/>
    <mergeCell ref="AA15:AC15"/>
    <mergeCell ref="AD16:AF16"/>
    <mergeCell ref="AA32:AC32"/>
    <mergeCell ref="X33:Z33"/>
    <mergeCell ref="AA33:AC33"/>
    <mergeCell ref="AG14:AI14"/>
    <mergeCell ref="AD15:AF15"/>
    <mergeCell ref="AG21:AI21"/>
    <mergeCell ref="X18:Z18"/>
    <mergeCell ref="AD22:AF22"/>
    <mergeCell ref="AG22:AI22"/>
    <mergeCell ref="AD20:AF20"/>
    <mergeCell ref="AG20:AI20"/>
    <mergeCell ref="AD21:AF21"/>
    <mergeCell ref="AA18:AC18"/>
    <mergeCell ref="X19:Z19"/>
    <mergeCell ref="AD18:AF18"/>
    <mergeCell ref="AG18:AI18"/>
    <mergeCell ref="AD19:AF19"/>
    <mergeCell ref="AG19:AI19"/>
    <mergeCell ref="AA19:AC19"/>
    <mergeCell ref="AG24:AI24"/>
    <mergeCell ref="AD23:AF23"/>
    <mergeCell ref="AG23:AI23"/>
    <mergeCell ref="AD24:AF24"/>
    <mergeCell ref="AD32:AF32"/>
    <mergeCell ref="AG47:AI47"/>
    <mergeCell ref="AG48:AI48"/>
    <mergeCell ref="AR74:AR75"/>
    <mergeCell ref="AN51:AN53"/>
    <mergeCell ref="AN66:AN67"/>
    <mergeCell ref="AR46:AR49"/>
    <mergeCell ref="AO54:AO55"/>
    <mergeCell ref="AP54:AP55"/>
    <mergeCell ref="AQ54:AQ55"/>
    <mergeCell ref="AR54:AR55"/>
    <mergeCell ref="AO68:AO69"/>
    <mergeCell ref="AP68:AP69"/>
    <mergeCell ref="AQ68:AQ69"/>
    <mergeCell ref="AR68:AR69"/>
    <mergeCell ref="AN54:AN56"/>
    <mergeCell ref="AQ74:AQ75"/>
    <mergeCell ref="AR71:AR72"/>
    <mergeCell ref="AO46:AO49"/>
    <mergeCell ref="AP46:AP49"/>
    <mergeCell ref="AQ46:AQ49"/>
    <mergeCell ref="AG51:AI51"/>
    <mergeCell ref="AG55:AI55"/>
    <mergeCell ref="AL57:AL58"/>
    <mergeCell ref="AL54:AL56"/>
  </mergeCells>
  <phoneticPr fontId="4" type="noConversion"/>
  <dataValidations count="1">
    <dataValidation type="list" allowBlank="1" showInputMessage="1" showErrorMessage="1" sqref="J44:J50 J54:J67 J69:J76 J14:J42">
      <formula1>$AV$2:$AV$5</formula1>
    </dataValidation>
  </dataValidations>
  <printOptions horizontalCentered="1" verticalCentered="1"/>
  <pageMargins left="0.15748031496062992" right="7.874015748031496E-2" top="3.937007874015748E-2" bottom="3.937007874015748E-2" header="0" footer="0"/>
  <pageSetup scale="12" orientation="landscape" r:id="rId1"/>
  <headerFooter scaleWithDoc="0">
    <oddFooter>&amp;R&amp;11Página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5"/>
  <sheetViews>
    <sheetView workbookViewId="0">
      <selection activeCell="C10" sqref="C10"/>
    </sheetView>
  </sheetViews>
  <sheetFormatPr baseColWidth="10" defaultColWidth="9.140625" defaultRowHeight="12.75" x14ac:dyDescent="0.2"/>
  <cols>
    <col min="1" max="1" width="9.140625" style="4"/>
    <col min="2" max="2" width="11.5703125" style="4" bestFit="1" customWidth="1"/>
    <col min="3" max="3" width="24" style="4" bestFit="1" customWidth="1"/>
    <col min="4" max="16384" width="9.140625" style="4"/>
  </cols>
  <sheetData>
    <row r="1" spans="1:3" x14ac:dyDescent="0.2">
      <c r="A1" s="3" t="s">
        <v>765</v>
      </c>
      <c r="B1" s="1" t="s">
        <v>758</v>
      </c>
      <c r="C1" s="1" t="s">
        <v>766</v>
      </c>
    </row>
    <row r="2" spans="1:3" x14ac:dyDescent="0.2">
      <c r="A2" s="2">
        <v>1</v>
      </c>
      <c r="B2" s="2">
        <v>1</v>
      </c>
      <c r="C2" s="2" t="s">
        <v>767</v>
      </c>
    </row>
    <row r="3" spans="1:3" x14ac:dyDescent="0.2">
      <c r="A3" s="2">
        <v>2</v>
      </c>
      <c r="B3" s="2">
        <v>11</v>
      </c>
      <c r="C3" s="2" t="s">
        <v>768</v>
      </c>
    </row>
    <row r="4" spans="1:3" x14ac:dyDescent="0.2">
      <c r="A4" s="2">
        <v>3</v>
      </c>
      <c r="B4" s="2">
        <v>11</v>
      </c>
      <c r="C4" s="2" t="s">
        <v>769</v>
      </c>
    </row>
    <row r="5" spans="1:3" x14ac:dyDescent="0.2">
      <c r="A5" s="2">
        <v>9</v>
      </c>
      <c r="B5" s="2">
        <v>1</v>
      </c>
      <c r="C5" s="2" t="s">
        <v>770</v>
      </c>
    </row>
    <row r="6" spans="1:3" x14ac:dyDescent="0.2">
      <c r="A6" s="2">
        <v>10</v>
      </c>
      <c r="B6" s="2">
        <v>1</v>
      </c>
      <c r="C6" s="2" t="s">
        <v>771</v>
      </c>
    </row>
    <row r="7" spans="1:3" x14ac:dyDescent="0.2">
      <c r="A7" s="2">
        <v>11</v>
      </c>
      <c r="B7" s="2">
        <v>1</v>
      </c>
      <c r="C7" s="2" t="s">
        <v>772</v>
      </c>
    </row>
    <row r="8" spans="1:3" x14ac:dyDescent="0.2">
      <c r="A8" s="2">
        <v>12</v>
      </c>
      <c r="B8" s="2">
        <v>1</v>
      </c>
      <c r="C8" s="2" t="s">
        <v>773</v>
      </c>
    </row>
    <row r="9" spans="1:3" x14ac:dyDescent="0.2">
      <c r="A9" s="2">
        <v>13</v>
      </c>
      <c r="B9" s="2">
        <v>1</v>
      </c>
      <c r="C9" s="2" t="s">
        <v>774</v>
      </c>
    </row>
    <row r="10" spans="1:3" x14ac:dyDescent="0.2">
      <c r="A10" s="2">
        <v>14</v>
      </c>
      <c r="B10" s="2">
        <v>1</v>
      </c>
      <c r="C10" s="2" t="s">
        <v>775</v>
      </c>
    </row>
    <row r="11" spans="1:3" x14ac:dyDescent="0.2">
      <c r="A11" s="2">
        <v>15</v>
      </c>
      <c r="B11" s="2">
        <v>1</v>
      </c>
      <c r="C11" s="2" t="s">
        <v>776</v>
      </c>
    </row>
    <row r="12" spans="1:3" x14ac:dyDescent="0.2">
      <c r="A12" s="2">
        <v>16</v>
      </c>
      <c r="B12" s="2">
        <v>1</v>
      </c>
      <c r="C12" s="2" t="s">
        <v>777</v>
      </c>
    </row>
    <row r="13" spans="1:3" x14ac:dyDescent="0.2">
      <c r="A13" s="2">
        <v>17</v>
      </c>
      <c r="B13" s="2">
        <v>11</v>
      </c>
      <c r="C13" s="2" t="s">
        <v>778</v>
      </c>
    </row>
    <row r="14" spans="1:3" x14ac:dyDescent="0.2">
      <c r="A14" s="2">
        <v>18</v>
      </c>
      <c r="B14" s="2">
        <v>11</v>
      </c>
      <c r="C14" s="2" t="s">
        <v>779</v>
      </c>
    </row>
    <row r="15" spans="1:3" x14ac:dyDescent="0.2">
      <c r="A15" s="2">
        <v>19</v>
      </c>
      <c r="B15" s="2">
        <v>11</v>
      </c>
      <c r="C15" s="2" t="s">
        <v>780</v>
      </c>
    </row>
    <row r="16" spans="1:3" x14ac:dyDescent="0.2">
      <c r="A16" s="2">
        <v>20</v>
      </c>
      <c r="B16" s="2">
        <v>11</v>
      </c>
      <c r="C16" s="2" t="s">
        <v>781</v>
      </c>
    </row>
    <row r="17" spans="1:3" x14ac:dyDescent="0.2">
      <c r="A17" s="2">
        <v>21</v>
      </c>
      <c r="B17" s="2">
        <v>12</v>
      </c>
      <c r="C17" s="2" t="s">
        <v>782</v>
      </c>
    </row>
    <row r="18" spans="1:3" x14ac:dyDescent="0.2">
      <c r="A18" s="2">
        <v>22</v>
      </c>
      <c r="B18" s="2">
        <v>12</v>
      </c>
      <c r="C18" s="2" t="s">
        <v>783</v>
      </c>
    </row>
    <row r="19" spans="1:3" x14ac:dyDescent="0.2">
      <c r="A19" s="2">
        <v>23</v>
      </c>
      <c r="B19" s="2">
        <v>11</v>
      </c>
      <c r="C19" s="2" t="s">
        <v>784</v>
      </c>
    </row>
    <row r="20" spans="1:3" x14ac:dyDescent="0.2">
      <c r="A20" s="2">
        <v>24</v>
      </c>
      <c r="B20" s="2">
        <v>11</v>
      </c>
      <c r="C20" s="2" t="s">
        <v>785</v>
      </c>
    </row>
    <row r="21" spans="1:3" x14ac:dyDescent="0.2">
      <c r="A21" s="2">
        <v>25</v>
      </c>
      <c r="B21" s="2">
        <v>11</v>
      </c>
      <c r="C21" s="2" t="s">
        <v>786</v>
      </c>
    </row>
    <row r="22" spans="1:3" x14ac:dyDescent="0.2">
      <c r="A22" s="2">
        <v>26</v>
      </c>
      <c r="B22" s="2">
        <v>10</v>
      </c>
      <c r="C22" s="2" t="s">
        <v>787</v>
      </c>
    </row>
    <row r="23" spans="1:3" x14ac:dyDescent="0.2">
      <c r="A23" s="2">
        <v>27</v>
      </c>
      <c r="B23" s="2">
        <v>11</v>
      </c>
      <c r="C23" s="2" t="s">
        <v>761</v>
      </c>
    </row>
    <row r="24" spans="1:3" x14ac:dyDescent="0.2">
      <c r="A24" s="2">
        <v>28</v>
      </c>
      <c r="B24" s="2">
        <v>11</v>
      </c>
      <c r="C24" s="2" t="s">
        <v>788</v>
      </c>
    </row>
    <row r="25" spans="1:3" x14ac:dyDescent="0.2">
      <c r="A25" s="2">
        <v>29</v>
      </c>
      <c r="B25" s="2">
        <v>10</v>
      </c>
      <c r="C25" s="2" t="s">
        <v>789</v>
      </c>
    </row>
    <row r="26" spans="1:3" x14ac:dyDescent="0.2">
      <c r="A26" s="2">
        <v>30</v>
      </c>
      <c r="B26" s="2">
        <v>10</v>
      </c>
      <c r="C26" s="2" t="s">
        <v>790</v>
      </c>
    </row>
    <row r="27" spans="1:3" x14ac:dyDescent="0.2">
      <c r="A27" s="2">
        <v>31</v>
      </c>
      <c r="B27" s="2">
        <v>10</v>
      </c>
      <c r="C27" s="2" t="s">
        <v>791</v>
      </c>
    </row>
    <row r="28" spans="1:3" x14ac:dyDescent="0.2">
      <c r="A28" s="2">
        <v>32</v>
      </c>
      <c r="B28" s="2">
        <v>4</v>
      </c>
      <c r="C28" s="2" t="s">
        <v>792</v>
      </c>
    </row>
    <row r="29" spans="1:3" x14ac:dyDescent="0.2">
      <c r="A29" s="2">
        <v>33</v>
      </c>
      <c r="B29" s="2">
        <v>4</v>
      </c>
      <c r="C29" s="2" t="s">
        <v>793</v>
      </c>
    </row>
    <row r="30" spans="1:3" x14ac:dyDescent="0.2">
      <c r="A30" s="2">
        <v>34</v>
      </c>
      <c r="B30" s="2">
        <v>4</v>
      </c>
      <c r="C30" s="2" t="s">
        <v>794</v>
      </c>
    </row>
    <row r="31" spans="1:3" x14ac:dyDescent="0.2">
      <c r="A31" s="2">
        <v>35</v>
      </c>
      <c r="B31" s="2">
        <v>15</v>
      </c>
      <c r="C31" s="2" t="s">
        <v>795</v>
      </c>
    </row>
    <row r="32" spans="1:3" x14ac:dyDescent="0.2">
      <c r="A32" s="2">
        <v>36</v>
      </c>
      <c r="B32" s="2">
        <v>18</v>
      </c>
      <c r="C32" s="2" t="s">
        <v>796</v>
      </c>
    </row>
    <row r="33" spans="1:3" x14ac:dyDescent="0.2">
      <c r="A33" s="2">
        <v>37</v>
      </c>
      <c r="B33" s="2">
        <v>14</v>
      </c>
      <c r="C33" s="2" t="s">
        <v>797</v>
      </c>
    </row>
    <row r="34" spans="1:3" x14ac:dyDescent="0.2">
      <c r="A34" s="2">
        <v>38</v>
      </c>
      <c r="B34" s="2">
        <v>15</v>
      </c>
      <c r="C34" s="2" t="s">
        <v>798</v>
      </c>
    </row>
    <row r="35" spans="1:3" x14ac:dyDescent="0.2">
      <c r="A35" s="2">
        <v>39</v>
      </c>
      <c r="B35" s="2">
        <v>18</v>
      </c>
      <c r="C35" s="2" t="s">
        <v>799</v>
      </c>
    </row>
    <row r="36" spans="1:3" x14ac:dyDescent="0.2">
      <c r="A36" s="2">
        <v>40</v>
      </c>
      <c r="B36" s="2">
        <v>16</v>
      </c>
      <c r="C36" s="2" t="s">
        <v>800</v>
      </c>
    </row>
    <row r="37" spans="1:3" x14ac:dyDescent="0.2">
      <c r="A37" s="2">
        <v>41</v>
      </c>
      <c r="B37" s="2">
        <v>16</v>
      </c>
      <c r="C37" s="2" t="s">
        <v>801</v>
      </c>
    </row>
    <row r="38" spans="1:3" x14ac:dyDescent="0.2">
      <c r="A38" s="2">
        <v>42</v>
      </c>
      <c r="B38" s="2">
        <v>6</v>
      </c>
      <c r="C38" s="2" t="s">
        <v>802</v>
      </c>
    </row>
    <row r="39" spans="1:3" x14ac:dyDescent="0.2">
      <c r="A39" s="2">
        <v>43</v>
      </c>
      <c r="B39" s="2">
        <v>16</v>
      </c>
      <c r="C39" s="2" t="s">
        <v>803</v>
      </c>
    </row>
    <row r="40" spans="1:3" x14ac:dyDescent="0.2">
      <c r="A40" s="2">
        <v>44</v>
      </c>
      <c r="B40" s="2">
        <v>8</v>
      </c>
      <c r="C40" s="2" t="s">
        <v>804</v>
      </c>
    </row>
    <row r="41" spans="1:3" x14ac:dyDescent="0.2">
      <c r="A41" s="2">
        <v>45</v>
      </c>
      <c r="B41" s="2">
        <v>8</v>
      </c>
      <c r="C41" s="2" t="s">
        <v>805</v>
      </c>
    </row>
    <row r="42" spans="1:3" x14ac:dyDescent="0.2">
      <c r="A42" s="2">
        <v>46</v>
      </c>
      <c r="B42" s="2">
        <v>8</v>
      </c>
      <c r="C42" s="2" t="s">
        <v>806</v>
      </c>
    </row>
    <row r="43" spans="1:3" x14ac:dyDescent="0.2">
      <c r="A43" s="2">
        <v>47</v>
      </c>
      <c r="B43" s="2">
        <v>8</v>
      </c>
      <c r="C43" s="2" t="s">
        <v>807</v>
      </c>
    </row>
    <row r="44" spans="1:3" x14ac:dyDescent="0.2">
      <c r="A44" s="2">
        <v>48</v>
      </c>
      <c r="B44" s="2">
        <v>8</v>
      </c>
      <c r="C44" s="2" t="s">
        <v>808</v>
      </c>
    </row>
    <row r="45" spans="1:3" x14ac:dyDescent="0.2">
      <c r="A45" s="2">
        <v>49</v>
      </c>
      <c r="B45" s="2">
        <v>7</v>
      </c>
      <c r="C45" s="2" t="s">
        <v>809</v>
      </c>
    </row>
    <row r="46" spans="1:3" x14ac:dyDescent="0.2">
      <c r="A46" s="2">
        <v>50</v>
      </c>
      <c r="B46" s="2">
        <v>4</v>
      </c>
      <c r="C46" s="2" t="s">
        <v>810</v>
      </c>
    </row>
    <row r="47" spans="1:3" x14ac:dyDescent="0.2">
      <c r="A47" s="2">
        <v>51</v>
      </c>
      <c r="B47" s="2">
        <v>4</v>
      </c>
      <c r="C47" s="2" t="s">
        <v>811</v>
      </c>
    </row>
    <row r="48" spans="1:3" x14ac:dyDescent="0.2">
      <c r="A48" s="2">
        <v>52</v>
      </c>
      <c r="B48" s="2">
        <v>5</v>
      </c>
      <c r="C48" s="2" t="s">
        <v>812</v>
      </c>
    </row>
    <row r="49" spans="1:3" x14ac:dyDescent="0.2">
      <c r="A49" s="2">
        <v>53</v>
      </c>
      <c r="B49" s="2">
        <v>18</v>
      </c>
      <c r="C49" s="2" t="s">
        <v>813</v>
      </c>
    </row>
    <row r="50" spans="1:3" x14ac:dyDescent="0.2">
      <c r="A50" s="2">
        <v>54</v>
      </c>
      <c r="B50" s="2">
        <v>18</v>
      </c>
      <c r="C50" s="2" t="s">
        <v>814</v>
      </c>
    </row>
    <row r="51" spans="1:3" x14ac:dyDescent="0.2">
      <c r="A51" s="2">
        <v>55</v>
      </c>
      <c r="B51" s="2">
        <v>18</v>
      </c>
      <c r="C51" s="2" t="s">
        <v>815</v>
      </c>
    </row>
    <row r="52" spans="1:3" x14ac:dyDescent="0.2">
      <c r="A52" s="2">
        <v>56</v>
      </c>
      <c r="B52" s="2">
        <v>5</v>
      </c>
      <c r="C52" s="2" t="s">
        <v>816</v>
      </c>
    </row>
    <row r="53" spans="1:3" x14ac:dyDescent="0.2">
      <c r="A53" s="2">
        <v>57</v>
      </c>
      <c r="B53" s="2">
        <v>5</v>
      </c>
      <c r="C53" s="2" t="s">
        <v>817</v>
      </c>
    </row>
    <row r="54" spans="1:3" x14ac:dyDescent="0.2">
      <c r="A54" s="2">
        <v>58</v>
      </c>
      <c r="B54" s="2">
        <v>5</v>
      </c>
      <c r="C54" s="2" t="s">
        <v>818</v>
      </c>
    </row>
    <row r="55" spans="1:3" x14ac:dyDescent="0.2">
      <c r="A55" s="2">
        <v>59</v>
      </c>
      <c r="B55" s="2">
        <v>5</v>
      </c>
      <c r="C55" s="2" t="s">
        <v>819</v>
      </c>
    </row>
    <row r="56" spans="1:3" x14ac:dyDescent="0.2">
      <c r="A56" s="2">
        <v>60</v>
      </c>
      <c r="B56" s="2">
        <v>5</v>
      </c>
      <c r="C56" s="2" t="s">
        <v>820</v>
      </c>
    </row>
    <row r="57" spans="1:3" x14ac:dyDescent="0.2">
      <c r="A57" s="2">
        <v>61</v>
      </c>
      <c r="B57" s="2">
        <v>5</v>
      </c>
      <c r="C57" s="2" t="s">
        <v>821</v>
      </c>
    </row>
    <row r="58" spans="1:3" x14ac:dyDescent="0.2">
      <c r="A58" s="2">
        <v>62</v>
      </c>
      <c r="B58" s="2">
        <v>6</v>
      </c>
      <c r="C58" s="2" t="s">
        <v>760</v>
      </c>
    </row>
    <row r="59" spans="1:3" x14ac:dyDescent="0.2">
      <c r="A59" s="2">
        <v>63</v>
      </c>
      <c r="B59" s="2">
        <v>19</v>
      </c>
      <c r="C59" s="2" t="s">
        <v>822</v>
      </c>
    </row>
    <row r="60" spans="1:3" x14ac:dyDescent="0.2">
      <c r="A60" s="2">
        <v>64</v>
      </c>
      <c r="B60" s="2">
        <v>19</v>
      </c>
      <c r="C60" s="2" t="s">
        <v>823</v>
      </c>
    </row>
    <row r="61" spans="1:3" x14ac:dyDescent="0.2">
      <c r="A61" s="2">
        <v>65</v>
      </c>
      <c r="B61" s="2">
        <v>19</v>
      </c>
      <c r="C61" s="2" t="s">
        <v>824</v>
      </c>
    </row>
    <row r="62" spans="1:3" x14ac:dyDescent="0.2">
      <c r="A62" s="2">
        <v>66</v>
      </c>
      <c r="B62" s="2">
        <v>19</v>
      </c>
      <c r="C62" s="2" t="s">
        <v>825</v>
      </c>
    </row>
    <row r="63" spans="1:3" x14ac:dyDescent="0.2">
      <c r="A63" s="2">
        <v>67</v>
      </c>
      <c r="B63" s="2">
        <v>19</v>
      </c>
      <c r="C63" s="2" t="s">
        <v>826</v>
      </c>
    </row>
    <row r="64" spans="1:3" x14ac:dyDescent="0.2">
      <c r="A64" s="2">
        <v>68</v>
      </c>
      <c r="B64" s="2">
        <v>19</v>
      </c>
      <c r="C64" s="2" t="s">
        <v>827</v>
      </c>
    </row>
    <row r="65" spans="1:3" x14ac:dyDescent="0.2">
      <c r="A65" s="2">
        <v>69</v>
      </c>
      <c r="B65" s="2">
        <v>19</v>
      </c>
      <c r="C65" s="2" t="s">
        <v>828</v>
      </c>
    </row>
    <row r="66" spans="1:3" x14ac:dyDescent="0.2">
      <c r="A66" s="2">
        <v>70</v>
      </c>
      <c r="B66" s="2">
        <v>19</v>
      </c>
      <c r="C66" s="2" t="s">
        <v>829</v>
      </c>
    </row>
    <row r="67" spans="1:3" x14ac:dyDescent="0.2">
      <c r="A67" s="2">
        <v>71</v>
      </c>
      <c r="B67" s="2">
        <v>11</v>
      </c>
      <c r="C67" s="2" t="s">
        <v>830</v>
      </c>
    </row>
    <row r="68" spans="1:3" x14ac:dyDescent="0.2">
      <c r="A68" s="2">
        <v>72</v>
      </c>
      <c r="B68" s="2">
        <v>10</v>
      </c>
      <c r="C68" s="2" t="s">
        <v>831</v>
      </c>
    </row>
    <row r="69" spans="1:3" x14ac:dyDescent="0.2">
      <c r="A69" s="2">
        <v>73</v>
      </c>
      <c r="B69" s="2">
        <v>10</v>
      </c>
      <c r="C69" s="2" t="s">
        <v>832</v>
      </c>
    </row>
    <row r="70" spans="1:3" x14ac:dyDescent="0.2">
      <c r="A70" s="2">
        <v>74</v>
      </c>
      <c r="B70" s="2">
        <v>10</v>
      </c>
      <c r="C70" s="2" t="s">
        <v>833</v>
      </c>
    </row>
    <row r="71" spans="1:3" x14ac:dyDescent="0.2">
      <c r="A71" s="2">
        <v>75</v>
      </c>
      <c r="B71" s="2">
        <v>9</v>
      </c>
      <c r="C71" s="2" t="s">
        <v>834</v>
      </c>
    </row>
    <row r="72" spans="1:3" x14ac:dyDescent="0.2">
      <c r="A72" s="2">
        <v>76</v>
      </c>
      <c r="B72" s="2">
        <v>9</v>
      </c>
      <c r="C72" s="2" t="s">
        <v>835</v>
      </c>
    </row>
    <row r="73" spans="1:3" x14ac:dyDescent="0.2">
      <c r="A73" s="2">
        <v>77</v>
      </c>
      <c r="B73" s="2">
        <v>9</v>
      </c>
      <c r="C73" s="2" t="s">
        <v>836</v>
      </c>
    </row>
    <row r="74" spans="1:3" x14ac:dyDescent="0.2">
      <c r="A74" s="2">
        <v>78</v>
      </c>
      <c r="B74" s="2">
        <v>8</v>
      </c>
      <c r="C74" s="2" t="s">
        <v>837</v>
      </c>
    </row>
    <row r="75" spans="1:3" x14ac:dyDescent="0.2">
      <c r="A75" s="2">
        <v>79</v>
      </c>
      <c r="B75" s="2">
        <v>8</v>
      </c>
      <c r="C75" s="2" t="s">
        <v>838</v>
      </c>
    </row>
    <row r="76" spans="1:3" x14ac:dyDescent="0.2">
      <c r="A76" s="2">
        <v>80</v>
      </c>
      <c r="B76" s="2">
        <v>8</v>
      </c>
      <c r="C76" s="2" t="s">
        <v>839</v>
      </c>
    </row>
    <row r="77" spans="1:3" x14ac:dyDescent="0.2">
      <c r="A77" s="2">
        <v>81</v>
      </c>
      <c r="B77" s="2">
        <v>8</v>
      </c>
      <c r="C77" s="2" t="s">
        <v>840</v>
      </c>
    </row>
    <row r="78" spans="1:3" x14ac:dyDescent="0.2">
      <c r="A78" s="2">
        <v>82</v>
      </c>
      <c r="B78" s="2">
        <v>8</v>
      </c>
      <c r="C78" s="2" t="s">
        <v>841</v>
      </c>
    </row>
    <row r="79" spans="1:3" x14ac:dyDescent="0.2">
      <c r="A79" s="2">
        <v>83</v>
      </c>
      <c r="B79" s="2">
        <v>8</v>
      </c>
      <c r="C79" s="2" t="s">
        <v>842</v>
      </c>
    </row>
    <row r="80" spans="1:3" x14ac:dyDescent="0.2">
      <c r="A80" s="2">
        <v>84</v>
      </c>
      <c r="B80" s="2">
        <v>7</v>
      </c>
      <c r="C80" s="2" t="s">
        <v>843</v>
      </c>
    </row>
    <row r="81" spans="1:3" x14ac:dyDescent="0.2">
      <c r="A81" s="2">
        <v>85</v>
      </c>
      <c r="B81" s="2">
        <v>7</v>
      </c>
      <c r="C81" s="2" t="s">
        <v>844</v>
      </c>
    </row>
    <row r="82" spans="1:3" x14ac:dyDescent="0.2">
      <c r="A82" s="2">
        <v>86</v>
      </c>
      <c r="B82" s="2">
        <v>7</v>
      </c>
      <c r="C82" s="2" t="s">
        <v>845</v>
      </c>
    </row>
    <row r="83" spans="1:3" x14ac:dyDescent="0.2">
      <c r="A83" s="2">
        <v>87</v>
      </c>
      <c r="B83" s="2">
        <v>7</v>
      </c>
      <c r="C83" s="2" t="s">
        <v>846</v>
      </c>
    </row>
    <row r="84" spans="1:3" x14ac:dyDescent="0.2">
      <c r="A84" s="2">
        <v>88</v>
      </c>
      <c r="B84" s="2">
        <v>2</v>
      </c>
      <c r="C84" s="2" t="s">
        <v>847</v>
      </c>
    </row>
    <row r="85" spans="1:3" x14ac:dyDescent="0.2">
      <c r="A85" s="2">
        <v>89</v>
      </c>
      <c r="B85" s="2">
        <v>2</v>
      </c>
      <c r="C85" s="2" t="s">
        <v>848</v>
      </c>
    </row>
    <row r="86" spans="1:3" x14ac:dyDescent="0.2">
      <c r="A86" s="2">
        <v>90</v>
      </c>
      <c r="B86" s="2">
        <v>2</v>
      </c>
      <c r="C86" s="2" t="s">
        <v>849</v>
      </c>
    </row>
    <row r="87" spans="1:3" x14ac:dyDescent="0.2">
      <c r="A87" s="2">
        <v>91</v>
      </c>
      <c r="B87" s="2">
        <v>3</v>
      </c>
      <c r="C87" s="2" t="s">
        <v>850</v>
      </c>
    </row>
    <row r="88" spans="1:3" x14ac:dyDescent="0.2">
      <c r="A88" s="2">
        <v>92</v>
      </c>
      <c r="B88" s="2">
        <v>3</v>
      </c>
      <c r="C88" s="2" t="s">
        <v>851</v>
      </c>
    </row>
    <row r="89" spans="1:3" x14ac:dyDescent="0.2">
      <c r="A89" s="2">
        <v>93</v>
      </c>
      <c r="B89" s="2">
        <v>3</v>
      </c>
      <c r="C89" s="2" t="s">
        <v>852</v>
      </c>
    </row>
    <row r="90" spans="1:3" x14ac:dyDescent="0.2">
      <c r="A90" s="2">
        <v>94</v>
      </c>
      <c r="B90" s="2">
        <v>17</v>
      </c>
      <c r="C90" s="2" t="s">
        <v>764</v>
      </c>
    </row>
    <row r="91" spans="1:3" x14ac:dyDescent="0.2">
      <c r="A91" s="2">
        <v>95</v>
      </c>
      <c r="B91" s="2">
        <v>3</v>
      </c>
      <c r="C91" s="2" t="s">
        <v>853</v>
      </c>
    </row>
    <row r="92" spans="1:3" x14ac:dyDescent="0.2">
      <c r="A92" s="2">
        <v>96</v>
      </c>
      <c r="B92" s="2">
        <v>3</v>
      </c>
      <c r="C92" s="2" t="s">
        <v>854</v>
      </c>
    </row>
    <row r="93" spans="1:3" x14ac:dyDescent="0.2">
      <c r="A93" s="2">
        <v>97</v>
      </c>
      <c r="B93" s="2">
        <v>2</v>
      </c>
      <c r="C93" s="2" t="s">
        <v>855</v>
      </c>
    </row>
    <row r="94" spans="1:3" x14ac:dyDescent="0.2">
      <c r="A94" s="2">
        <v>98</v>
      </c>
      <c r="B94" s="2">
        <v>12</v>
      </c>
      <c r="C94" s="2" t="s">
        <v>856</v>
      </c>
    </row>
    <row r="95" spans="1:3" x14ac:dyDescent="0.2">
      <c r="A95" s="2">
        <v>99</v>
      </c>
      <c r="B95" s="2">
        <v>2</v>
      </c>
      <c r="C95" s="2" t="s">
        <v>759</v>
      </c>
    </row>
    <row r="96" spans="1:3" x14ac:dyDescent="0.2">
      <c r="A96" s="2">
        <v>100</v>
      </c>
      <c r="B96" s="2">
        <v>13</v>
      </c>
      <c r="C96" s="2" t="s">
        <v>857</v>
      </c>
    </row>
    <row r="97" spans="1:3" x14ac:dyDescent="0.2">
      <c r="A97" s="2">
        <v>101</v>
      </c>
      <c r="B97" s="2">
        <v>13</v>
      </c>
      <c r="C97" s="2" t="s">
        <v>762</v>
      </c>
    </row>
    <row r="98" spans="1:3" x14ac:dyDescent="0.2">
      <c r="A98" s="2">
        <v>102</v>
      </c>
      <c r="B98" s="2">
        <v>14</v>
      </c>
      <c r="C98" s="2" t="s">
        <v>858</v>
      </c>
    </row>
    <row r="99" spans="1:3" x14ac:dyDescent="0.2">
      <c r="A99" s="2">
        <v>103</v>
      </c>
      <c r="B99" s="2">
        <v>12</v>
      </c>
      <c r="C99" s="2" t="s">
        <v>859</v>
      </c>
    </row>
    <row r="100" spans="1:3" x14ac:dyDescent="0.2">
      <c r="A100" s="2">
        <v>104</v>
      </c>
      <c r="B100" s="2">
        <v>13</v>
      </c>
      <c r="C100" s="2" t="s">
        <v>860</v>
      </c>
    </row>
    <row r="101" spans="1:3" x14ac:dyDescent="0.2">
      <c r="A101" s="2">
        <v>105</v>
      </c>
      <c r="B101" s="2">
        <v>10</v>
      </c>
      <c r="C101" s="2" t="s">
        <v>861</v>
      </c>
    </row>
    <row r="102" spans="1:3" x14ac:dyDescent="0.2">
      <c r="A102" s="2">
        <v>106</v>
      </c>
      <c r="B102" s="2">
        <v>13</v>
      </c>
      <c r="C102" s="2" t="s">
        <v>862</v>
      </c>
    </row>
    <row r="103" spans="1:3" x14ac:dyDescent="0.2">
      <c r="A103" s="2">
        <v>107</v>
      </c>
      <c r="B103" s="2">
        <v>13</v>
      </c>
      <c r="C103" s="2" t="s">
        <v>863</v>
      </c>
    </row>
    <row r="104" spans="1:3" x14ac:dyDescent="0.2">
      <c r="A104" s="2">
        <v>108</v>
      </c>
      <c r="B104" s="2">
        <v>16</v>
      </c>
      <c r="C104" s="2" t="s">
        <v>864</v>
      </c>
    </row>
    <row r="105" spans="1:3" x14ac:dyDescent="0.2">
      <c r="A105" s="2">
        <v>109</v>
      </c>
      <c r="B105" s="2">
        <v>13</v>
      </c>
      <c r="C105" s="2" t="s">
        <v>865</v>
      </c>
    </row>
    <row r="106" spans="1:3" x14ac:dyDescent="0.2">
      <c r="A106" s="2">
        <v>110</v>
      </c>
      <c r="B106" s="2">
        <v>9</v>
      </c>
      <c r="C106" s="2" t="s">
        <v>866</v>
      </c>
    </row>
    <row r="107" spans="1:3" x14ac:dyDescent="0.2">
      <c r="A107" s="2">
        <v>111</v>
      </c>
      <c r="B107" s="2">
        <v>16</v>
      </c>
      <c r="C107" s="2" t="s">
        <v>763</v>
      </c>
    </row>
    <row r="108" spans="1:3" x14ac:dyDescent="0.2">
      <c r="A108" s="2">
        <v>112</v>
      </c>
      <c r="B108" s="2">
        <v>9</v>
      </c>
      <c r="C108" s="2" t="s">
        <v>867</v>
      </c>
    </row>
    <row r="109" spans="1:3" x14ac:dyDescent="0.2">
      <c r="A109" s="2">
        <v>113</v>
      </c>
      <c r="B109" s="2">
        <v>8</v>
      </c>
      <c r="C109" s="2" t="s">
        <v>868</v>
      </c>
    </row>
    <row r="110" spans="1:3" x14ac:dyDescent="0.2">
      <c r="A110" s="2">
        <v>114</v>
      </c>
      <c r="B110" s="2">
        <v>9</v>
      </c>
      <c r="C110" s="2" t="s">
        <v>869</v>
      </c>
    </row>
    <row r="111" spans="1:3" x14ac:dyDescent="0.2">
      <c r="A111" s="2">
        <v>115</v>
      </c>
      <c r="B111" s="2">
        <v>9</v>
      </c>
      <c r="C111" s="2" t="s">
        <v>870</v>
      </c>
    </row>
    <row r="112" spans="1:3" x14ac:dyDescent="0.2">
      <c r="A112" s="2">
        <v>116</v>
      </c>
      <c r="B112" s="2">
        <v>10</v>
      </c>
      <c r="C112" s="2" t="s">
        <v>871</v>
      </c>
    </row>
    <row r="113" spans="1:3" x14ac:dyDescent="0.2">
      <c r="A113" s="2">
        <v>117</v>
      </c>
      <c r="B113" s="2">
        <v>9</v>
      </c>
      <c r="C113" s="2" t="s">
        <v>872</v>
      </c>
    </row>
    <row r="114" spans="1:3" x14ac:dyDescent="0.2">
      <c r="A114" s="2">
        <v>118</v>
      </c>
      <c r="B114" s="2"/>
      <c r="C114" s="2" t="s">
        <v>873</v>
      </c>
    </row>
    <row r="115" spans="1:3" x14ac:dyDescent="0.2">
      <c r="A115" s="2"/>
      <c r="B115" s="2"/>
      <c r="C115" s="2" t="s">
        <v>683</v>
      </c>
    </row>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14"/>
  <sheetViews>
    <sheetView workbookViewId="0"/>
  </sheetViews>
  <sheetFormatPr baseColWidth="10" defaultColWidth="9.140625" defaultRowHeight="12.75" x14ac:dyDescent="0.2"/>
  <cols>
    <col min="1" max="1" width="10.7109375" style="4" customWidth="1"/>
    <col min="2" max="2" width="9.140625" style="4"/>
    <col min="3" max="3" width="61.85546875" style="4" bestFit="1" customWidth="1"/>
    <col min="4" max="16384" width="9.140625" style="4"/>
  </cols>
  <sheetData>
    <row r="1" spans="1:3" x14ac:dyDescent="0.2">
      <c r="A1" s="3" t="s">
        <v>874</v>
      </c>
      <c r="B1" s="1" t="s">
        <v>765</v>
      </c>
      <c r="C1" s="1" t="s">
        <v>875</v>
      </c>
    </row>
    <row r="2" spans="1:3" x14ac:dyDescent="0.2">
      <c r="A2" s="2">
        <v>1</v>
      </c>
      <c r="B2" s="2">
        <v>1</v>
      </c>
      <c r="C2" s="2" t="s">
        <v>876</v>
      </c>
    </row>
    <row r="3" spans="1:3" x14ac:dyDescent="0.2">
      <c r="A3" s="2">
        <v>2</v>
      </c>
      <c r="B3" s="2">
        <v>1</v>
      </c>
      <c r="C3" s="2" t="s">
        <v>877</v>
      </c>
    </row>
    <row r="4" spans="1:3" x14ac:dyDescent="0.2">
      <c r="A4" s="2">
        <v>3</v>
      </c>
      <c r="B4" s="2" t="s">
        <v>684</v>
      </c>
      <c r="C4" s="2" t="s">
        <v>878</v>
      </c>
    </row>
    <row r="5" spans="1:3" x14ac:dyDescent="0.2">
      <c r="A5" s="2">
        <v>4</v>
      </c>
      <c r="B5" s="2">
        <v>9</v>
      </c>
      <c r="C5" s="2" t="s">
        <v>879</v>
      </c>
    </row>
    <row r="6" spans="1:3" x14ac:dyDescent="0.2">
      <c r="A6" s="2">
        <v>5</v>
      </c>
      <c r="B6" s="2">
        <v>9</v>
      </c>
      <c r="C6" s="2" t="s">
        <v>880</v>
      </c>
    </row>
    <row r="7" spans="1:3" x14ac:dyDescent="0.2">
      <c r="A7" s="2">
        <v>6</v>
      </c>
      <c r="B7" s="2">
        <v>9</v>
      </c>
      <c r="C7" s="2" t="s">
        <v>881</v>
      </c>
    </row>
    <row r="8" spans="1:3" x14ac:dyDescent="0.2">
      <c r="A8" s="2">
        <v>7</v>
      </c>
      <c r="B8" s="2">
        <v>9</v>
      </c>
      <c r="C8" s="2" t="s">
        <v>882</v>
      </c>
    </row>
    <row r="9" spans="1:3" x14ac:dyDescent="0.2">
      <c r="A9" s="2">
        <v>8</v>
      </c>
      <c r="B9" s="2">
        <v>9</v>
      </c>
      <c r="C9" s="2" t="s">
        <v>883</v>
      </c>
    </row>
    <row r="10" spans="1:3" x14ac:dyDescent="0.2">
      <c r="A10" s="2">
        <v>9</v>
      </c>
      <c r="B10" s="2">
        <v>9</v>
      </c>
      <c r="C10" s="2" t="s">
        <v>884</v>
      </c>
    </row>
    <row r="11" spans="1:3" x14ac:dyDescent="0.2">
      <c r="A11" s="2">
        <v>10</v>
      </c>
      <c r="B11" s="2">
        <v>9</v>
      </c>
      <c r="C11" s="2" t="s">
        <v>885</v>
      </c>
    </row>
    <row r="12" spans="1:3" x14ac:dyDescent="0.2">
      <c r="A12" s="2">
        <v>11</v>
      </c>
      <c r="B12" s="2">
        <v>9</v>
      </c>
      <c r="C12" s="2" t="s">
        <v>886</v>
      </c>
    </row>
    <row r="13" spans="1:3" x14ac:dyDescent="0.2">
      <c r="A13" s="2">
        <v>12</v>
      </c>
      <c r="B13" s="2">
        <v>9</v>
      </c>
      <c r="C13" s="2" t="s">
        <v>887</v>
      </c>
    </row>
    <row r="14" spans="1:3" x14ac:dyDescent="0.2">
      <c r="A14" s="2">
        <v>13</v>
      </c>
      <c r="B14" s="2">
        <v>9</v>
      </c>
      <c r="C14" s="2" t="s">
        <v>888</v>
      </c>
    </row>
    <row r="15" spans="1:3" x14ac:dyDescent="0.2">
      <c r="A15" s="2">
        <v>14</v>
      </c>
      <c r="B15" s="2">
        <v>9</v>
      </c>
      <c r="C15" s="2" t="s">
        <v>889</v>
      </c>
    </row>
    <row r="16" spans="1:3" x14ac:dyDescent="0.2">
      <c r="A16" s="2">
        <v>15</v>
      </c>
      <c r="B16" s="2">
        <v>9</v>
      </c>
      <c r="C16" s="2" t="s">
        <v>890</v>
      </c>
    </row>
    <row r="17" spans="1:3" x14ac:dyDescent="0.2">
      <c r="A17" s="2">
        <v>16</v>
      </c>
      <c r="B17" s="2">
        <v>9</v>
      </c>
      <c r="C17" s="2" t="s">
        <v>891</v>
      </c>
    </row>
    <row r="18" spans="1:3" x14ac:dyDescent="0.2">
      <c r="A18" s="2">
        <v>17</v>
      </c>
      <c r="B18" s="2">
        <v>9</v>
      </c>
      <c r="C18" s="2" t="s">
        <v>892</v>
      </c>
    </row>
    <row r="19" spans="1:3" x14ac:dyDescent="0.2">
      <c r="A19" s="2">
        <v>18</v>
      </c>
      <c r="B19" s="2">
        <v>9</v>
      </c>
      <c r="C19" s="2" t="s">
        <v>893</v>
      </c>
    </row>
    <row r="20" spans="1:3" x14ac:dyDescent="0.2">
      <c r="A20" s="2">
        <v>19</v>
      </c>
      <c r="B20" s="2">
        <v>9</v>
      </c>
      <c r="C20" s="2" t="s">
        <v>894</v>
      </c>
    </row>
    <row r="21" spans="1:3" x14ac:dyDescent="0.2">
      <c r="A21" s="2">
        <v>20</v>
      </c>
      <c r="B21" s="2">
        <v>9</v>
      </c>
      <c r="C21" s="2" t="s">
        <v>895</v>
      </c>
    </row>
    <row r="22" spans="1:3" x14ac:dyDescent="0.2">
      <c r="A22" s="2">
        <v>21</v>
      </c>
      <c r="B22" s="2">
        <v>9</v>
      </c>
      <c r="C22" s="2" t="s">
        <v>896</v>
      </c>
    </row>
    <row r="23" spans="1:3" x14ac:dyDescent="0.2">
      <c r="A23" s="2">
        <v>22</v>
      </c>
      <c r="B23" s="2">
        <v>9</v>
      </c>
      <c r="C23" s="2" t="s">
        <v>897</v>
      </c>
    </row>
    <row r="24" spans="1:3" x14ac:dyDescent="0.2">
      <c r="A24" s="2">
        <v>23</v>
      </c>
      <c r="B24" s="2">
        <v>9</v>
      </c>
      <c r="C24" s="2" t="s">
        <v>898</v>
      </c>
    </row>
    <row r="25" spans="1:3" x14ac:dyDescent="0.2">
      <c r="A25" s="2">
        <v>24</v>
      </c>
      <c r="B25" s="2">
        <v>9</v>
      </c>
      <c r="C25" s="2" t="s">
        <v>899</v>
      </c>
    </row>
    <row r="26" spans="1:3" x14ac:dyDescent="0.2">
      <c r="A26" s="2">
        <v>25</v>
      </c>
      <c r="B26" s="2">
        <v>9</v>
      </c>
      <c r="C26" s="2" t="s">
        <v>900</v>
      </c>
    </row>
    <row r="27" spans="1:3" x14ac:dyDescent="0.2">
      <c r="A27" s="2">
        <v>26</v>
      </c>
      <c r="B27" s="2">
        <v>9</v>
      </c>
      <c r="C27" s="2" t="s">
        <v>901</v>
      </c>
    </row>
    <row r="28" spans="1:3" x14ac:dyDescent="0.2">
      <c r="A28" s="2">
        <v>27</v>
      </c>
      <c r="B28" s="2">
        <v>10</v>
      </c>
      <c r="C28" s="2" t="s">
        <v>902</v>
      </c>
    </row>
    <row r="29" spans="1:3" x14ac:dyDescent="0.2">
      <c r="A29" s="2">
        <v>28</v>
      </c>
      <c r="B29" s="2">
        <v>10</v>
      </c>
      <c r="C29" s="2" t="s">
        <v>903</v>
      </c>
    </row>
    <row r="30" spans="1:3" x14ac:dyDescent="0.2">
      <c r="A30" s="2">
        <v>29</v>
      </c>
      <c r="B30" s="2">
        <v>10</v>
      </c>
      <c r="C30" s="2" t="s">
        <v>904</v>
      </c>
    </row>
    <row r="31" spans="1:3" x14ac:dyDescent="0.2">
      <c r="A31" s="2">
        <v>30</v>
      </c>
      <c r="B31" s="2">
        <v>10</v>
      </c>
      <c r="C31" s="2" t="s">
        <v>905</v>
      </c>
    </row>
    <row r="32" spans="1:3" x14ac:dyDescent="0.2">
      <c r="A32" s="2">
        <v>31</v>
      </c>
      <c r="B32" s="2">
        <v>10</v>
      </c>
      <c r="C32" s="2" t="s">
        <v>906</v>
      </c>
    </row>
    <row r="33" spans="1:3" x14ac:dyDescent="0.2">
      <c r="A33" s="2">
        <v>32</v>
      </c>
      <c r="B33" s="2">
        <v>10</v>
      </c>
      <c r="C33" s="2" t="s">
        <v>907</v>
      </c>
    </row>
    <row r="34" spans="1:3" x14ac:dyDescent="0.2">
      <c r="A34" s="2">
        <v>33</v>
      </c>
      <c r="B34" s="2">
        <v>10</v>
      </c>
      <c r="C34" s="2" t="s">
        <v>908</v>
      </c>
    </row>
    <row r="35" spans="1:3" x14ac:dyDescent="0.2">
      <c r="A35" s="2">
        <v>34</v>
      </c>
      <c r="B35" s="2">
        <v>10</v>
      </c>
      <c r="C35" s="2" t="s">
        <v>909</v>
      </c>
    </row>
    <row r="36" spans="1:3" x14ac:dyDescent="0.2">
      <c r="A36" s="2">
        <v>35</v>
      </c>
      <c r="B36" s="2">
        <v>10</v>
      </c>
      <c r="C36" s="2" t="s">
        <v>910</v>
      </c>
    </row>
    <row r="37" spans="1:3" x14ac:dyDescent="0.2">
      <c r="A37" s="2">
        <v>36</v>
      </c>
      <c r="B37" s="2">
        <v>10</v>
      </c>
      <c r="C37" s="2" t="s">
        <v>911</v>
      </c>
    </row>
    <row r="38" spans="1:3" x14ac:dyDescent="0.2">
      <c r="A38" s="2">
        <v>37</v>
      </c>
      <c r="B38" s="2">
        <v>11</v>
      </c>
      <c r="C38" s="2" t="s">
        <v>912</v>
      </c>
    </row>
    <row r="39" spans="1:3" x14ac:dyDescent="0.2">
      <c r="A39" s="2">
        <v>38</v>
      </c>
      <c r="B39" s="2">
        <v>11</v>
      </c>
      <c r="C39" s="2" t="s">
        <v>913</v>
      </c>
    </row>
    <row r="40" spans="1:3" x14ac:dyDescent="0.2">
      <c r="A40" s="2">
        <v>39</v>
      </c>
      <c r="B40" s="2">
        <v>11</v>
      </c>
      <c r="C40" s="2" t="s">
        <v>914</v>
      </c>
    </row>
    <row r="41" spans="1:3" x14ac:dyDescent="0.2">
      <c r="A41" s="2">
        <v>40</v>
      </c>
      <c r="B41" s="2">
        <v>11</v>
      </c>
      <c r="C41" s="2" t="s">
        <v>915</v>
      </c>
    </row>
    <row r="42" spans="1:3" x14ac:dyDescent="0.2">
      <c r="A42" s="2">
        <v>41</v>
      </c>
      <c r="B42" s="2">
        <v>11</v>
      </c>
      <c r="C42" s="2" t="s">
        <v>916</v>
      </c>
    </row>
    <row r="43" spans="1:3" x14ac:dyDescent="0.2">
      <c r="A43" s="2">
        <v>42</v>
      </c>
      <c r="B43" s="2">
        <v>11</v>
      </c>
      <c r="C43" s="2" t="s">
        <v>725</v>
      </c>
    </row>
    <row r="44" spans="1:3" x14ac:dyDescent="0.2">
      <c r="A44" s="2">
        <v>43</v>
      </c>
      <c r="B44" s="2">
        <v>11</v>
      </c>
      <c r="C44" s="2" t="s">
        <v>917</v>
      </c>
    </row>
    <row r="45" spans="1:3" x14ac:dyDescent="0.2">
      <c r="A45" s="2">
        <v>44</v>
      </c>
      <c r="B45" s="2">
        <v>11</v>
      </c>
      <c r="C45" s="2" t="s">
        <v>918</v>
      </c>
    </row>
    <row r="46" spans="1:3" x14ac:dyDescent="0.2">
      <c r="A46" s="2">
        <v>45</v>
      </c>
      <c r="B46" s="2">
        <v>11</v>
      </c>
      <c r="C46" s="2" t="s">
        <v>919</v>
      </c>
    </row>
    <row r="47" spans="1:3" x14ac:dyDescent="0.2">
      <c r="A47" s="2">
        <v>46</v>
      </c>
      <c r="B47" s="2">
        <v>11</v>
      </c>
      <c r="C47" s="2" t="s">
        <v>920</v>
      </c>
    </row>
    <row r="48" spans="1:3" x14ac:dyDescent="0.2">
      <c r="A48" s="2">
        <v>47</v>
      </c>
      <c r="B48" s="2">
        <v>11</v>
      </c>
      <c r="C48" s="2" t="s">
        <v>921</v>
      </c>
    </row>
    <row r="49" spans="1:3" x14ac:dyDescent="0.2">
      <c r="A49" s="2">
        <v>48</v>
      </c>
      <c r="B49" s="2">
        <v>11</v>
      </c>
      <c r="C49" s="2" t="s">
        <v>922</v>
      </c>
    </row>
    <row r="50" spans="1:3" x14ac:dyDescent="0.2">
      <c r="A50" s="2">
        <v>49</v>
      </c>
      <c r="B50" s="2">
        <v>11</v>
      </c>
      <c r="C50" s="2" t="s">
        <v>923</v>
      </c>
    </row>
    <row r="51" spans="1:3" x14ac:dyDescent="0.2">
      <c r="A51" s="2">
        <v>50</v>
      </c>
      <c r="B51" s="2">
        <v>11</v>
      </c>
      <c r="C51" s="2" t="s">
        <v>924</v>
      </c>
    </row>
    <row r="52" spans="1:3" x14ac:dyDescent="0.2">
      <c r="A52" s="2">
        <v>51</v>
      </c>
      <c r="B52" s="2">
        <v>11</v>
      </c>
      <c r="C52" s="2" t="s">
        <v>925</v>
      </c>
    </row>
    <row r="53" spans="1:3" x14ac:dyDescent="0.2">
      <c r="A53" s="2">
        <v>52</v>
      </c>
      <c r="B53" s="2">
        <v>11</v>
      </c>
      <c r="C53" s="2" t="s">
        <v>926</v>
      </c>
    </row>
    <row r="54" spans="1:3" x14ac:dyDescent="0.2">
      <c r="A54" s="2">
        <v>53</v>
      </c>
      <c r="B54" s="2">
        <v>11</v>
      </c>
      <c r="C54" s="2" t="s">
        <v>927</v>
      </c>
    </row>
    <row r="55" spans="1:3" x14ac:dyDescent="0.2">
      <c r="A55" s="2">
        <v>54</v>
      </c>
      <c r="B55" s="2">
        <v>11</v>
      </c>
      <c r="C55" s="2" t="s">
        <v>928</v>
      </c>
    </row>
    <row r="56" spans="1:3" x14ac:dyDescent="0.2">
      <c r="A56" s="2">
        <v>55</v>
      </c>
      <c r="B56" s="2">
        <v>12</v>
      </c>
      <c r="C56" s="2" t="s">
        <v>929</v>
      </c>
    </row>
    <row r="57" spans="1:3" x14ac:dyDescent="0.2">
      <c r="A57" s="2">
        <v>56</v>
      </c>
      <c r="B57" s="2">
        <v>12</v>
      </c>
      <c r="C57" s="2" t="s">
        <v>930</v>
      </c>
    </row>
    <row r="58" spans="1:3" x14ac:dyDescent="0.2">
      <c r="A58" s="2">
        <v>57</v>
      </c>
      <c r="B58" s="2">
        <v>12</v>
      </c>
      <c r="C58" s="2" t="s">
        <v>931</v>
      </c>
    </row>
    <row r="59" spans="1:3" x14ac:dyDescent="0.2">
      <c r="A59" s="2">
        <v>58</v>
      </c>
      <c r="B59" s="2">
        <v>12</v>
      </c>
      <c r="C59" s="2" t="s">
        <v>932</v>
      </c>
    </row>
    <row r="60" spans="1:3" x14ac:dyDescent="0.2">
      <c r="A60" s="2">
        <v>59</v>
      </c>
      <c r="B60" s="2">
        <v>12</v>
      </c>
      <c r="C60" s="2" t="s">
        <v>933</v>
      </c>
    </row>
    <row r="61" spans="1:3" x14ac:dyDescent="0.2">
      <c r="A61" s="2">
        <v>60</v>
      </c>
      <c r="B61" s="2">
        <v>12</v>
      </c>
      <c r="C61" s="2" t="s">
        <v>934</v>
      </c>
    </row>
    <row r="62" spans="1:3" x14ac:dyDescent="0.2">
      <c r="A62" s="2">
        <v>61</v>
      </c>
      <c r="B62" s="2">
        <v>12</v>
      </c>
      <c r="C62" s="2" t="s">
        <v>935</v>
      </c>
    </row>
    <row r="63" spans="1:3" x14ac:dyDescent="0.2">
      <c r="A63" s="2">
        <v>62</v>
      </c>
      <c r="B63" s="2">
        <v>12</v>
      </c>
      <c r="C63" s="2" t="s">
        <v>936</v>
      </c>
    </row>
    <row r="64" spans="1:3" x14ac:dyDescent="0.2">
      <c r="A64" s="2">
        <v>63</v>
      </c>
      <c r="B64" s="2">
        <v>12</v>
      </c>
      <c r="C64" s="2" t="s">
        <v>937</v>
      </c>
    </row>
    <row r="65" spans="1:3" x14ac:dyDescent="0.2">
      <c r="A65" s="2">
        <v>64</v>
      </c>
      <c r="B65" s="2">
        <v>12</v>
      </c>
      <c r="C65" s="2" t="s">
        <v>938</v>
      </c>
    </row>
    <row r="66" spans="1:3" x14ac:dyDescent="0.2">
      <c r="A66" s="2">
        <v>65</v>
      </c>
      <c r="B66" s="2">
        <v>12</v>
      </c>
      <c r="C66" s="2" t="s">
        <v>939</v>
      </c>
    </row>
    <row r="67" spans="1:3" x14ac:dyDescent="0.2">
      <c r="A67" s="2">
        <v>66</v>
      </c>
      <c r="B67" s="2">
        <v>12</v>
      </c>
      <c r="C67" s="2" t="s">
        <v>940</v>
      </c>
    </row>
    <row r="68" spans="1:3" x14ac:dyDescent="0.2">
      <c r="A68" s="2">
        <v>67</v>
      </c>
      <c r="B68" s="2">
        <v>12</v>
      </c>
      <c r="C68" s="2" t="s">
        <v>941</v>
      </c>
    </row>
    <row r="69" spans="1:3" x14ac:dyDescent="0.2">
      <c r="A69" s="2">
        <v>68</v>
      </c>
      <c r="B69" s="2">
        <v>12</v>
      </c>
      <c r="C69" s="2" t="s">
        <v>942</v>
      </c>
    </row>
    <row r="70" spans="1:3" x14ac:dyDescent="0.2">
      <c r="A70" s="2">
        <v>69</v>
      </c>
      <c r="B70" s="2">
        <v>12</v>
      </c>
      <c r="C70" s="2" t="s">
        <v>943</v>
      </c>
    </row>
    <row r="71" spans="1:3" x14ac:dyDescent="0.2">
      <c r="A71" s="2">
        <v>70</v>
      </c>
      <c r="B71" s="2">
        <v>13</v>
      </c>
      <c r="C71" s="2" t="s">
        <v>944</v>
      </c>
    </row>
    <row r="72" spans="1:3" x14ac:dyDescent="0.2">
      <c r="A72" s="2">
        <v>71</v>
      </c>
      <c r="B72" s="2">
        <v>13</v>
      </c>
      <c r="C72" s="2" t="s">
        <v>945</v>
      </c>
    </row>
    <row r="73" spans="1:3" x14ac:dyDescent="0.2">
      <c r="A73" s="2">
        <v>72</v>
      </c>
      <c r="B73" s="2">
        <v>13</v>
      </c>
      <c r="C73" s="2" t="s">
        <v>946</v>
      </c>
    </row>
    <row r="74" spans="1:3" x14ac:dyDescent="0.2">
      <c r="A74" s="2">
        <v>73</v>
      </c>
      <c r="B74" s="2">
        <v>13</v>
      </c>
      <c r="C74" s="2" t="s">
        <v>947</v>
      </c>
    </row>
    <row r="75" spans="1:3" x14ac:dyDescent="0.2">
      <c r="A75" s="2">
        <v>74</v>
      </c>
      <c r="B75" s="2">
        <v>13</v>
      </c>
      <c r="C75" s="2" t="s">
        <v>948</v>
      </c>
    </row>
    <row r="76" spans="1:3" x14ac:dyDescent="0.2">
      <c r="A76" s="2">
        <v>75</v>
      </c>
      <c r="B76" s="2">
        <v>13</v>
      </c>
      <c r="C76" s="2" t="s">
        <v>949</v>
      </c>
    </row>
    <row r="77" spans="1:3" x14ac:dyDescent="0.2">
      <c r="A77" s="2">
        <v>76</v>
      </c>
      <c r="B77" s="2">
        <v>13</v>
      </c>
      <c r="C77" s="2" t="s">
        <v>950</v>
      </c>
    </row>
    <row r="78" spans="1:3" x14ac:dyDescent="0.2">
      <c r="A78" s="2">
        <v>77</v>
      </c>
      <c r="B78" s="2">
        <v>13</v>
      </c>
      <c r="C78" s="2" t="s">
        <v>951</v>
      </c>
    </row>
    <row r="79" spans="1:3" x14ac:dyDescent="0.2">
      <c r="A79" s="2">
        <v>78</v>
      </c>
      <c r="B79" s="2">
        <v>13</v>
      </c>
      <c r="C79" s="2" t="s">
        <v>952</v>
      </c>
    </row>
    <row r="80" spans="1:3" x14ac:dyDescent="0.2">
      <c r="A80" s="2">
        <v>79</v>
      </c>
      <c r="B80" s="2">
        <v>13</v>
      </c>
      <c r="C80" s="2" t="s">
        <v>953</v>
      </c>
    </row>
    <row r="81" spans="1:3" x14ac:dyDescent="0.2">
      <c r="A81" s="2">
        <v>80</v>
      </c>
      <c r="B81" s="2">
        <v>13</v>
      </c>
      <c r="C81" s="2" t="s">
        <v>954</v>
      </c>
    </row>
    <row r="82" spans="1:3" x14ac:dyDescent="0.2">
      <c r="A82" s="2">
        <v>81</v>
      </c>
      <c r="B82" s="2">
        <v>13</v>
      </c>
      <c r="C82" s="2" t="s">
        <v>955</v>
      </c>
    </row>
    <row r="83" spans="1:3" x14ac:dyDescent="0.2">
      <c r="A83" s="2">
        <v>82</v>
      </c>
      <c r="B83" s="2">
        <v>13</v>
      </c>
      <c r="C83" s="2" t="s">
        <v>956</v>
      </c>
    </row>
    <row r="84" spans="1:3" x14ac:dyDescent="0.2">
      <c r="A84" s="2">
        <v>83</v>
      </c>
      <c r="B84" s="2">
        <v>13</v>
      </c>
      <c r="C84" s="2" t="s">
        <v>957</v>
      </c>
    </row>
    <row r="85" spans="1:3" x14ac:dyDescent="0.2">
      <c r="A85" s="2">
        <v>84</v>
      </c>
      <c r="B85" s="2">
        <v>13</v>
      </c>
      <c r="C85" s="2" t="s">
        <v>958</v>
      </c>
    </row>
    <row r="86" spans="1:3" x14ac:dyDescent="0.2">
      <c r="A86" s="2">
        <v>85</v>
      </c>
      <c r="B86" s="2">
        <v>13</v>
      </c>
      <c r="C86" s="2" t="s">
        <v>713</v>
      </c>
    </row>
    <row r="87" spans="1:3" x14ac:dyDescent="0.2">
      <c r="A87" s="2">
        <v>86</v>
      </c>
      <c r="B87" s="2">
        <v>13</v>
      </c>
      <c r="C87" s="2" t="s">
        <v>701</v>
      </c>
    </row>
    <row r="88" spans="1:3" x14ac:dyDescent="0.2">
      <c r="A88" s="2">
        <v>87</v>
      </c>
      <c r="B88" s="2">
        <v>13</v>
      </c>
      <c r="C88" s="2" t="s">
        <v>959</v>
      </c>
    </row>
    <row r="89" spans="1:3" x14ac:dyDescent="0.2">
      <c r="A89" s="2">
        <v>88</v>
      </c>
      <c r="B89" s="2">
        <v>13</v>
      </c>
      <c r="C89" s="2" t="s">
        <v>960</v>
      </c>
    </row>
    <row r="90" spans="1:3" x14ac:dyDescent="0.2">
      <c r="A90" s="2">
        <v>89</v>
      </c>
      <c r="B90" s="2">
        <v>13</v>
      </c>
      <c r="C90" s="2" t="s">
        <v>961</v>
      </c>
    </row>
    <row r="91" spans="1:3" x14ac:dyDescent="0.2">
      <c r="A91" s="2">
        <v>90</v>
      </c>
      <c r="B91" s="2">
        <v>13</v>
      </c>
      <c r="C91" s="2" t="s">
        <v>962</v>
      </c>
    </row>
    <row r="92" spans="1:3" x14ac:dyDescent="0.2">
      <c r="A92" s="2">
        <v>91</v>
      </c>
      <c r="B92" s="2">
        <v>13</v>
      </c>
      <c r="C92" s="2" t="s">
        <v>963</v>
      </c>
    </row>
    <row r="93" spans="1:3" x14ac:dyDescent="0.2">
      <c r="A93" s="2">
        <v>92</v>
      </c>
      <c r="B93" s="2">
        <v>13</v>
      </c>
      <c r="C93" s="2" t="s">
        <v>964</v>
      </c>
    </row>
    <row r="94" spans="1:3" x14ac:dyDescent="0.2">
      <c r="A94" s="2">
        <v>93</v>
      </c>
      <c r="B94" s="2">
        <v>14</v>
      </c>
      <c r="C94" s="2" t="s">
        <v>965</v>
      </c>
    </row>
    <row r="95" spans="1:3" x14ac:dyDescent="0.2">
      <c r="A95" s="2">
        <v>94</v>
      </c>
      <c r="B95" s="2">
        <v>14</v>
      </c>
      <c r="C95" s="2" t="s">
        <v>966</v>
      </c>
    </row>
    <row r="96" spans="1:3" x14ac:dyDescent="0.2">
      <c r="A96" s="2">
        <v>95</v>
      </c>
      <c r="B96" s="2">
        <v>14</v>
      </c>
      <c r="C96" s="2" t="s">
        <v>967</v>
      </c>
    </row>
    <row r="97" spans="1:3" x14ac:dyDescent="0.2">
      <c r="A97" s="2">
        <v>96</v>
      </c>
      <c r="B97" s="2">
        <v>14</v>
      </c>
      <c r="C97" s="2" t="s">
        <v>968</v>
      </c>
    </row>
    <row r="98" spans="1:3" x14ac:dyDescent="0.2">
      <c r="A98" s="2">
        <v>97</v>
      </c>
      <c r="B98" s="2">
        <v>14</v>
      </c>
      <c r="C98" s="2" t="s">
        <v>969</v>
      </c>
    </row>
    <row r="99" spans="1:3" x14ac:dyDescent="0.2">
      <c r="A99" s="2">
        <v>98</v>
      </c>
      <c r="B99" s="2">
        <v>14</v>
      </c>
      <c r="C99" s="2" t="s">
        <v>970</v>
      </c>
    </row>
    <row r="100" spans="1:3" x14ac:dyDescent="0.2">
      <c r="A100" s="2">
        <v>99</v>
      </c>
      <c r="B100" s="2">
        <v>14</v>
      </c>
      <c r="C100" s="2" t="s">
        <v>971</v>
      </c>
    </row>
    <row r="101" spans="1:3" x14ac:dyDescent="0.2">
      <c r="A101" s="2">
        <v>100</v>
      </c>
      <c r="B101" s="2">
        <v>14</v>
      </c>
      <c r="C101" s="2" t="s">
        <v>972</v>
      </c>
    </row>
    <row r="102" spans="1:3" x14ac:dyDescent="0.2">
      <c r="A102" s="2">
        <v>101</v>
      </c>
      <c r="B102" s="2">
        <v>14</v>
      </c>
      <c r="C102" s="2" t="s">
        <v>973</v>
      </c>
    </row>
    <row r="103" spans="1:3" x14ac:dyDescent="0.2">
      <c r="A103" s="2">
        <v>102</v>
      </c>
      <c r="B103" s="2">
        <v>14</v>
      </c>
      <c r="C103" s="2" t="s">
        <v>974</v>
      </c>
    </row>
    <row r="104" spans="1:3" x14ac:dyDescent="0.2">
      <c r="A104" s="2">
        <v>103</v>
      </c>
      <c r="B104" s="2">
        <v>14</v>
      </c>
      <c r="C104" s="2" t="s">
        <v>975</v>
      </c>
    </row>
    <row r="105" spans="1:3" x14ac:dyDescent="0.2">
      <c r="A105" s="2">
        <v>104</v>
      </c>
      <c r="B105" s="2">
        <v>14</v>
      </c>
      <c r="C105" s="2" t="s">
        <v>976</v>
      </c>
    </row>
    <row r="106" spans="1:3" x14ac:dyDescent="0.2">
      <c r="A106" s="2">
        <v>105</v>
      </c>
      <c r="B106" s="2">
        <v>14</v>
      </c>
      <c r="C106" s="2" t="s">
        <v>977</v>
      </c>
    </row>
    <row r="107" spans="1:3" x14ac:dyDescent="0.2">
      <c r="A107" s="2">
        <v>106</v>
      </c>
      <c r="B107" s="2">
        <v>14</v>
      </c>
      <c r="C107" s="2" t="s">
        <v>978</v>
      </c>
    </row>
    <row r="108" spans="1:3" x14ac:dyDescent="0.2">
      <c r="A108" s="2">
        <v>107</v>
      </c>
      <c r="B108" s="2">
        <v>14</v>
      </c>
      <c r="C108" s="2" t="s">
        <v>979</v>
      </c>
    </row>
    <row r="109" spans="1:3" x14ac:dyDescent="0.2">
      <c r="A109" s="2">
        <v>108</v>
      </c>
      <c r="B109" s="2">
        <v>14</v>
      </c>
      <c r="C109" s="2" t="s">
        <v>980</v>
      </c>
    </row>
    <row r="110" spans="1:3" x14ac:dyDescent="0.2">
      <c r="A110" s="2">
        <v>109</v>
      </c>
      <c r="B110" s="2">
        <v>14</v>
      </c>
      <c r="C110" s="2" t="s">
        <v>981</v>
      </c>
    </row>
    <row r="111" spans="1:3" x14ac:dyDescent="0.2">
      <c r="A111" s="2">
        <v>110</v>
      </c>
      <c r="B111" s="2">
        <v>14</v>
      </c>
      <c r="C111" s="2" t="s">
        <v>982</v>
      </c>
    </row>
    <row r="112" spans="1:3" x14ac:dyDescent="0.2">
      <c r="A112" s="2">
        <v>111</v>
      </c>
      <c r="B112" s="2">
        <v>14</v>
      </c>
      <c r="C112" s="2" t="s">
        <v>983</v>
      </c>
    </row>
    <row r="113" spans="1:3" x14ac:dyDescent="0.2">
      <c r="A113" s="2">
        <v>112</v>
      </c>
      <c r="B113" s="2">
        <v>14</v>
      </c>
      <c r="C113" s="2" t="s">
        <v>688</v>
      </c>
    </row>
    <row r="114" spans="1:3" x14ac:dyDescent="0.2">
      <c r="A114" s="2">
        <v>113</v>
      </c>
      <c r="B114" s="2">
        <v>15</v>
      </c>
      <c r="C114" s="2" t="s">
        <v>984</v>
      </c>
    </row>
    <row r="115" spans="1:3" x14ac:dyDescent="0.2">
      <c r="A115" s="2">
        <v>114</v>
      </c>
      <c r="B115" s="2">
        <v>15</v>
      </c>
      <c r="C115" s="2" t="s">
        <v>985</v>
      </c>
    </row>
    <row r="116" spans="1:3" x14ac:dyDescent="0.2">
      <c r="A116" s="2">
        <v>115</v>
      </c>
      <c r="B116" s="2">
        <v>15</v>
      </c>
      <c r="C116" s="2" t="s">
        <v>986</v>
      </c>
    </row>
    <row r="117" spans="1:3" x14ac:dyDescent="0.2">
      <c r="A117" s="2">
        <v>116</v>
      </c>
      <c r="B117" s="2">
        <v>15</v>
      </c>
      <c r="C117" s="2" t="s">
        <v>987</v>
      </c>
    </row>
    <row r="118" spans="1:3" x14ac:dyDescent="0.2">
      <c r="A118" s="2">
        <v>117</v>
      </c>
      <c r="B118" s="2">
        <v>15</v>
      </c>
      <c r="C118" s="2" t="s">
        <v>988</v>
      </c>
    </row>
    <row r="119" spans="1:3" x14ac:dyDescent="0.2">
      <c r="A119" s="2">
        <v>118</v>
      </c>
      <c r="B119" s="2">
        <v>15</v>
      </c>
      <c r="C119" s="2" t="s">
        <v>989</v>
      </c>
    </row>
    <row r="120" spans="1:3" x14ac:dyDescent="0.2">
      <c r="A120" s="2">
        <v>119</v>
      </c>
      <c r="B120" s="2">
        <v>15</v>
      </c>
      <c r="C120" s="2" t="s">
        <v>990</v>
      </c>
    </row>
    <row r="121" spans="1:3" x14ac:dyDescent="0.2">
      <c r="A121" s="2">
        <v>120</v>
      </c>
      <c r="B121" s="2">
        <v>15</v>
      </c>
      <c r="C121" s="2" t="s">
        <v>991</v>
      </c>
    </row>
    <row r="122" spans="1:3" x14ac:dyDescent="0.2">
      <c r="A122" s="2">
        <v>121</v>
      </c>
      <c r="B122" s="2">
        <v>15</v>
      </c>
      <c r="C122" s="2" t="s">
        <v>992</v>
      </c>
    </row>
    <row r="123" spans="1:3" x14ac:dyDescent="0.2">
      <c r="A123" s="2">
        <v>122</v>
      </c>
      <c r="B123" s="2">
        <v>15</v>
      </c>
      <c r="C123" s="2" t="s">
        <v>993</v>
      </c>
    </row>
    <row r="124" spans="1:3" x14ac:dyDescent="0.2">
      <c r="A124" s="2">
        <v>123</v>
      </c>
      <c r="B124" s="2">
        <v>15</v>
      </c>
      <c r="C124" s="2" t="s">
        <v>994</v>
      </c>
    </row>
    <row r="125" spans="1:3" x14ac:dyDescent="0.2">
      <c r="A125" s="2">
        <v>124</v>
      </c>
      <c r="B125" s="2">
        <v>16</v>
      </c>
      <c r="C125" s="2" t="s">
        <v>995</v>
      </c>
    </row>
    <row r="126" spans="1:3" x14ac:dyDescent="0.2">
      <c r="A126" s="2">
        <v>125</v>
      </c>
      <c r="B126" s="2">
        <v>16</v>
      </c>
      <c r="C126" s="2" t="s">
        <v>996</v>
      </c>
    </row>
    <row r="127" spans="1:3" x14ac:dyDescent="0.2">
      <c r="A127" s="2">
        <v>126</v>
      </c>
      <c r="B127" s="2">
        <v>16</v>
      </c>
      <c r="C127" s="2" t="s">
        <v>997</v>
      </c>
    </row>
    <row r="128" spans="1:3" x14ac:dyDescent="0.2">
      <c r="A128" s="2">
        <v>127</v>
      </c>
      <c r="B128" s="2">
        <v>16</v>
      </c>
      <c r="C128" s="2" t="s">
        <v>998</v>
      </c>
    </row>
    <row r="129" spans="1:3" x14ac:dyDescent="0.2">
      <c r="A129" s="2">
        <v>128</v>
      </c>
      <c r="B129" s="2">
        <v>16</v>
      </c>
      <c r="C129" s="2" t="s">
        <v>999</v>
      </c>
    </row>
    <row r="130" spans="1:3" x14ac:dyDescent="0.2">
      <c r="A130" s="2">
        <v>129</v>
      </c>
      <c r="B130" s="2">
        <v>16</v>
      </c>
      <c r="C130" s="2" t="s">
        <v>1000</v>
      </c>
    </row>
    <row r="131" spans="1:3" x14ac:dyDescent="0.2">
      <c r="A131" s="2">
        <v>130</v>
      </c>
      <c r="B131" s="2">
        <v>16</v>
      </c>
      <c r="C131" s="2" t="s">
        <v>1001</v>
      </c>
    </row>
    <row r="132" spans="1:3" x14ac:dyDescent="0.2">
      <c r="A132" s="2">
        <v>131</v>
      </c>
      <c r="B132" s="2">
        <v>16</v>
      </c>
      <c r="C132" s="2" t="s">
        <v>1002</v>
      </c>
    </row>
    <row r="133" spans="1:3" x14ac:dyDescent="0.2">
      <c r="A133" s="2">
        <v>132</v>
      </c>
      <c r="B133" s="2">
        <v>16</v>
      </c>
      <c r="C133" s="2" t="s">
        <v>1003</v>
      </c>
    </row>
    <row r="134" spans="1:3" x14ac:dyDescent="0.2">
      <c r="A134" s="2">
        <v>133</v>
      </c>
      <c r="B134" s="2">
        <v>16</v>
      </c>
      <c r="C134" s="2" t="s">
        <v>1004</v>
      </c>
    </row>
    <row r="135" spans="1:3" x14ac:dyDescent="0.2">
      <c r="A135" s="2">
        <v>134</v>
      </c>
      <c r="B135" s="2">
        <v>16</v>
      </c>
      <c r="C135" s="2" t="s">
        <v>1005</v>
      </c>
    </row>
    <row r="136" spans="1:3" x14ac:dyDescent="0.2">
      <c r="A136" s="2">
        <v>135</v>
      </c>
      <c r="B136" s="2">
        <v>88</v>
      </c>
      <c r="C136" s="2" t="s">
        <v>1006</v>
      </c>
    </row>
    <row r="137" spans="1:3" x14ac:dyDescent="0.2">
      <c r="A137" s="2">
        <v>136</v>
      </c>
      <c r="B137" s="2">
        <v>88</v>
      </c>
      <c r="C137" s="2" t="s">
        <v>966</v>
      </c>
    </row>
    <row r="138" spans="1:3" x14ac:dyDescent="0.2">
      <c r="A138" s="2">
        <v>137</v>
      </c>
      <c r="B138" s="2">
        <v>88</v>
      </c>
      <c r="C138" s="2" t="s">
        <v>1007</v>
      </c>
    </row>
    <row r="139" spans="1:3" x14ac:dyDescent="0.2">
      <c r="A139" s="2">
        <v>138</v>
      </c>
      <c r="B139" s="2">
        <v>88</v>
      </c>
      <c r="C139" s="2" t="s">
        <v>1008</v>
      </c>
    </row>
    <row r="140" spans="1:3" x14ac:dyDescent="0.2">
      <c r="A140" s="2">
        <v>139</v>
      </c>
      <c r="B140" s="2">
        <v>88</v>
      </c>
      <c r="C140" s="2" t="s">
        <v>1009</v>
      </c>
    </row>
    <row r="141" spans="1:3" x14ac:dyDescent="0.2">
      <c r="A141" s="2">
        <v>140</v>
      </c>
      <c r="B141" s="2">
        <v>88</v>
      </c>
      <c r="C141" s="2" t="s">
        <v>1010</v>
      </c>
    </row>
    <row r="142" spans="1:3" x14ac:dyDescent="0.2">
      <c r="A142" s="2">
        <v>141</v>
      </c>
      <c r="B142" s="2">
        <v>88</v>
      </c>
      <c r="C142" s="2" t="s">
        <v>1011</v>
      </c>
    </row>
    <row r="143" spans="1:3" x14ac:dyDescent="0.2">
      <c r="A143" s="2">
        <v>142</v>
      </c>
      <c r="B143" s="2">
        <v>88</v>
      </c>
      <c r="C143" s="2" t="s">
        <v>1012</v>
      </c>
    </row>
    <row r="144" spans="1:3" x14ac:dyDescent="0.2">
      <c r="A144" s="2">
        <v>143</v>
      </c>
      <c r="B144" s="2">
        <v>88</v>
      </c>
      <c r="C144" s="2" t="s">
        <v>1013</v>
      </c>
    </row>
    <row r="145" spans="1:3" x14ac:dyDescent="0.2">
      <c r="A145" s="2">
        <v>144</v>
      </c>
      <c r="B145" s="2">
        <v>89</v>
      </c>
      <c r="C145" s="2" t="s">
        <v>1014</v>
      </c>
    </row>
    <row r="146" spans="1:3" x14ac:dyDescent="0.2">
      <c r="A146" s="2">
        <v>145</v>
      </c>
      <c r="B146" s="2">
        <v>89</v>
      </c>
      <c r="C146" s="2" t="s">
        <v>1015</v>
      </c>
    </row>
    <row r="147" spans="1:3" x14ac:dyDescent="0.2">
      <c r="A147" s="2">
        <v>146</v>
      </c>
      <c r="B147" s="2">
        <v>89</v>
      </c>
      <c r="C147" s="2" t="s">
        <v>1016</v>
      </c>
    </row>
    <row r="148" spans="1:3" x14ac:dyDescent="0.2">
      <c r="A148" s="2">
        <v>147</v>
      </c>
      <c r="B148" s="2">
        <v>89</v>
      </c>
      <c r="C148" s="2" t="s">
        <v>1017</v>
      </c>
    </row>
    <row r="149" spans="1:3" x14ac:dyDescent="0.2">
      <c r="A149" s="2">
        <v>148</v>
      </c>
      <c r="B149" s="2">
        <v>90</v>
      </c>
      <c r="C149" s="2" t="s">
        <v>1018</v>
      </c>
    </row>
    <row r="150" spans="1:3" x14ac:dyDescent="0.2">
      <c r="A150" s="2">
        <v>149</v>
      </c>
      <c r="B150" s="2">
        <v>90</v>
      </c>
      <c r="C150" s="2" t="s">
        <v>1019</v>
      </c>
    </row>
    <row r="151" spans="1:3" x14ac:dyDescent="0.2">
      <c r="A151" s="2">
        <v>150</v>
      </c>
      <c r="B151" s="2">
        <v>90</v>
      </c>
      <c r="C151" s="2" t="s">
        <v>1020</v>
      </c>
    </row>
    <row r="152" spans="1:3" x14ac:dyDescent="0.2">
      <c r="A152" s="2">
        <v>151</v>
      </c>
      <c r="B152" s="2">
        <v>90</v>
      </c>
      <c r="C152" s="2" t="s">
        <v>1021</v>
      </c>
    </row>
    <row r="153" spans="1:3" x14ac:dyDescent="0.2">
      <c r="A153" s="2">
        <v>152</v>
      </c>
      <c r="B153" s="2">
        <v>90</v>
      </c>
      <c r="C153" s="2" t="s">
        <v>708</v>
      </c>
    </row>
    <row r="154" spans="1:3" x14ac:dyDescent="0.2">
      <c r="A154" s="2">
        <v>153</v>
      </c>
      <c r="B154" s="2">
        <v>90</v>
      </c>
      <c r="C154" s="2" t="s">
        <v>1022</v>
      </c>
    </row>
    <row r="155" spans="1:3" x14ac:dyDescent="0.2">
      <c r="A155" s="2">
        <v>154</v>
      </c>
      <c r="B155" s="2">
        <v>90</v>
      </c>
      <c r="C155" s="2" t="s">
        <v>1023</v>
      </c>
    </row>
    <row r="156" spans="1:3" x14ac:dyDescent="0.2">
      <c r="A156" s="2">
        <v>155</v>
      </c>
      <c r="B156" s="2">
        <v>90</v>
      </c>
      <c r="C156" s="2" t="s">
        <v>1024</v>
      </c>
    </row>
    <row r="157" spans="1:3" x14ac:dyDescent="0.2">
      <c r="A157" s="2">
        <v>156</v>
      </c>
      <c r="B157" s="2">
        <v>90</v>
      </c>
      <c r="C157" s="2" t="s">
        <v>1025</v>
      </c>
    </row>
    <row r="158" spans="1:3" x14ac:dyDescent="0.2">
      <c r="A158" s="2">
        <v>157</v>
      </c>
      <c r="B158" s="2">
        <v>90</v>
      </c>
      <c r="C158" s="2" t="s">
        <v>1026</v>
      </c>
    </row>
    <row r="159" spans="1:3" x14ac:dyDescent="0.2">
      <c r="A159" s="2">
        <v>158</v>
      </c>
      <c r="B159" s="2">
        <v>90</v>
      </c>
      <c r="C159" s="2" t="s">
        <v>741</v>
      </c>
    </row>
    <row r="160" spans="1:3" x14ac:dyDescent="0.2">
      <c r="A160" s="2">
        <v>159</v>
      </c>
      <c r="B160" s="2">
        <v>90</v>
      </c>
      <c r="C160" s="2" t="s">
        <v>1027</v>
      </c>
    </row>
    <row r="161" spans="1:3" x14ac:dyDescent="0.2">
      <c r="A161" s="2">
        <v>160</v>
      </c>
      <c r="B161" s="2">
        <v>90</v>
      </c>
      <c r="C161" s="2" t="s">
        <v>1028</v>
      </c>
    </row>
    <row r="162" spans="1:3" x14ac:dyDescent="0.2">
      <c r="A162" s="2">
        <v>161</v>
      </c>
      <c r="B162" s="2">
        <v>90</v>
      </c>
      <c r="C162" s="2" t="s">
        <v>1029</v>
      </c>
    </row>
    <row r="163" spans="1:3" x14ac:dyDescent="0.2">
      <c r="A163" s="2">
        <v>162</v>
      </c>
      <c r="B163" s="2">
        <v>90</v>
      </c>
      <c r="C163" s="2" t="s">
        <v>1030</v>
      </c>
    </row>
    <row r="164" spans="1:3" x14ac:dyDescent="0.2">
      <c r="A164" s="2">
        <v>163</v>
      </c>
      <c r="B164" s="2">
        <v>90</v>
      </c>
      <c r="C164" s="2" t="s">
        <v>1031</v>
      </c>
    </row>
    <row r="165" spans="1:3" x14ac:dyDescent="0.2">
      <c r="A165" s="2">
        <v>164</v>
      </c>
      <c r="B165" s="2">
        <v>90</v>
      </c>
      <c r="C165" s="2" t="s">
        <v>1032</v>
      </c>
    </row>
    <row r="166" spans="1:3" x14ac:dyDescent="0.2">
      <c r="A166" s="2">
        <v>165</v>
      </c>
      <c r="B166" s="2">
        <v>90</v>
      </c>
      <c r="C166" s="2" t="s">
        <v>1033</v>
      </c>
    </row>
    <row r="167" spans="1:3" x14ac:dyDescent="0.2">
      <c r="A167" s="2">
        <v>166</v>
      </c>
      <c r="B167" s="2">
        <v>90</v>
      </c>
      <c r="C167" s="2" t="s">
        <v>1034</v>
      </c>
    </row>
    <row r="168" spans="1:3" x14ac:dyDescent="0.2">
      <c r="A168" s="2">
        <v>167</v>
      </c>
      <c r="B168" s="2">
        <v>90</v>
      </c>
      <c r="C168" s="2" t="s">
        <v>1035</v>
      </c>
    </row>
    <row r="169" spans="1:3" x14ac:dyDescent="0.2">
      <c r="A169" s="2">
        <v>168</v>
      </c>
      <c r="B169" s="2">
        <v>97</v>
      </c>
      <c r="C169" s="2" t="s">
        <v>1036</v>
      </c>
    </row>
    <row r="170" spans="1:3" x14ac:dyDescent="0.2">
      <c r="A170" s="2">
        <v>169</v>
      </c>
      <c r="B170" s="2">
        <v>97</v>
      </c>
      <c r="C170" s="2" t="s">
        <v>1037</v>
      </c>
    </row>
    <row r="171" spans="1:3" x14ac:dyDescent="0.2">
      <c r="A171" s="2">
        <v>170</v>
      </c>
      <c r="B171" s="2">
        <v>97</v>
      </c>
      <c r="C171" s="2" t="s">
        <v>1038</v>
      </c>
    </row>
    <row r="172" spans="1:3" x14ac:dyDescent="0.2">
      <c r="A172" s="2">
        <v>171</v>
      </c>
      <c r="B172" s="2">
        <v>97</v>
      </c>
      <c r="C172" s="2" t="s">
        <v>1039</v>
      </c>
    </row>
    <row r="173" spans="1:3" x14ac:dyDescent="0.2">
      <c r="A173" s="2">
        <v>172</v>
      </c>
      <c r="B173" s="2">
        <v>97</v>
      </c>
      <c r="C173" s="2" t="s">
        <v>1040</v>
      </c>
    </row>
    <row r="174" spans="1:3" x14ac:dyDescent="0.2">
      <c r="A174" s="2">
        <v>173</v>
      </c>
      <c r="B174" s="2">
        <v>97</v>
      </c>
      <c r="C174" s="2" t="s">
        <v>1041</v>
      </c>
    </row>
    <row r="175" spans="1:3" x14ac:dyDescent="0.2">
      <c r="A175" s="2">
        <v>174</v>
      </c>
      <c r="B175" s="2">
        <v>97</v>
      </c>
      <c r="C175" s="2" t="s">
        <v>1042</v>
      </c>
    </row>
    <row r="176" spans="1:3" x14ac:dyDescent="0.2">
      <c r="A176" s="2">
        <v>175</v>
      </c>
      <c r="B176" s="2">
        <v>97</v>
      </c>
      <c r="C176" s="2" t="s">
        <v>1043</v>
      </c>
    </row>
    <row r="177" spans="1:3" x14ac:dyDescent="0.2">
      <c r="A177" s="2">
        <v>176</v>
      </c>
      <c r="B177" s="2">
        <v>97</v>
      </c>
      <c r="C177" s="2" t="s">
        <v>1010</v>
      </c>
    </row>
    <row r="178" spans="1:3" x14ac:dyDescent="0.2">
      <c r="A178" s="2">
        <v>177</v>
      </c>
      <c r="B178" s="2">
        <v>97</v>
      </c>
      <c r="C178" s="2" t="s">
        <v>1044</v>
      </c>
    </row>
    <row r="179" spans="1:3" x14ac:dyDescent="0.2">
      <c r="A179" s="2">
        <v>178</v>
      </c>
      <c r="B179" s="2">
        <v>97</v>
      </c>
      <c r="C179" s="2" t="s">
        <v>1045</v>
      </c>
    </row>
    <row r="180" spans="1:3" x14ac:dyDescent="0.2">
      <c r="A180" s="2">
        <v>179</v>
      </c>
      <c r="B180" s="2">
        <v>97</v>
      </c>
      <c r="C180" s="2" t="s">
        <v>1046</v>
      </c>
    </row>
    <row r="181" spans="1:3" x14ac:dyDescent="0.2">
      <c r="A181" s="2">
        <v>180</v>
      </c>
      <c r="B181" s="2">
        <v>99</v>
      </c>
      <c r="C181" s="2" t="s">
        <v>1047</v>
      </c>
    </row>
    <row r="182" spans="1:3" x14ac:dyDescent="0.2">
      <c r="A182" s="2">
        <v>181</v>
      </c>
      <c r="B182" s="2">
        <v>99</v>
      </c>
      <c r="C182" s="2" t="s">
        <v>1048</v>
      </c>
    </row>
    <row r="183" spans="1:3" x14ac:dyDescent="0.2">
      <c r="A183" s="2">
        <v>182</v>
      </c>
      <c r="B183" s="2">
        <v>99</v>
      </c>
      <c r="C183" s="2" t="s">
        <v>1049</v>
      </c>
    </row>
    <row r="184" spans="1:3" x14ac:dyDescent="0.2">
      <c r="A184" s="2">
        <v>183</v>
      </c>
      <c r="B184" s="2">
        <v>99</v>
      </c>
      <c r="C184" s="2" t="s">
        <v>1050</v>
      </c>
    </row>
    <row r="185" spans="1:3" x14ac:dyDescent="0.2">
      <c r="A185" s="2">
        <v>184</v>
      </c>
      <c r="B185" s="2">
        <v>99</v>
      </c>
      <c r="C185" s="2" t="s">
        <v>1051</v>
      </c>
    </row>
    <row r="186" spans="1:3" x14ac:dyDescent="0.2">
      <c r="A186" s="2">
        <v>185</v>
      </c>
      <c r="B186" s="2">
        <v>91</v>
      </c>
      <c r="C186" s="2" t="s">
        <v>1052</v>
      </c>
    </row>
    <row r="187" spans="1:3" x14ac:dyDescent="0.2">
      <c r="A187" s="2">
        <v>186</v>
      </c>
      <c r="B187" s="2">
        <v>91</v>
      </c>
      <c r="C187" s="2" t="s">
        <v>1053</v>
      </c>
    </row>
    <row r="188" spans="1:3" x14ac:dyDescent="0.2">
      <c r="A188" s="2">
        <v>187</v>
      </c>
      <c r="B188" s="2">
        <v>91</v>
      </c>
      <c r="C188" s="2" t="s">
        <v>977</v>
      </c>
    </row>
    <row r="189" spans="1:3" x14ac:dyDescent="0.2">
      <c r="A189" s="2">
        <v>188</v>
      </c>
      <c r="B189" s="2">
        <v>91</v>
      </c>
      <c r="C189" s="2" t="s">
        <v>1054</v>
      </c>
    </row>
    <row r="190" spans="1:3" x14ac:dyDescent="0.2">
      <c r="A190" s="2">
        <v>189</v>
      </c>
      <c r="B190" s="2">
        <v>91</v>
      </c>
      <c r="C190" s="2" t="s">
        <v>1055</v>
      </c>
    </row>
    <row r="191" spans="1:3" x14ac:dyDescent="0.2">
      <c r="A191" s="2">
        <v>190</v>
      </c>
      <c r="B191" s="2">
        <v>91</v>
      </c>
      <c r="C191" s="2" t="s">
        <v>1056</v>
      </c>
    </row>
    <row r="192" spans="1:3" x14ac:dyDescent="0.2">
      <c r="A192" s="2">
        <v>191</v>
      </c>
      <c r="B192" s="2">
        <v>92</v>
      </c>
      <c r="C192" s="2" t="s">
        <v>1057</v>
      </c>
    </row>
    <row r="193" spans="1:3" x14ac:dyDescent="0.2">
      <c r="A193" s="2">
        <v>192</v>
      </c>
      <c r="B193" s="2">
        <v>92</v>
      </c>
      <c r="C193" s="2" t="s">
        <v>1058</v>
      </c>
    </row>
    <row r="194" spans="1:3" x14ac:dyDescent="0.2">
      <c r="A194" s="2">
        <v>193</v>
      </c>
      <c r="B194" s="2">
        <v>92</v>
      </c>
      <c r="C194" s="2" t="s">
        <v>1059</v>
      </c>
    </row>
    <row r="195" spans="1:3" x14ac:dyDescent="0.2">
      <c r="A195" s="2">
        <v>194</v>
      </c>
      <c r="B195" s="2">
        <v>92</v>
      </c>
      <c r="C195" s="2" t="s">
        <v>1060</v>
      </c>
    </row>
    <row r="196" spans="1:3" x14ac:dyDescent="0.2">
      <c r="A196" s="2">
        <v>195</v>
      </c>
      <c r="B196" s="2">
        <v>92</v>
      </c>
      <c r="C196" s="2" t="s">
        <v>1061</v>
      </c>
    </row>
    <row r="197" spans="1:3" x14ac:dyDescent="0.2">
      <c r="A197" s="2">
        <v>196</v>
      </c>
      <c r="B197" s="2">
        <v>93</v>
      </c>
      <c r="C197" s="2" t="s">
        <v>1062</v>
      </c>
    </row>
    <row r="198" spans="1:3" x14ac:dyDescent="0.2">
      <c r="A198" s="2">
        <v>197</v>
      </c>
      <c r="B198" s="2">
        <v>93</v>
      </c>
      <c r="C198" s="2" t="s">
        <v>1063</v>
      </c>
    </row>
    <row r="199" spans="1:3" x14ac:dyDescent="0.2">
      <c r="A199" s="2">
        <v>198</v>
      </c>
      <c r="B199" s="2">
        <v>93</v>
      </c>
      <c r="C199" s="2" t="s">
        <v>1064</v>
      </c>
    </row>
    <row r="200" spans="1:3" x14ac:dyDescent="0.2">
      <c r="A200" s="2">
        <v>199</v>
      </c>
      <c r="B200" s="2">
        <v>93</v>
      </c>
      <c r="C200" s="2" t="s">
        <v>1065</v>
      </c>
    </row>
    <row r="201" spans="1:3" x14ac:dyDescent="0.2">
      <c r="A201" s="2">
        <v>200</v>
      </c>
      <c r="B201" s="2">
        <v>93</v>
      </c>
      <c r="C201" s="2" t="s">
        <v>1066</v>
      </c>
    </row>
    <row r="202" spans="1:3" x14ac:dyDescent="0.2">
      <c r="A202" s="2">
        <v>201</v>
      </c>
      <c r="B202" s="2">
        <v>94</v>
      </c>
      <c r="C202" s="2" t="s">
        <v>1067</v>
      </c>
    </row>
    <row r="203" spans="1:3" x14ac:dyDescent="0.2">
      <c r="A203" s="2">
        <v>202</v>
      </c>
      <c r="B203" s="2">
        <v>94</v>
      </c>
      <c r="C203" s="2" t="s">
        <v>1068</v>
      </c>
    </row>
    <row r="204" spans="1:3" x14ac:dyDescent="0.2">
      <c r="A204" s="2">
        <v>203</v>
      </c>
      <c r="B204" s="2">
        <v>96</v>
      </c>
      <c r="C204" s="2" t="s">
        <v>1069</v>
      </c>
    </row>
    <row r="205" spans="1:3" x14ac:dyDescent="0.2">
      <c r="A205" s="2">
        <v>204</v>
      </c>
      <c r="B205" s="2">
        <v>96</v>
      </c>
      <c r="C205" s="2" t="s">
        <v>1070</v>
      </c>
    </row>
    <row r="206" spans="1:3" x14ac:dyDescent="0.2">
      <c r="A206" s="2">
        <v>205</v>
      </c>
      <c r="B206" s="2">
        <v>96</v>
      </c>
      <c r="C206" s="2" t="s">
        <v>1071</v>
      </c>
    </row>
    <row r="207" spans="1:3" x14ac:dyDescent="0.2">
      <c r="A207" s="2">
        <v>206</v>
      </c>
      <c r="B207" s="2">
        <v>96</v>
      </c>
      <c r="C207" s="2" t="s">
        <v>1072</v>
      </c>
    </row>
    <row r="208" spans="1:3" x14ac:dyDescent="0.2">
      <c r="A208" s="2">
        <v>207</v>
      </c>
      <c r="B208" s="2">
        <v>96</v>
      </c>
      <c r="C208" s="2" t="s">
        <v>1073</v>
      </c>
    </row>
    <row r="209" spans="1:3" x14ac:dyDescent="0.2">
      <c r="A209" s="2">
        <v>208</v>
      </c>
      <c r="B209" s="2">
        <v>96</v>
      </c>
      <c r="C209" s="2" t="s">
        <v>1074</v>
      </c>
    </row>
    <row r="210" spans="1:3" x14ac:dyDescent="0.2">
      <c r="A210" s="2">
        <v>209</v>
      </c>
      <c r="B210" s="2">
        <v>96</v>
      </c>
      <c r="C210" s="2" t="s">
        <v>1075</v>
      </c>
    </row>
    <row r="211" spans="1:3" x14ac:dyDescent="0.2">
      <c r="A211" s="2">
        <v>210</v>
      </c>
      <c r="B211" s="2">
        <v>96</v>
      </c>
      <c r="C211" s="2" t="s">
        <v>1076</v>
      </c>
    </row>
    <row r="212" spans="1:3" x14ac:dyDescent="0.2">
      <c r="A212" s="2">
        <v>211</v>
      </c>
      <c r="B212" s="2">
        <v>96</v>
      </c>
      <c r="C212" s="2" t="s">
        <v>729</v>
      </c>
    </row>
    <row r="213" spans="1:3" x14ac:dyDescent="0.2">
      <c r="A213" s="2">
        <v>212</v>
      </c>
      <c r="B213" s="2">
        <v>96</v>
      </c>
      <c r="C213" s="2" t="s">
        <v>1077</v>
      </c>
    </row>
    <row r="214" spans="1:3" x14ac:dyDescent="0.2">
      <c r="A214" s="2">
        <v>213</v>
      </c>
      <c r="B214" s="2">
        <v>96</v>
      </c>
      <c r="C214" s="2" t="s">
        <v>1078</v>
      </c>
    </row>
    <row r="215" spans="1:3" x14ac:dyDescent="0.2">
      <c r="A215" s="2">
        <v>214</v>
      </c>
      <c r="B215" s="2">
        <v>96</v>
      </c>
      <c r="C215" s="2" t="s">
        <v>1079</v>
      </c>
    </row>
    <row r="216" spans="1:3" x14ac:dyDescent="0.2">
      <c r="A216" s="2">
        <v>215</v>
      </c>
      <c r="B216" s="2">
        <v>96</v>
      </c>
      <c r="C216" s="2" t="s">
        <v>1080</v>
      </c>
    </row>
    <row r="217" spans="1:3" x14ac:dyDescent="0.2">
      <c r="A217" s="2">
        <v>216</v>
      </c>
      <c r="B217" s="2">
        <v>96</v>
      </c>
      <c r="C217" s="2" t="s">
        <v>1081</v>
      </c>
    </row>
    <row r="218" spans="1:3" x14ac:dyDescent="0.2">
      <c r="A218" s="2">
        <v>217</v>
      </c>
      <c r="B218" s="2">
        <v>96</v>
      </c>
      <c r="C218" s="2" t="s">
        <v>714</v>
      </c>
    </row>
    <row r="219" spans="1:3" x14ac:dyDescent="0.2">
      <c r="A219" s="2">
        <v>218</v>
      </c>
      <c r="B219" s="2">
        <v>96</v>
      </c>
      <c r="C219" s="2" t="s">
        <v>1082</v>
      </c>
    </row>
    <row r="220" spans="1:3" x14ac:dyDescent="0.2">
      <c r="A220" s="2">
        <v>219</v>
      </c>
      <c r="B220" s="2">
        <v>96</v>
      </c>
      <c r="C220" s="2" t="s">
        <v>1083</v>
      </c>
    </row>
    <row r="221" spans="1:3" x14ac:dyDescent="0.2">
      <c r="A221" s="2">
        <v>220</v>
      </c>
      <c r="B221" s="2">
        <v>96</v>
      </c>
      <c r="C221" s="2" t="s">
        <v>1084</v>
      </c>
    </row>
    <row r="222" spans="1:3" x14ac:dyDescent="0.2">
      <c r="A222" s="2">
        <v>221</v>
      </c>
      <c r="B222" s="2">
        <v>96</v>
      </c>
      <c r="C222" s="2" t="s">
        <v>1085</v>
      </c>
    </row>
    <row r="223" spans="1:3" x14ac:dyDescent="0.2">
      <c r="A223" s="2">
        <v>222</v>
      </c>
      <c r="B223" s="2">
        <v>96</v>
      </c>
      <c r="C223" s="2" t="s">
        <v>1086</v>
      </c>
    </row>
    <row r="224" spans="1:3" x14ac:dyDescent="0.2">
      <c r="A224" s="2">
        <v>223</v>
      </c>
      <c r="B224" s="2">
        <v>32</v>
      </c>
      <c r="C224" s="2" t="s">
        <v>1087</v>
      </c>
    </row>
    <row r="225" spans="1:3" x14ac:dyDescent="0.2">
      <c r="A225" s="2">
        <v>224</v>
      </c>
      <c r="B225" s="2">
        <v>32</v>
      </c>
      <c r="C225" s="2" t="s">
        <v>1088</v>
      </c>
    </row>
    <row r="226" spans="1:3" x14ac:dyDescent="0.2">
      <c r="A226" s="2">
        <v>225</v>
      </c>
      <c r="B226" s="2">
        <v>32</v>
      </c>
      <c r="C226" s="2" t="s">
        <v>1089</v>
      </c>
    </row>
    <row r="227" spans="1:3" x14ac:dyDescent="0.2">
      <c r="A227" s="2">
        <v>226</v>
      </c>
      <c r="B227" s="2">
        <v>32</v>
      </c>
      <c r="C227" s="2" t="s">
        <v>1090</v>
      </c>
    </row>
    <row r="228" spans="1:3" x14ac:dyDescent="0.2">
      <c r="A228" s="2">
        <v>227</v>
      </c>
      <c r="B228" s="2">
        <v>32</v>
      </c>
      <c r="C228" s="2" t="s">
        <v>1091</v>
      </c>
    </row>
    <row r="229" spans="1:3" x14ac:dyDescent="0.2">
      <c r="A229" s="2">
        <v>228</v>
      </c>
      <c r="B229" s="2">
        <v>32</v>
      </c>
      <c r="C229" s="2" t="s">
        <v>1092</v>
      </c>
    </row>
    <row r="230" spans="1:3" x14ac:dyDescent="0.2">
      <c r="A230" s="2">
        <v>229</v>
      </c>
      <c r="B230" s="2">
        <v>32</v>
      </c>
      <c r="C230" s="2" t="s">
        <v>1093</v>
      </c>
    </row>
    <row r="231" spans="1:3" x14ac:dyDescent="0.2">
      <c r="A231" s="2">
        <v>230</v>
      </c>
      <c r="B231" s="2">
        <v>32</v>
      </c>
      <c r="C231" s="2" t="s">
        <v>1094</v>
      </c>
    </row>
    <row r="232" spans="1:3" x14ac:dyDescent="0.2">
      <c r="A232" s="2">
        <v>231</v>
      </c>
      <c r="B232" s="2">
        <v>32</v>
      </c>
      <c r="C232" s="2" t="s">
        <v>1095</v>
      </c>
    </row>
    <row r="233" spans="1:3" x14ac:dyDescent="0.2">
      <c r="A233" s="2">
        <v>232</v>
      </c>
      <c r="B233" s="2">
        <v>32</v>
      </c>
      <c r="C233" s="2" t="s">
        <v>1096</v>
      </c>
    </row>
    <row r="234" spans="1:3" x14ac:dyDescent="0.2">
      <c r="A234" s="2">
        <v>233</v>
      </c>
      <c r="B234" s="2">
        <v>32</v>
      </c>
      <c r="C234" s="2" t="s">
        <v>1097</v>
      </c>
    </row>
    <row r="235" spans="1:3" x14ac:dyDescent="0.2">
      <c r="A235" s="2">
        <v>234</v>
      </c>
      <c r="B235" s="2">
        <v>32</v>
      </c>
      <c r="C235" s="2" t="s">
        <v>1098</v>
      </c>
    </row>
    <row r="236" spans="1:3" x14ac:dyDescent="0.2">
      <c r="A236" s="2">
        <v>235</v>
      </c>
      <c r="B236" s="2">
        <v>32</v>
      </c>
      <c r="C236" s="2" t="s">
        <v>1099</v>
      </c>
    </row>
    <row r="237" spans="1:3" x14ac:dyDescent="0.2">
      <c r="A237" s="2">
        <v>236</v>
      </c>
      <c r="B237" s="2">
        <v>32</v>
      </c>
      <c r="C237" s="2" t="s">
        <v>1100</v>
      </c>
    </row>
    <row r="238" spans="1:3" x14ac:dyDescent="0.2">
      <c r="A238" s="2">
        <v>237</v>
      </c>
      <c r="B238" s="2">
        <v>32</v>
      </c>
      <c r="C238" s="2" t="s">
        <v>1101</v>
      </c>
    </row>
    <row r="239" spans="1:3" x14ac:dyDescent="0.2">
      <c r="A239" s="2">
        <v>238</v>
      </c>
      <c r="B239" s="2">
        <v>32</v>
      </c>
      <c r="C239" s="2" t="s">
        <v>1102</v>
      </c>
    </row>
    <row r="240" spans="1:3" x14ac:dyDescent="0.2">
      <c r="A240" s="2">
        <v>239</v>
      </c>
      <c r="B240" s="2">
        <v>32</v>
      </c>
      <c r="C240" s="2" t="s">
        <v>1103</v>
      </c>
    </row>
    <row r="241" spans="1:3" x14ac:dyDescent="0.2">
      <c r="A241" s="2">
        <v>240</v>
      </c>
      <c r="B241" s="2">
        <v>32</v>
      </c>
      <c r="C241" s="2" t="s">
        <v>1104</v>
      </c>
    </row>
    <row r="242" spans="1:3" x14ac:dyDescent="0.2">
      <c r="A242" s="2">
        <v>241</v>
      </c>
      <c r="B242" s="2">
        <v>32</v>
      </c>
      <c r="C242" s="2" t="s">
        <v>1105</v>
      </c>
    </row>
    <row r="243" spans="1:3" x14ac:dyDescent="0.2">
      <c r="A243" s="2">
        <v>242</v>
      </c>
      <c r="B243" s="2">
        <v>32</v>
      </c>
      <c r="C243" s="2" t="s">
        <v>1106</v>
      </c>
    </row>
    <row r="244" spans="1:3" x14ac:dyDescent="0.2">
      <c r="A244" s="2">
        <v>243</v>
      </c>
      <c r="B244" s="2">
        <v>32</v>
      </c>
      <c r="C244" s="2" t="s">
        <v>1107</v>
      </c>
    </row>
    <row r="245" spans="1:3" x14ac:dyDescent="0.2">
      <c r="A245" s="2">
        <v>244</v>
      </c>
      <c r="B245" s="2">
        <v>32</v>
      </c>
      <c r="C245" s="2" t="s">
        <v>1108</v>
      </c>
    </row>
    <row r="246" spans="1:3" x14ac:dyDescent="0.2">
      <c r="A246" s="2">
        <v>245</v>
      </c>
      <c r="B246" s="2">
        <v>32</v>
      </c>
      <c r="C246" s="2" t="s">
        <v>1109</v>
      </c>
    </row>
    <row r="247" spans="1:3" x14ac:dyDescent="0.2">
      <c r="A247" s="2">
        <v>246</v>
      </c>
      <c r="B247" s="2">
        <v>32</v>
      </c>
      <c r="C247" s="2" t="s">
        <v>1110</v>
      </c>
    </row>
    <row r="248" spans="1:3" x14ac:dyDescent="0.2">
      <c r="A248" s="2">
        <v>247</v>
      </c>
      <c r="B248" s="2">
        <v>32</v>
      </c>
      <c r="C248" s="2" t="s">
        <v>1111</v>
      </c>
    </row>
    <row r="249" spans="1:3" x14ac:dyDescent="0.2">
      <c r="A249" s="2">
        <v>248</v>
      </c>
      <c r="B249" s="2">
        <v>32</v>
      </c>
      <c r="C249" s="2" t="s">
        <v>1112</v>
      </c>
    </row>
    <row r="250" spans="1:3" x14ac:dyDescent="0.2">
      <c r="A250" s="2">
        <v>249</v>
      </c>
      <c r="B250" s="2">
        <v>32</v>
      </c>
      <c r="C250" s="2" t="s">
        <v>1113</v>
      </c>
    </row>
    <row r="251" spans="1:3" x14ac:dyDescent="0.2">
      <c r="A251" s="2">
        <v>250</v>
      </c>
      <c r="B251" s="2">
        <v>32</v>
      </c>
      <c r="C251" s="2" t="s">
        <v>1114</v>
      </c>
    </row>
    <row r="252" spans="1:3" x14ac:dyDescent="0.2">
      <c r="A252" s="2">
        <v>251</v>
      </c>
      <c r="B252" s="2">
        <v>32</v>
      </c>
      <c r="C252" s="2" t="s">
        <v>741</v>
      </c>
    </row>
    <row r="253" spans="1:3" x14ac:dyDescent="0.2">
      <c r="A253" s="2">
        <v>252</v>
      </c>
      <c r="B253" s="2">
        <v>32</v>
      </c>
      <c r="C253" s="2" t="s">
        <v>1115</v>
      </c>
    </row>
    <row r="254" spans="1:3" x14ac:dyDescent="0.2">
      <c r="A254" s="2">
        <v>253</v>
      </c>
      <c r="B254" s="2">
        <v>32</v>
      </c>
      <c r="C254" s="2" t="s">
        <v>1116</v>
      </c>
    </row>
    <row r="255" spans="1:3" x14ac:dyDescent="0.2">
      <c r="A255" s="2">
        <v>254</v>
      </c>
      <c r="B255" s="2">
        <v>32</v>
      </c>
      <c r="C255" s="2" t="s">
        <v>1117</v>
      </c>
    </row>
    <row r="256" spans="1:3" x14ac:dyDescent="0.2">
      <c r="A256" s="2">
        <v>255</v>
      </c>
      <c r="B256" s="2">
        <v>32</v>
      </c>
      <c r="C256" s="2" t="s">
        <v>1118</v>
      </c>
    </row>
    <row r="257" spans="1:3" x14ac:dyDescent="0.2">
      <c r="A257" s="2">
        <v>256</v>
      </c>
      <c r="B257" s="2">
        <v>32</v>
      </c>
      <c r="C257" s="2" t="s">
        <v>1119</v>
      </c>
    </row>
    <row r="258" spans="1:3" x14ac:dyDescent="0.2">
      <c r="A258" s="2">
        <v>257</v>
      </c>
      <c r="B258" s="2">
        <v>32</v>
      </c>
      <c r="C258" s="2" t="s">
        <v>1120</v>
      </c>
    </row>
    <row r="259" spans="1:3" x14ac:dyDescent="0.2">
      <c r="A259" s="2">
        <v>258</v>
      </c>
      <c r="B259" s="2">
        <v>32</v>
      </c>
      <c r="C259" s="2" t="s">
        <v>1121</v>
      </c>
    </row>
    <row r="260" spans="1:3" x14ac:dyDescent="0.2">
      <c r="A260" s="2">
        <v>259</v>
      </c>
      <c r="B260" s="2">
        <v>32</v>
      </c>
      <c r="C260" s="2" t="s">
        <v>1122</v>
      </c>
    </row>
    <row r="261" spans="1:3" x14ac:dyDescent="0.2">
      <c r="A261" s="2">
        <v>260</v>
      </c>
      <c r="B261" s="2">
        <v>32</v>
      </c>
      <c r="C261" s="2" t="s">
        <v>1123</v>
      </c>
    </row>
    <row r="262" spans="1:3" x14ac:dyDescent="0.2">
      <c r="A262" s="2">
        <v>261</v>
      </c>
      <c r="B262" s="2">
        <v>32</v>
      </c>
      <c r="C262" s="2" t="s">
        <v>1124</v>
      </c>
    </row>
    <row r="263" spans="1:3" x14ac:dyDescent="0.2">
      <c r="A263" s="2">
        <v>262</v>
      </c>
      <c r="B263" s="2">
        <v>32</v>
      </c>
      <c r="C263" s="2" t="s">
        <v>1125</v>
      </c>
    </row>
    <row r="264" spans="1:3" x14ac:dyDescent="0.2">
      <c r="A264" s="2">
        <v>263</v>
      </c>
      <c r="B264" s="2">
        <v>32</v>
      </c>
      <c r="C264" s="2" t="s">
        <v>1126</v>
      </c>
    </row>
    <row r="265" spans="1:3" x14ac:dyDescent="0.2">
      <c r="A265" s="2">
        <v>264</v>
      </c>
      <c r="B265" s="2">
        <v>32</v>
      </c>
      <c r="C265" s="2" t="s">
        <v>1127</v>
      </c>
    </row>
    <row r="266" spans="1:3" x14ac:dyDescent="0.2">
      <c r="A266" s="2">
        <v>265</v>
      </c>
      <c r="B266" s="2">
        <v>32</v>
      </c>
      <c r="C266" s="2" t="s">
        <v>1128</v>
      </c>
    </row>
    <row r="267" spans="1:3" x14ac:dyDescent="0.2">
      <c r="A267" s="2">
        <v>266</v>
      </c>
      <c r="B267" s="2">
        <v>32</v>
      </c>
      <c r="C267" s="2" t="s">
        <v>1129</v>
      </c>
    </row>
    <row r="268" spans="1:3" x14ac:dyDescent="0.2">
      <c r="A268" s="2">
        <v>267</v>
      </c>
      <c r="B268" s="2">
        <v>32</v>
      </c>
      <c r="C268" s="2" t="s">
        <v>1130</v>
      </c>
    </row>
    <row r="269" spans="1:3" x14ac:dyDescent="0.2">
      <c r="A269" s="2">
        <v>268</v>
      </c>
      <c r="B269" s="2">
        <v>32</v>
      </c>
      <c r="C269" s="2" t="s">
        <v>1131</v>
      </c>
    </row>
    <row r="270" spans="1:3" x14ac:dyDescent="0.2">
      <c r="A270" s="2">
        <v>269</v>
      </c>
      <c r="B270" s="2">
        <v>32</v>
      </c>
      <c r="C270" s="2" t="s">
        <v>1132</v>
      </c>
    </row>
    <row r="271" spans="1:3" x14ac:dyDescent="0.2">
      <c r="A271" s="2">
        <v>270</v>
      </c>
      <c r="B271" s="2">
        <v>32</v>
      </c>
      <c r="C271" s="2" t="s">
        <v>1133</v>
      </c>
    </row>
    <row r="272" spans="1:3" x14ac:dyDescent="0.2">
      <c r="A272" s="2">
        <v>271</v>
      </c>
      <c r="B272" s="2">
        <v>32</v>
      </c>
      <c r="C272" s="2" t="s">
        <v>1134</v>
      </c>
    </row>
    <row r="273" spans="1:3" x14ac:dyDescent="0.2">
      <c r="A273" s="2">
        <v>272</v>
      </c>
      <c r="B273" s="2">
        <v>32</v>
      </c>
      <c r="C273" s="2" t="s">
        <v>1135</v>
      </c>
    </row>
    <row r="274" spans="1:3" x14ac:dyDescent="0.2">
      <c r="A274" s="2">
        <v>273</v>
      </c>
      <c r="B274" s="2">
        <v>32</v>
      </c>
      <c r="C274" s="2" t="s">
        <v>1136</v>
      </c>
    </row>
    <row r="275" spans="1:3" x14ac:dyDescent="0.2">
      <c r="A275" s="2">
        <v>274</v>
      </c>
      <c r="B275" s="2">
        <v>32</v>
      </c>
      <c r="C275" s="2" t="s">
        <v>742</v>
      </c>
    </row>
    <row r="276" spans="1:3" x14ac:dyDescent="0.2">
      <c r="A276" s="2">
        <v>275</v>
      </c>
      <c r="B276" s="2">
        <v>32</v>
      </c>
      <c r="C276" s="2" t="s">
        <v>1137</v>
      </c>
    </row>
    <row r="277" spans="1:3" x14ac:dyDescent="0.2">
      <c r="A277" s="2">
        <v>276</v>
      </c>
      <c r="B277" s="2">
        <v>32</v>
      </c>
      <c r="C277" s="2" t="s">
        <v>1138</v>
      </c>
    </row>
    <row r="278" spans="1:3" x14ac:dyDescent="0.2">
      <c r="A278" s="2">
        <v>277</v>
      </c>
      <c r="B278" s="2">
        <v>32</v>
      </c>
      <c r="C278" s="2" t="s">
        <v>1139</v>
      </c>
    </row>
    <row r="279" spans="1:3" x14ac:dyDescent="0.2">
      <c r="A279" s="2">
        <v>278</v>
      </c>
      <c r="B279" s="2">
        <v>32</v>
      </c>
      <c r="C279" s="2" t="s">
        <v>1140</v>
      </c>
    </row>
    <row r="280" spans="1:3" x14ac:dyDescent="0.2">
      <c r="A280" s="2">
        <v>279</v>
      </c>
      <c r="B280" s="2">
        <v>32</v>
      </c>
      <c r="C280" s="2" t="s">
        <v>1066</v>
      </c>
    </row>
    <row r="281" spans="1:3" x14ac:dyDescent="0.2">
      <c r="A281" s="2">
        <v>280</v>
      </c>
      <c r="B281" s="2">
        <v>32</v>
      </c>
      <c r="C281" s="2" t="s">
        <v>1141</v>
      </c>
    </row>
    <row r="282" spans="1:3" x14ac:dyDescent="0.2">
      <c r="A282" s="2">
        <v>281</v>
      </c>
      <c r="B282" s="2">
        <v>32</v>
      </c>
      <c r="C282" s="2" t="s">
        <v>1142</v>
      </c>
    </row>
    <row r="283" spans="1:3" x14ac:dyDescent="0.2">
      <c r="A283" s="2">
        <v>282</v>
      </c>
      <c r="B283" s="2">
        <v>32</v>
      </c>
      <c r="C283" s="2" t="s">
        <v>1143</v>
      </c>
    </row>
    <row r="284" spans="1:3" x14ac:dyDescent="0.2">
      <c r="A284" s="2">
        <v>283</v>
      </c>
      <c r="B284" s="2">
        <v>32</v>
      </c>
      <c r="C284" s="2" t="s">
        <v>1144</v>
      </c>
    </row>
    <row r="285" spans="1:3" x14ac:dyDescent="0.2">
      <c r="A285" s="2">
        <v>284</v>
      </c>
      <c r="B285" s="2">
        <v>32</v>
      </c>
      <c r="C285" s="2" t="s">
        <v>1145</v>
      </c>
    </row>
    <row r="286" spans="1:3" x14ac:dyDescent="0.2">
      <c r="A286" s="2">
        <v>285</v>
      </c>
      <c r="B286" s="2">
        <v>32</v>
      </c>
      <c r="C286" s="2" t="s">
        <v>1146</v>
      </c>
    </row>
    <row r="287" spans="1:3" x14ac:dyDescent="0.2">
      <c r="A287" s="2">
        <v>286</v>
      </c>
      <c r="B287" s="2">
        <v>32</v>
      </c>
      <c r="C287" s="2" t="s">
        <v>1086</v>
      </c>
    </row>
    <row r="288" spans="1:3" x14ac:dyDescent="0.2">
      <c r="A288" s="2">
        <v>287</v>
      </c>
      <c r="B288" s="2">
        <v>33</v>
      </c>
      <c r="C288" s="2" t="s">
        <v>1147</v>
      </c>
    </row>
    <row r="289" spans="1:3" x14ac:dyDescent="0.2">
      <c r="A289" s="2">
        <v>288</v>
      </c>
      <c r="B289" s="2">
        <v>33</v>
      </c>
      <c r="C289" s="2" t="s">
        <v>1148</v>
      </c>
    </row>
    <row r="290" spans="1:3" x14ac:dyDescent="0.2">
      <c r="A290" s="2">
        <v>289</v>
      </c>
      <c r="B290" s="2">
        <v>33</v>
      </c>
      <c r="C290" s="2" t="s">
        <v>1149</v>
      </c>
    </row>
    <row r="291" spans="1:3" x14ac:dyDescent="0.2">
      <c r="A291" s="2">
        <v>290</v>
      </c>
      <c r="B291" s="2">
        <v>33</v>
      </c>
      <c r="C291" s="2" t="s">
        <v>1150</v>
      </c>
    </row>
    <row r="292" spans="1:3" x14ac:dyDescent="0.2">
      <c r="A292" s="2">
        <v>291</v>
      </c>
      <c r="B292" s="2">
        <v>33</v>
      </c>
      <c r="C292" s="2" t="s">
        <v>1151</v>
      </c>
    </row>
    <row r="293" spans="1:3" x14ac:dyDescent="0.2">
      <c r="A293" s="2">
        <v>292</v>
      </c>
      <c r="B293" s="2">
        <v>33</v>
      </c>
      <c r="C293" s="2" t="s">
        <v>1152</v>
      </c>
    </row>
    <row r="294" spans="1:3" x14ac:dyDescent="0.2">
      <c r="A294" s="2">
        <v>293</v>
      </c>
      <c r="B294" s="2">
        <v>33</v>
      </c>
      <c r="C294" s="2" t="s">
        <v>1153</v>
      </c>
    </row>
    <row r="295" spans="1:3" x14ac:dyDescent="0.2">
      <c r="A295" s="2">
        <v>294</v>
      </c>
      <c r="B295" s="2">
        <v>33</v>
      </c>
      <c r="C295" s="2" t="s">
        <v>1154</v>
      </c>
    </row>
    <row r="296" spans="1:3" x14ac:dyDescent="0.2">
      <c r="A296" s="2">
        <v>295</v>
      </c>
      <c r="B296" s="2">
        <v>33</v>
      </c>
      <c r="C296" s="2" t="s">
        <v>1155</v>
      </c>
    </row>
    <row r="297" spans="1:3" x14ac:dyDescent="0.2">
      <c r="A297" s="2">
        <v>296</v>
      </c>
      <c r="B297" s="2">
        <v>33</v>
      </c>
      <c r="C297" s="2" t="s">
        <v>1156</v>
      </c>
    </row>
    <row r="298" spans="1:3" x14ac:dyDescent="0.2">
      <c r="A298" s="2">
        <v>297</v>
      </c>
      <c r="B298" s="2">
        <v>33</v>
      </c>
      <c r="C298" s="2" t="s">
        <v>1157</v>
      </c>
    </row>
    <row r="299" spans="1:3" x14ac:dyDescent="0.2">
      <c r="A299" s="2">
        <v>298</v>
      </c>
      <c r="B299" s="2">
        <v>33</v>
      </c>
      <c r="C299" s="2" t="s">
        <v>1158</v>
      </c>
    </row>
    <row r="300" spans="1:3" x14ac:dyDescent="0.2">
      <c r="A300" s="2">
        <v>299</v>
      </c>
      <c r="B300" s="2">
        <v>33</v>
      </c>
      <c r="C300" s="2" t="s">
        <v>1159</v>
      </c>
    </row>
    <row r="301" spans="1:3" x14ac:dyDescent="0.2">
      <c r="A301" s="2">
        <v>300</v>
      </c>
      <c r="B301" s="2">
        <v>33</v>
      </c>
      <c r="C301" s="2" t="s">
        <v>1160</v>
      </c>
    </row>
    <row r="302" spans="1:3" x14ac:dyDescent="0.2">
      <c r="A302" s="2">
        <v>301</v>
      </c>
      <c r="B302" s="2">
        <v>33</v>
      </c>
      <c r="C302" s="2" t="s">
        <v>979</v>
      </c>
    </row>
    <row r="303" spans="1:3" x14ac:dyDescent="0.2">
      <c r="A303" s="2">
        <v>302</v>
      </c>
      <c r="B303" s="2">
        <v>33</v>
      </c>
      <c r="C303" s="2" t="s">
        <v>1161</v>
      </c>
    </row>
    <row r="304" spans="1:3" x14ac:dyDescent="0.2">
      <c r="A304" s="2">
        <v>303</v>
      </c>
      <c r="B304" s="2">
        <v>33</v>
      </c>
      <c r="C304" s="2" t="s">
        <v>1162</v>
      </c>
    </row>
    <row r="305" spans="1:3" x14ac:dyDescent="0.2">
      <c r="A305" s="2">
        <v>304</v>
      </c>
      <c r="B305" s="2">
        <v>33</v>
      </c>
      <c r="C305" s="2" t="s">
        <v>1163</v>
      </c>
    </row>
    <row r="306" spans="1:3" x14ac:dyDescent="0.2">
      <c r="A306" s="2">
        <v>305</v>
      </c>
      <c r="B306" s="2">
        <v>33</v>
      </c>
      <c r="C306" s="2" t="s">
        <v>1164</v>
      </c>
    </row>
    <row r="307" spans="1:3" x14ac:dyDescent="0.2">
      <c r="A307" s="2">
        <v>306</v>
      </c>
      <c r="B307" s="2">
        <v>33</v>
      </c>
      <c r="C307" s="2" t="s">
        <v>1165</v>
      </c>
    </row>
    <row r="308" spans="1:3" x14ac:dyDescent="0.2">
      <c r="A308" s="2">
        <v>307</v>
      </c>
      <c r="B308" s="2">
        <v>34</v>
      </c>
      <c r="C308" s="2" t="s">
        <v>1166</v>
      </c>
    </row>
    <row r="309" spans="1:3" x14ac:dyDescent="0.2">
      <c r="A309" s="2">
        <v>308</v>
      </c>
      <c r="B309" s="2">
        <v>34</v>
      </c>
      <c r="C309" s="2" t="s">
        <v>1167</v>
      </c>
    </row>
    <row r="310" spans="1:3" x14ac:dyDescent="0.2">
      <c r="A310" s="2">
        <v>309</v>
      </c>
      <c r="B310" s="2">
        <v>34</v>
      </c>
      <c r="C310" s="2" t="s">
        <v>1168</v>
      </c>
    </row>
    <row r="311" spans="1:3" x14ac:dyDescent="0.2">
      <c r="A311" s="2">
        <v>310</v>
      </c>
      <c r="B311" s="2">
        <v>34</v>
      </c>
      <c r="C311" s="2" t="s">
        <v>1169</v>
      </c>
    </row>
    <row r="312" spans="1:3" x14ac:dyDescent="0.2">
      <c r="A312" s="2">
        <v>311</v>
      </c>
      <c r="B312" s="2">
        <v>34</v>
      </c>
      <c r="C312" s="2" t="s">
        <v>1170</v>
      </c>
    </row>
    <row r="313" spans="1:3" x14ac:dyDescent="0.2">
      <c r="A313" s="2">
        <v>312</v>
      </c>
      <c r="B313" s="2">
        <v>34</v>
      </c>
      <c r="C313" s="2" t="s">
        <v>1171</v>
      </c>
    </row>
    <row r="314" spans="1:3" x14ac:dyDescent="0.2">
      <c r="A314" s="2">
        <v>313</v>
      </c>
      <c r="B314" s="2">
        <v>34</v>
      </c>
      <c r="C314" s="2" t="s">
        <v>1172</v>
      </c>
    </row>
    <row r="315" spans="1:3" x14ac:dyDescent="0.2">
      <c r="A315" s="2">
        <v>314</v>
      </c>
      <c r="B315" s="2">
        <v>34</v>
      </c>
      <c r="C315" s="2" t="s">
        <v>1173</v>
      </c>
    </row>
    <row r="316" spans="1:3" x14ac:dyDescent="0.2">
      <c r="A316" s="2">
        <v>315</v>
      </c>
      <c r="B316" s="2">
        <v>34</v>
      </c>
      <c r="C316" s="2" t="s">
        <v>1174</v>
      </c>
    </row>
    <row r="317" spans="1:3" x14ac:dyDescent="0.2">
      <c r="A317" s="2">
        <v>316</v>
      </c>
      <c r="B317" s="2">
        <v>34</v>
      </c>
      <c r="C317" s="2" t="s">
        <v>1175</v>
      </c>
    </row>
    <row r="318" spans="1:3" x14ac:dyDescent="0.2">
      <c r="A318" s="2">
        <v>317</v>
      </c>
      <c r="B318" s="2">
        <v>34</v>
      </c>
      <c r="C318" s="2" t="s">
        <v>1176</v>
      </c>
    </row>
    <row r="319" spans="1:3" x14ac:dyDescent="0.2">
      <c r="A319" s="2">
        <v>318</v>
      </c>
      <c r="B319" s="2">
        <v>34</v>
      </c>
      <c r="C319" s="2" t="s">
        <v>1177</v>
      </c>
    </row>
    <row r="320" spans="1:3" x14ac:dyDescent="0.2">
      <c r="A320" s="2">
        <v>319</v>
      </c>
      <c r="B320" s="2">
        <v>34</v>
      </c>
      <c r="C320" s="2" t="s">
        <v>1178</v>
      </c>
    </row>
    <row r="321" spans="1:3" x14ac:dyDescent="0.2">
      <c r="A321" s="2">
        <v>320</v>
      </c>
      <c r="B321" s="2">
        <v>34</v>
      </c>
      <c r="C321" s="2" t="s">
        <v>1179</v>
      </c>
    </row>
    <row r="322" spans="1:3" x14ac:dyDescent="0.2">
      <c r="A322" s="2">
        <v>321</v>
      </c>
      <c r="B322" s="2">
        <v>34</v>
      </c>
      <c r="C322" s="2" t="s">
        <v>1180</v>
      </c>
    </row>
    <row r="323" spans="1:3" x14ac:dyDescent="0.2">
      <c r="A323" s="2">
        <v>322</v>
      </c>
      <c r="B323" s="2">
        <v>34</v>
      </c>
      <c r="C323" s="2" t="s">
        <v>1181</v>
      </c>
    </row>
    <row r="324" spans="1:3" x14ac:dyDescent="0.2">
      <c r="A324" s="2">
        <v>323</v>
      </c>
      <c r="B324" s="2">
        <v>34</v>
      </c>
      <c r="C324" s="2" t="s">
        <v>733</v>
      </c>
    </row>
    <row r="325" spans="1:3" x14ac:dyDescent="0.2">
      <c r="A325" s="2">
        <v>324</v>
      </c>
      <c r="B325" s="2">
        <v>34</v>
      </c>
      <c r="C325" s="2" t="s">
        <v>1182</v>
      </c>
    </row>
    <row r="326" spans="1:3" x14ac:dyDescent="0.2">
      <c r="A326" s="2">
        <v>325</v>
      </c>
      <c r="B326" s="2">
        <v>34</v>
      </c>
      <c r="C326" s="2" t="s">
        <v>1183</v>
      </c>
    </row>
    <row r="327" spans="1:3" x14ac:dyDescent="0.2">
      <c r="A327" s="2">
        <v>326</v>
      </c>
      <c r="B327" s="2">
        <v>34</v>
      </c>
      <c r="C327" s="2" t="s">
        <v>1016</v>
      </c>
    </row>
    <row r="328" spans="1:3" x14ac:dyDescent="0.2">
      <c r="A328" s="2">
        <v>327</v>
      </c>
      <c r="B328" s="2">
        <v>34</v>
      </c>
      <c r="C328" s="2" t="s">
        <v>1184</v>
      </c>
    </row>
    <row r="329" spans="1:3" x14ac:dyDescent="0.2">
      <c r="A329" s="2">
        <v>328</v>
      </c>
      <c r="B329" s="2">
        <v>34</v>
      </c>
      <c r="C329" s="2" t="s">
        <v>1185</v>
      </c>
    </row>
    <row r="330" spans="1:3" x14ac:dyDescent="0.2">
      <c r="A330" s="2">
        <v>329</v>
      </c>
      <c r="B330" s="2">
        <v>34</v>
      </c>
      <c r="C330" s="2" t="s">
        <v>1186</v>
      </c>
    </row>
    <row r="331" spans="1:3" x14ac:dyDescent="0.2">
      <c r="A331" s="2">
        <v>330</v>
      </c>
      <c r="B331" s="2">
        <v>34</v>
      </c>
      <c r="C331" s="2" t="s">
        <v>1187</v>
      </c>
    </row>
    <row r="332" spans="1:3" x14ac:dyDescent="0.2">
      <c r="A332" s="2">
        <v>331</v>
      </c>
      <c r="B332" s="2">
        <v>34</v>
      </c>
      <c r="C332" s="2" t="s">
        <v>1188</v>
      </c>
    </row>
    <row r="333" spans="1:3" x14ac:dyDescent="0.2">
      <c r="A333" s="2">
        <v>332</v>
      </c>
      <c r="B333" s="2">
        <v>34</v>
      </c>
      <c r="C333" s="2" t="s">
        <v>1189</v>
      </c>
    </row>
    <row r="334" spans="1:3" x14ac:dyDescent="0.2">
      <c r="A334" s="2">
        <v>333</v>
      </c>
      <c r="B334" s="2">
        <v>34</v>
      </c>
      <c r="C334" s="2" t="s">
        <v>1190</v>
      </c>
    </row>
    <row r="335" spans="1:3" x14ac:dyDescent="0.2">
      <c r="A335" s="2">
        <v>334</v>
      </c>
      <c r="B335" s="2">
        <v>50</v>
      </c>
      <c r="C335" s="2" t="s">
        <v>699</v>
      </c>
    </row>
    <row r="336" spans="1:3" x14ac:dyDescent="0.2">
      <c r="A336" s="2">
        <v>335</v>
      </c>
      <c r="B336" s="2">
        <v>50</v>
      </c>
      <c r="C336" s="2" t="s">
        <v>1191</v>
      </c>
    </row>
    <row r="337" spans="1:3" x14ac:dyDescent="0.2">
      <c r="A337" s="2">
        <v>336</v>
      </c>
      <c r="B337" s="2">
        <v>50</v>
      </c>
      <c r="C337" s="2" t="s">
        <v>1192</v>
      </c>
    </row>
    <row r="338" spans="1:3" x14ac:dyDescent="0.2">
      <c r="A338" s="2">
        <v>337</v>
      </c>
      <c r="B338" s="2">
        <v>50</v>
      </c>
      <c r="C338" s="2" t="s">
        <v>1193</v>
      </c>
    </row>
    <row r="339" spans="1:3" x14ac:dyDescent="0.2">
      <c r="A339" s="2">
        <v>338</v>
      </c>
      <c r="B339" s="2">
        <v>50</v>
      </c>
      <c r="C339" s="2" t="s">
        <v>1194</v>
      </c>
    </row>
    <row r="340" spans="1:3" x14ac:dyDescent="0.2">
      <c r="A340" s="2">
        <v>339</v>
      </c>
      <c r="B340" s="2">
        <v>50</v>
      </c>
      <c r="C340" s="2" t="s">
        <v>1195</v>
      </c>
    </row>
    <row r="341" spans="1:3" x14ac:dyDescent="0.2">
      <c r="A341" s="2">
        <v>340</v>
      </c>
      <c r="B341" s="2">
        <v>50</v>
      </c>
      <c r="C341" s="2" t="s">
        <v>1196</v>
      </c>
    </row>
    <row r="342" spans="1:3" x14ac:dyDescent="0.2">
      <c r="A342" s="2">
        <v>341</v>
      </c>
      <c r="B342" s="2">
        <v>50</v>
      </c>
      <c r="C342" s="2" t="s">
        <v>1149</v>
      </c>
    </row>
    <row r="343" spans="1:3" x14ac:dyDescent="0.2">
      <c r="A343" s="2">
        <v>342</v>
      </c>
      <c r="B343" s="2">
        <v>50</v>
      </c>
      <c r="C343" s="2" t="s">
        <v>1197</v>
      </c>
    </row>
    <row r="344" spans="1:3" x14ac:dyDescent="0.2">
      <c r="A344" s="2">
        <v>343</v>
      </c>
      <c r="B344" s="2">
        <v>50</v>
      </c>
      <c r="C344" s="2" t="s">
        <v>1198</v>
      </c>
    </row>
    <row r="345" spans="1:3" x14ac:dyDescent="0.2">
      <c r="A345" s="2">
        <v>344</v>
      </c>
      <c r="B345" s="2">
        <v>50</v>
      </c>
      <c r="C345" s="2" t="s">
        <v>1199</v>
      </c>
    </row>
    <row r="346" spans="1:3" x14ac:dyDescent="0.2">
      <c r="A346" s="2">
        <v>345</v>
      </c>
      <c r="B346" s="2">
        <v>50</v>
      </c>
      <c r="C346" s="2" t="s">
        <v>1200</v>
      </c>
    </row>
    <row r="347" spans="1:3" x14ac:dyDescent="0.2">
      <c r="A347" s="2">
        <v>346</v>
      </c>
      <c r="B347" s="2">
        <v>50</v>
      </c>
      <c r="C347" s="2" t="s">
        <v>1201</v>
      </c>
    </row>
    <row r="348" spans="1:3" x14ac:dyDescent="0.2">
      <c r="A348" s="2">
        <v>347</v>
      </c>
      <c r="B348" s="2">
        <v>50</v>
      </c>
      <c r="C348" s="2" t="s">
        <v>1202</v>
      </c>
    </row>
    <row r="349" spans="1:3" x14ac:dyDescent="0.2">
      <c r="A349" s="2">
        <v>348</v>
      </c>
      <c r="B349" s="2">
        <v>50</v>
      </c>
      <c r="C349" s="2" t="s">
        <v>1203</v>
      </c>
    </row>
    <row r="350" spans="1:3" x14ac:dyDescent="0.2">
      <c r="A350" s="2">
        <v>349</v>
      </c>
      <c r="B350" s="2">
        <v>50</v>
      </c>
      <c r="C350" s="2" t="s">
        <v>1204</v>
      </c>
    </row>
    <row r="351" spans="1:3" x14ac:dyDescent="0.2">
      <c r="A351" s="2">
        <v>350</v>
      </c>
      <c r="B351" s="2">
        <v>50</v>
      </c>
      <c r="C351" s="2" t="s">
        <v>1205</v>
      </c>
    </row>
    <row r="352" spans="1:3" x14ac:dyDescent="0.2">
      <c r="A352" s="2">
        <v>351</v>
      </c>
      <c r="B352" s="2">
        <v>50</v>
      </c>
      <c r="C352" s="2" t="s">
        <v>1206</v>
      </c>
    </row>
    <row r="353" spans="1:3" x14ac:dyDescent="0.2">
      <c r="A353" s="2">
        <v>352</v>
      </c>
      <c r="B353" s="2">
        <v>50</v>
      </c>
      <c r="C353" s="2" t="s">
        <v>1207</v>
      </c>
    </row>
    <row r="354" spans="1:3" x14ac:dyDescent="0.2">
      <c r="A354" s="2">
        <v>353</v>
      </c>
      <c r="B354" s="2">
        <v>50</v>
      </c>
      <c r="C354" s="2" t="s">
        <v>1208</v>
      </c>
    </row>
    <row r="355" spans="1:3" x14ac:dyDescent="0.2">
      <c r="A355" s="2">
        <v>354</v>
      </c>
      <c r="B355" s="2">
        <v>50</v>
      </c>
      <c r="C355" s="2" t="s">
        <v>1209</v>
      </c>
    </row>
    <row r="356" spans="1:3" x14ac:dyDescent="0.2">
      <c r="A356" s="2">
        <v>355</v>
      </c>
      <c r="B356" s="2">
        <v>50</v>
      </c>
      <c r="C356" s="2" t="s">
        <v>1210</v>
      </c>
    </row>
    <row r="357" spans="1:3" x14ac:dyDescent="0.2">
      <c r="A357" s="2">
        <v>356</v>
      </c>
      <c r="B357" s="2">
        <v>50</v>
      </c>
      <c r="C357" s="2" t="s">
        <v>1211</v>
      </c>
    </row>
    <row r="358" spans="1:3" x14ac:dyDescent="0.2">
      <c r="A358" s="2">
        <v>357</v>
      </c>
      <c r="B358" s="2">
        <v>50</v>
      </c>
      <c r="C358" s="2" t="s">
        <v>1212</v>
      </c>
    </row>
    <row r="359" spans="1:3" x14ac:dyDescent="0.2">
      <c r="A359" s="2">
        <v>358</v>
      </c>
      <c r="B359" s="2">
        <v>50</v>
      </c>
      <c r="C359" s="2" t="s">
        <v>751</v>
      </c>
    </row>
    <row r="360" spans="1:3" x14ac:dyDescent="0.2">
      <c r="A360" s="2">
        <v>359</v>
      </c>
      <c r="B360" s="2">
        <v>50</v>
      </c>
      <c r="C360" s="2" t="s">
        <v>1213</v>
      </c>
    </row>
    <row r="361" spans="1:3" x14ac:dyDescent="0.2">
      <c r="A361" s="2">
        <v>360</v>
      </c>
      <c r="B361" s="2">
        <v>50</v>
      </c>
      <c r="C361" s="2" t="s">
        <v>733</v>
      </c>
    </row>
    <row r="362" spans="1:3" x14ac:dyDescent="0.2">
      <c r="A362" s="2">
        <v>361</v>
      </c>
      <c r="B362" s="2">
        <v>50</v>
      </c>
      <c r="C362" s="2" t="s">
        <v>1214</v>
      </c>
    </row>
    <row r="363" spans="1:3" x14ac:dyDescent="0.2">
      <c r="A363" s="2">
        <v>362</v>
      </c>
      <c r="B363" s="2">
        <v>50</v>
      </c>
      <c r="C363" s="2" t="s">
        <v>1215</v>
      </c>
    </row>
    <row r="364" spans="1:3" x14ac:dyDescent="0.2">
      <c r="A364" s="2">
        <v>363</v>
      </c>
      <c r="B364" s="2">
        <v>50</v>
      </c>
      <c r="C364" s="2" t="s">
        <v>1124</v>
      </c>
    </row>
    <row r="365" spans="1:3" x14ac:dyDescent="0.2">
      <c r="A365" s="2">
        <v>364</v>
      </c>
      <c r="B365" s="2">
        <v>50</v>
      </c>
      <c r="C365" s="2" t="s">
        <v>1216</v>
      </c>
    </row>
    <row r="366" spans="1:3" x14ac:dyDescent="0.2">
      <c r="A366" s="2">
        <v>365</v>
      </c>
      <c r="B366" s="2">
        <v>50</v>
      </c>
      <c r="C366" s="2" t="s">
        <v>1217</v>
      </c>
    </row>
    <row r="367" spans="1:3" x14ac:dyDescent="0.2">
      <c r="A367" s="2">
        <v>366</v>
      </c>
      <c r="B367" s="2">
        <v>50</v>
      </c>
      <c r="C367" s="2" t="s">
        <v>1218</v>
      </c>
    </row>
    <row r="368" spans="1:3" x14ac:dyDescent="0.2">
      <c r="A368" s="2">
        <v>367</v>
      </c>
      <c r="B368" s="2">
        <v>50</v>
      </c>
      <c r="C368" s="2" t="s">
        <v>1219</v>
      </c>
    </row>
    <row r="369" spans="1:3" x14ac:dyDescent="0.2">
      <c r="A369" s="2">
        <v>368</v>
      </c>
      <c r="B369" s="2">
        <v>50</v>
      </c>
      <c r="C369" s="2" t="s">
        <v>1220</v>
      </c>
    </row>
    <row r="370" spans="1:3" x14ac:dyDescent="0.2">
      <c r="A370" s="2">
        <v>369</v>
      </c>
      <c r="B370" s="2">
        <v>50</v>
      </c>
      <c r="C370" s="2" t="s">
        <v>1221</v>
      </c>
    </row>
    <row r="371" spans="1:3" x14ac:dyDescent="0.2">
      <c r="A371" s="2">
        <v>370</v>
      </c>
      <c r="B371" s="2">
        <v>50</v>
      </c>
      <c r="C371" s="2" t="s">
        <v>1222</v>
      </c>
    </row>
    <row r="372" spans="1:3" x14ac:dyDescent="0.2">
      <c r="A372" s="2">
        <v>371</v>
      </c>
      <c r="B372" s="2">
        <v>50</v>
      </c>
      <c r="C372" s="2" t="s">
        <v>1223</v>
      </c>
    </row>
    <row r="373" spans="1:3" x14ac:dyDescent="0.2">
      <c r="A373" s="2">
        <v>372</v>
      </c>
      <c r="B373" s="2">
        <v>50</v>
      </c>
      <c r="C373" s="2" t="s">
        <v>1224</v>
      </c>
    </row>
    <row r="374" spans="1:3" x14ac:dyDescent="0.2">
      <c r="A374" s="2">
        <v>373</v>
      </c>
      <c r="B374" s="2">
        <v>50</v>
      </c>
      <c r="C374" s="2" t="s">
        <v>736</v>
      </c>
    </row>
    <row r="375" spans="1:3" x14ac:dyDescent="0.2">
      <c r="A375" s="2">
        <v>374</v>
      </c>
      <c r="B375" s="2">
        <v>50</v>
      </c>
      <c r="C375" s="2" t="s">
        <v>1225</v>
      </c>
    </row>
    <row r="376" spans="1:3" x14ac:dyDescent="0.2">
      <c r="A376" s="2">
        <v>375</v>
      </c>
      <c r="B376" s="2">
        <v>50</v>
      </c>
      <c r="C376" s="2" t="s">
        <v>727</v>
      </c>
    </row>
    <row r="377" spans="1:3" x14ac:dyDescent="0.2">
      <c r="A377" s="2">
        <v>376</v>
      </c>
      <c r="B377" s="2">
        <v>51</v>
      </c>
      <c r="C377" s="2" t="s">
        <v>1226</v>
      </c>
    </row>
    <row r="378" spans="1:3" x14ac:dyDescent="0.2">
      <c r="A378" s="2">
        <v>377</v>
      </c>
      <c r="B378" s="2">
        <v>51</v>
      </c>
      <c r="C378" s="2" t="s">
        <v>1227</v>
      </c>
    </row>
    <row r="379" spans="1:3" x14ac:dyDescent="0.2">
      <c r="A379" s="2">
        <v>378</v>
      </c>
      <c r="B379" s="2">
        <v>51</v>
      </c>
      <c r="C379" s="2" t="s">
        <v>1228</v>
      </c>
    </row>
    <row r="380" spans="1:3" x14ac:dyDescent="0.2">
      <c r="A380" s="2">
        <v>379</v>
      </c>
      <c r="B380" s="2">
        <v>51</v>
      </c>
      <c r="C380" s="2" t="s">
        <v>1229</v>
      </c>
    </row>
    <row r="381" spans="1:3" x14ac:dyDescent="0.2">
      <c r="A381" s="2">
        <v>380</v>
      </c>
      <c r="B381" s="2">
        <v>51</v>
      </c>
      <c r="C381" s="2" t="s">
        <v>1230</v>
      </c>
    </row>
    <row r="382" spans="1:3" x14ac:dyDescent="0.2">
      <c r="A382" s="2">
        <v>381</v>
      </c>
      <c r="B382" s="2">
        <v>51</v>
      </c>
      <c r="C382" s="2" t="s">
        <v>1099</v>
      </c>
    </row>
    <row r="383" spans="1:3" x14ac:dyDescent="0.2">
      <c r="A383" s="2">
        <v>382</v>
      </c>
      <c r="B383" s="2">
        <v>51</v>
      </c>
      <c r="C383" s="2" t="s">
        <v>708</v>
      </c>
    </row>
    <row r="384" spans="1:3" x14ac:dyDescent="0.2">
      <c r="A384" s="2">
        <v>383</v>
      </c>
      <c r="B384" s="2">
        <v>51</v>
      </c>
      <c r="C384" s="2" t="s">
        <v>1231</v>
      </c>
    </row>
    <row r="385" spans="1:3" x14ac:dyDescent="0.2">
      <c r="A385" s="2">
        <v>384</v>
      </c>
      <c r="B385" s="2">
        <v>51</v>
      </c>
      <c r="C385" s="2" t="s">
        <v>1078</v>
      </c>
    </row>
    <row r="386" spans="1:3" x14ac:dyDescent="0.2">
      <c r="A386" s="2">
        <v>385</v>
      </c>
      <c r="B386" s="2">
        <v>51</v>
      </c>
      <c r="C386" s="2" t="s">
        <v>1232</v>
      </c>
    </row>
    <row r="387" spans="1:3" x14ac:dyDescent="0.2">
      <c r="A387" s="2">
        <v>386</v>
      </c>
      <c r="B387" s="2">
        <v>51</v>
      </c>
      <c r="C387" s="2" t="s">
        <v>1233</v>
      </c>
    </row>
    <row r="388" spans="1:3" x14ac:dyDescent="0.2">
      <c r="A388" s="2">
        <v>387</v>
      </c>
      <c r="B388" s="2">
        <v>51</v>
      </c>
      <c r="C388" s="2" t="s">
        <v>1234</v>
      </c>
    </row>
    <row r="389" spans="1:3" x14ac:dyDescent="0.2">
      <c r="A389" s="2">
        <v>388</v>
      </c>
      <c r="B389" s="2">
        <v>51</v>
      </c>
      <c r="C389" s="2" t="s">
        <v>1235</v>
      </c>
    </row>
    <row r="390" spans="1:3" x14ac:dyDescent="0.2">
      <c r="A390" s="2">
        <v>389</v>
      </c>
      <c r="B390" s="2">
        <v>51</v>
      </c>
      <c r="C390" s="2" t="s">
        <v>1236</v>
      </c>
    </row>
    <row r="391" spans="1:3" x14ac:dyDescent="0.2">
      <c r="A391" s="2">
        <v>390</v>
      </c>
      <c r="B391" s="2">
        <v>51</v>
      </c>
      <c r="C391" s="2" t="s">
        <v>1237</v>
      </c>
    </row>
    <row r="392" spans="1:3" x14ac:dyDescent="0.2">
      <c r="A392" s="2">
        <v>391</v>
      </c>
      <c r="B392" s="2">
        <v>51</v>
      </c>
      <c r="C392" s="2" t="s">
        <v>1238</v>
      </c>
    </row>
    <row r="393" spans="1:3" x14ac:dyDescent="0.2">
      <c r="A393" s="2">
        <v>392</v>
      </c>
      <c r="B393" s="2">
        <v>51</v>
      </c>
      <c r="C393" s="2" t="s">
        <v>726</v>
      </c>
    </row>
    <row r="394" spans="1:3" x14ac:dyDescent="0.2">
      <c r="A394" s="2">
        <v>393</v>
      </c>
      <c r="B394" s="2">
        <v>51</v>
      </c>
      <c r="C394" s="2" t="s">
        <v>1239</v>
      </c>
    </row>
    <row r="395" spans="1:3" x14ac:dyDescent="0.2">
      <c r="A395" s="2">
        <v>394</v>
      </c>
      <c r="B395" s="2">
        <v>51</v>
      </c>
      <c r="C395" s="2" t="s">
        <v>1240</v>
      </c>
    </row>
    <row r="396" spans="1:3" x14ac:dyDescent="0.2">
      <c r="A396" s="2">
        <v>395</v>
      </c>
      <c r="B396" s="2">
        <v>51</v>
      </c>
      <c r="C396" s="2" t="s">
        <v>1241</v>
      </c>
    </row>
    <row r="397" spans="1:3" x14ac:dyDescent="0.2">
      <c r="A397" s="2">
        <v>396</v>
      </c>
      <c r="B397" s="2">
        <v>51</v>
      </c>
      <c r="C397" s="2" t="s">
        <v>1242</v>
      </c>
    </row>
    <row r="398" spans="1:3" x14ac:dyDescent="0.2">
      <c r="A398" s="2">
        <v>397</v>
      </c>
      <c r="B398" s="2">
        <v>51</v>
      </c>
      <c r="C398" s="2" t="s">
        <v>1243</v>
      </c>
    </row>
    <row r="399" spans="1:3" x14ac:dyDescent="0.2">
      <c r="A399" s="2">
        <v>398</v>
      </c>
      <c r="B399" s="2">
        <v>51</v>
      </c>
      <c r="C399" s="2" t="s">
        <v>1244</v>
      </c>
    </row>
    <row r="400" spans="1:3" x14ac:dyDescent="0.2">
      <c r="A400" s="2">
        <v>399</v>
      </c>
      <c r="B400" s="2">
        <v>51</v>
      </c>
      <c r="C400" s="2" t="s">
        <v>1245</v>
      </c>
    </row>
    <row r="401" spans="1:3" x14ac:dyDescent="0.2">
      <c r="A401" s="2">
        <v>400</v>
      </c>
      <c r="B401" s="2">
        <v>51</v>
      </c>
      <c r="C401" s="2" t="s">
        <v>1246</v>
      </c>
    </row>
    <row r="402" spans="1:3" x14ac:dyDescent="0.2">
      <c r="A402" s="2">
        <v>401</v>
      </c>
      <c r="B402" s="2">
        <v>51</v>
      </c>
      <c r="C402" s="2" t="s">
        <v>1247</v>
      </c>
    </row>
    <row r="403" spans="1:3" x14ac:dyDescent="0.2">
      <c r="A403" s="2">
        <v>402</v>
      </c>
      <c r="B403" s="2">
        <v>51</v>
      </c>
      <c r="C403" s="2" t="s">
        <v>1248</v>
      </c>
    </row>
    <row r="404" spans="1:3" x14ac:dyDescent="0.2">
      <c r="A404" s="2">
        <v>403</v>
      </c>
      <c r="B404" s="2">
        <v>51</v>
      </c>
      <c r="C404" s="2" t="s">
        <v>1214</v>
      </c>
    </row>
    <row r="405" spans="1:3" x14ac:dyDescent="0.2">
      <c r="A405" s="2">
        <v>404</v>
      </c>
      <c r="B405" s="2">
        <v>51</v>
      </c>
      <c r="C405" s="2" t="s">
        <v>1249</v>
      </c>
    </row>
    <row r="406" spans="1:3" x14ac:dyDescent="0.2">
      <c r="A406" s="2">
        <v>405</v>
      </c>
      <c r="B406" s="2">
        <v>51</v>
      </c>
      <c r="C406" s="2" t="s">
        <v>1250</v>
      </c>
    </row>
    <row r="407" spans="1:3" x14ac:dyDescent="0.2">
      <c r="A407" s="2">
        <v>406</v>
      </c>
      <c r="B407" s="2">
        <v>51</v>
      </c>
      <c r="C407" s="2" t="s">
        <v>1251</v>
      </c>
    </row>
    <row r="408" spans="1:3" x14ac:dyDescent="0.2">
      <c r="A408" s="2">
        <v>407</v>
      </c>
      <c r="B408" s="2">
        <v>51</v>
      </c>
      <c r="C408" s="2" t="s">
        <v>1252</v>
      </c>
    </row>
    <row r="409" spans="1:3" x14ac:dyDescent="0.2">
      <c r="A409" s="2">
        <v>408</v>
      </c>
      <c r="B409" s="2">
        <v>51</v>
      </c>
      <c r="C409" s="2" t="s">
        <v>1253</v>
      </c>
    </row>
    <row r="410" spans="1:3" x14ac:dyDescent="0.2">
      <c r="A410" s="2">
        <v>409</v>
      </c>
      <c r="B410" s="2">
        <v>51</v>
      </c>
      <c r="C410" s="2" t="s">
        <v>1254</v>
      </c>
    </row>
    <row r="411" spans="1:3" x14ac:dyDescent="0.2">
      <c r="A411" s="2">
        <v>410</v>
      </c>
      <c r="B411" s="2">
        <v>51</v>
      </c>
      <c r="C411" s="2" t="s">
        <v>1255</v>
      </c>
    </row>
    <row r="412" spans="1:3" x14ac:dyDescent="0.2">
      <c r="A412" s="2">
        <v>411</v>
      </c>
      <c r="B412" s="2">
        <v>51</v>
      </c>
      <c r="C412" s="2" t="s">
        <v>1256</v>
      </c>
    </row>
    <row r="413" spans="1:3" x14ac:dyDescent="0.2">
      <c r="A413" s="2">
        <v>412</v>
      </c>
      <c r="B413" s="2">
        <v>51</v>
      </c>
      <c r="C413" s="2" t="s">
        <v>1257</v>
      </c>
    </row>
    <row r="414" spans="1:3" x14ac:dyDescent="0.2">
      <c r="A414" s="2">
        <v>413</v>
      </c>
      <c r="B414" s="2">
        <v>51</v>
      </c>
      <c r="C414" s="2" t="s">
        <v>1258</v>
      </c>
    </row>
    <row r="415" spans="1:3" x14ac:dyDescent="0.2">
      <c r="A415" s="2">
        <v>414</v>
      </c>
      <c r="B415" s="2">
        <v>51</v>
      </c>
      <c r="C415" s="2" t="s">
        <v>1259</v>
      </c>
    </row>
    <row r="416" spans="1:3" x14ac:dyDescent="0.2">
      <c r="A416" s="2">
        <v>415</v>
      </c>
      <c r="B416" s="2">
        <v>51</v>
      </c>
      <c r="C416" s="2" t="s">
        <v>1260</v>
      </c>
    </row>
    <row r="417" spans="1:3" x14ac:dyDescent="0.2">
      <c r="A417" s="2">
        <v>416</v>
      </c>
      <c r="B417" s="2">
        <v>51</v>
      </c>
      <c r="C417" s="2" t="s">
        <v>1261</v>
      </c>
    </row>
    <row r="418" spans="1:3" x14ac:dyDescent="0.2">
      <c r="A418" s="2">
        <v>417</v>
      </c>
      <c r="B418" s="2">
        <v>51</v>
      </c>
      <c r="C418" s="2" t="s">
        <v>1262</v>
      </c>
    </row>
    <row r="419" spans="1:3" x14ac:dyDescent="0.2">
      <c r="A419" s="2">
        <v>418</v>
      </c>
      <c r="B419" s="2">
        <v>51</v>
      </c>
      <c r="C419" s="2" t="s">
        <v>1263</v>
      </c>
    </row>
    <row r="420" spans="1:3" x14ac:dyDescent="0.2">
      <c r="A420" s="2">
        <v>419</v>
      </c>
      <c r="B420" s="2">
        <v>51</v>
      </c>
      <c r="C420" s="2" t="s">
        <v>1035</v>
      </c>
    </row>
    <row r="421" spans="1:3" x14ac:dyDescent="0.2">
      <c r="A421" s="2">
        <v>420</v>
      </c>
      <c r="B421" s="2">
        <v>51</v>
      </c>
      <c r="C421" s="2" t="s">
        <v>1264</v>
      </c>
    </row>
    <row r="422" spans="1:3" x14ac:dyDescent="0.2">
      <c r="A422" s="2">
        <v>421</v>
      </c>
      <c r="B422" s="2">
        <v>51</v>
      </c>
      <c r="C422" s="2" t="s">
        <v>1265</v>
      </c>
    </row>
    <row r="423" spans="1:3" x14ac:dyDescent="0.2">
      <c r="A423" s="2">
        <v>422</v>
      </c>
      <c r="B423" s="2">
        <v>51</v>
      </c>
      <c r="C423" s="2" t="s">
        <v>1266</v>
      </c>
    </row>
    <row r="424" spans="1:3" x14ac:dyDescent="0.2">
      <c r="A424" s="2">
        <v>423</v>
      </c>
      <c r="B424" s="2">
        <v>51</v>
      </c>
      <c r="C424" s="2" t="s">
        <v>1267</v>
      </c>
    </row>
    <row r="425" spans="1:3" x14ac:dyDescent="0.2">
      <c r="A425" s="2">
        <v>424</v>
      </c>
      <c r="B425" s="2">
        <v>51</v>
      </c>
      <c r="C425" s="2" t="s">
        <v>1268</v>
      </c>
    </row>
    <row r="426" spans="1:3" x14ac:dyDescent="0.2">
      <c r="A426" s="2">
        <v>425</v>
      </c>
      <c r="B426" s="2">
        <v>51</v>
      </c>
      <c r="C426" s="2" t="s">
        <v>1269</v>
      </c>
    </row>
    <row r="427" spans="1:3" x14ac:dyDescent="0.2">
      <c r="A427" s="2">
        <v>426</v>
      </c>
      <c r="B427" s="2">
        <v>52</v>
      </c>
      <c r="C427" s="2" t="s">
        <v>1149</v>
      </c>
    </row>
    <row r="428" spans="1:3" x14ac:dyDescent="0.2">
      <c r="A428" s="2">
        <v>427</v>
      </c>
      <c r="B428" s="2">
        <v>52</v>
      </c>
      <c r="C428" s="2" t="s">
        <v>1270</v>
      </c>
    </row>
    <row r="429" spans="1:3" x14ac:dyDescent="0.2">
      <c r="A429" s="2">
        <v>428</v>
      </c>
      <c r="B429" s="2">
        <v>52</v>
      </c>
      <c r="C429" s="2" t="s">
        <v>1271</v>
      </c>
    </row>
    <row r="430" spans="1:3" x14ac:dyDescent="0.2">
      <c r="A430" s="2">
        <v>429</v>
      </c>
      <c r="B430" s="2">
        <v>52</v>
      </c>
      <c r="C430" s="2" t="s">
        <v>1272</v>
      </c>
    </row>
    <row r="431" spans="1:3" x14ac:dyDescent="0.2">
      <c r="A431" s="2">
        <v>430</v>
      </c>
      <c r="B431" s="2">
        <v>52</v>
      </c>
      <c r="C431" s="2" t="s">
        <v>1273</v>
      </c>
    </row>
    <row r="432" spans="1:3" x14ac:dyDescent="0.2">
      <c r="A432" s="2">
        <v>431</v>
      </c>
      <c r="B432" s="2">
        <v>52</v>
      </c>
      <c r="C432" s="2" t="s">
        <v>1274</v>
      </c>
    </row>
    <row r="433" spans="1:3" x14ac:dyDescent="0.2">
      <c r="A433" s="2">
        <v>432</v>
      </c>
      <c r="B433" s="2">
        <v>52</v>
      </c>
      <c r="C433" s="2" t="s">
        <v>748</v>
      </c>
    </row>
    <row r="434" spans="1:3" x14ac:dyDescent="0.2">
      <c r="A434" s="2">
        <v>433</v>
      </c>
      <c r="B434" s="2">
        <v>52</v>
      </c>
      <c r="C434" s="2" t="s">
        <v>730</v>
      </c>
    </row>
    <row r="435" spans="1:3" x14ac:dyDescent="0.2">
      <c r="A435" s="2">
        <v>434</v>
      </c>
      <c r="B435" s="2">
        <v>52</v>
      </c>
      <c r="C435" s="2" t="s">
        <v>974</v>
      </c>
    </row>
    <row r="436" spans="1:3" x14ac:dyDescent="0.2">
      <c r="A436" s="2">
        <v>435</v>
      </c>
      <c r="B436" s="2">
        <v>52</v>
      </c>
      <c r="C436" s="2" t="s">
        <v>1275</v>
      </c>
    </row>
    <row r="437" spans="1:3" x14ac:dyDescent="0.2">
      <c r="A437" s="2">
        <v>436</v>
      </c>
      <c r="B437" s="2">
        <v>52</v>
      </c>
      <c r="C437" s="2" t="s">
        <v>1276</v>
      </c>
    </row>
    <row r="438" spans="1:3" x14ac:dyDescent="0.2">
      <c r="A438" s="2">
        <v>437</v>
      </c>
      <c r="B438" s="2">
        <v>52</v>
      </c>
      <c r="C438" s="2" t="s">
        <v>747</v>
      </c>
    </row>
    <row r="439" spans="1:3" x14ac:dyDescent="0.2">
      <c r="A439" s="2">
        <v>438</v>
      </c>
      <c r="B439" s="2">
        <v>52</v>
      </c>
      <c r="C439" s="2" t="s">
        <v>1277</v>
      </c>
    </row>
    <row r="440" spans="1:3" x14ac:dyDescent="0.2">
      <c r="A440" s="2">
        <v>439</v>
      </c>
      <c r="B440" s="2">
        <v>52</v>
      </c>
      <c r="C440" s="2" t="s">
        <v>1278</v>
      </c>
    </row>
    <row r="441" spans="1:3" x14ac:dyDescent="0.2">
      <c r="A441" s="2">
        <v>440</v>
      </c>
      <c r="B441" s="2">
        <v>52</v>
      </c>
      <c r="C441" s="2" t="s">
        <v>1279</v>
      </c>
    </row>
    <row r="442" spans="1:3" x14ac:dyDescent="0.2">
      <c r="A442" s="2">
        <v>441</v>
      </c>
      <c r="B442" s="2">
        <v>52</v>
      </c>
      <c r="C442" s="2" t="s">
        <v>1280</v>
      </c>
    </row>
    <row r="443" spans="1:3" x14ac:dyDescent="0.2">
      <c r="A443" s="2">
        <v>442</v>
      </c>
      <c r="B443" s="2">
        <v>52</v>
      </c>
      <c r="C443" s="2" t="s">
        <v>1281</v>
      </c>
    </row>
    <row r="444" spans="1:3" x14ac:dyDescent="0.2">
      <c r="A444" s="2">
        <v>443</v>
      </c>
      <c r="B444" s="2">
        <v>52</v>
      </c>
      <c r="C444" s="2" t="s">
        <v>1282</v>
      </c>
    </row>
    <row r="445" spans="1:3" x14ac:dyDescent="0.2">
      <c r="A445" s="2">
        <v>444</v>
      </c>
      <c r="B445" s="2">
        <v>56</v>
      </c>
      <c r="C445" s="2" t="s">
        <v>1283</v>
      </c>
    </row>
    <row r="446" spans="1:3" x14ac:dyDescent="0.2">
      <c r="A446" s="2">
        <v>445</v>
      </c>
      <c r="B446" s="2">
        <v>56</v>
      </c>
      <c r="C446" s="2" t="s">
        <v>1284</v>
      </c>
    </row>
    <row r="447" spans="1:3" x14ac:dyDescent="0.2">
      <c r="A447" s="2">
        <v>446</v>
      </c>
      <c r="B447" s="2">
        <v>56</v>
      </c>
      <c r="C447" s="2" t="s">
        <v>1285</v>
      </c>
    </row>
    <row r="448" spans="1:3" x14ac:dyDescent="0.2">
      <c r="A448" s="2">
        <v>447</v>
      </c>
      <c r="B448" s="2">
        <v>56</v>
      </c>
      <c r="C448" s="2" t="s">
        <v>1286</v>
      </c>
    </row>
    <row r="449" spans="1:3" x14ac:dyDescent="0.2">
      <c r="A449" s="2">
        <v>448</v>
      </c>
      <c r="B449" s="2">
        <v>56</v>
      </c>
      <c r="C449" s="2" t="s">
        <v>1287</v>
      </c>
    </row>
    <row r="450" spans="1:3" x14ac:dyDescent="0.2">
      <c r="A450" s="2">
        <v>449</v>
      </c>
      <c r="B450" s="2">
        <v>56</v>
      </c>
      <c r="C450" s="2" t="s">
        <v>1288</v>
      </c>
    </row>
    <row r="451" spans="1:3" x14ac:dyDescent="0.2">
      <c r="A451" s="2">
        <v>450</v>
      </c>
      <c r="B451" s="2">
        <v>56</v>
      </c>
      <c r="C451" s="2" t="s">
        <v>1289</v>
      </c>
    </row>
    <row r="452" spans="1:3" x14ac:dyDescent="0.2">
      <c r="A452" s="2">
        <v>451</v>
      </c>
      <c r="B452" s="2">
        <v>56</v>
      </c>
      <c r="C452" s="2" t="s">
        <v>1290</v>
      </c>
    </row>
    <row r="453" spans="1:3" x14ac:dyDescent="0.2">
      <c r="A453" s="2">
        <v>452</v>
      </c>
      <c r="B453" s="2">
        <v>56</v>
      </c>
      <c r="C453" s="2" t="s">
        <v>1291</v>
      </c>
    </row>
    <row r="454" spans="1:3" x14ac:dyDescent="0.2">
      <c r="A454" s="2">
        <v>453</v>
      </c>
      <c r="B454" s="2">
        <v>56</v>
      </c>
      <c r="C454" s="2" t="s">
        <v>1292</v>
      </c>
    </row>
    <row r="455" spans="1:3" x14ac:dyDescent="0.2">
      <c r="A455" s="2">
        <v>454</v>
      </c>
      <c r="B455" s="2">
        <v>56</v>
      </c>
      <c r="C455" s="2" t="s">
        <v>1293</v>
      </c>
    </row>
    <row r="456" spans="1:3" x14ac:dyDescent="0.2">
      <c r="A456" s="2">
        <v>455</v>
      </c>
      <c r="B456" s="2">
        <v>56</v>
      </c>
      <c r="C456" s="2" t="s">
        <v>1294</v>
      </c>
    </row>
    <row r="457" spans="1:3" x14ac:dyDescent="0.2">
      <c r="A457" s="2">
        <v>456</v>
      </c>
      <c r="B457" s="2">
        <v>56</v>
      </c>
      <c r="C457" s="2" t="s">
        <v>1295</v>
      </c>
    </row>
    <row r="458" spans="1:3" x14ac:dyDescent="0.2">
      <c r="A458" s="2">
        <v>457</v>
      </c>
      <c r="B458" s="2">
        <v>56</v>
      </c>
      <c r="C458" s="2" t="s">
        <v>1296</v>
      </c>
    </row>
    <row r="459" spans="1:3" x14ac:dyDescent="0.2">
      <c r="A459" s="2">
        <v>458</v>
      </c>
      <c r="B459" s="2">
        <v>56</v>
      </c>
      <c r="C459" s="2" t="s">
        <v>1297</v>
      </c>
    </row>
    <row r="460" spans="1:3" x14ac:dyDescent="0.2">
      <c r="A460" s="2">
        <v>459</v>
      </c>
      <c r="B460" s="2">
        <v>56</v>
      </c>
      <c r="C460" s="2" t="s">
        <v>1298</v>
      </c>
    </row>
    <row r="461" spans="1:3" x14ac:dyDescent="0.2">
      <c r="A461" s="2">
        <v>460</v>
      </c>
      <c r="B461" s="2">
        <v>56</v>
      </c>
      <c r="C461" s="2" t="s">
        <v>1299</v>
      </c>
    </row>
    <row r="462" spans="1:3" x14ac:dyDescent="0.2">
      <c r="A462" s="2">
        <v>461</v>
      </c>
      <c r="B462" s="2">
        <v>56</v>
      </c>
      <c r="C462" s="2" t="s">
        <v>1300</v>
      </c>
    </row>
    <row r="463" spans="1:3" x14ac:dyDescent="0.2">
      <c r="A463" s="2">
        <v>462</v>
      </c>
      <c r="B463" s="2">
        <v>56</v>
      </c>
      <c r="C463" s="2" t="s">
        <v>1301</v>
      </c>
    </row>
    <row r="464" spans="1:3" x14ac:dyDescent="0.2">
      <c r="A464" s="2">
        <v>463</v>
      </c>
      <c r="B464" s="2">
        <v>56</v>
      </c>
      <c r="C464" s="2" t="s">
        <v>1302</v>
      </c>
    </row>
    <row r="465" spans="1:3" x14ac:dyDescent="0.2">
      <c r="A465" s="2">
        <v>464</v>
      </c>
      <c r="B465" s="2">
        <v>56</v>
      </c>
      <c r="C465" s="2" t="s">
        <v>1303</v>
      </c>
    </row>
    <row r="466" spans="1:3" x14ac:dyDescent="0.2">
      <c r="A466" s="2">
        <v>465</v>
      </c>
      <c r="B466" s="2">
        <v>56</v>
      </c>
      <c r="C466" s="2" t="s">
        <v>1055</v>
      </c>
    </row>
    <row r="467" spans="1:3" x14ac:dyDescent="0.2">
      <c r="A467" s="2">
        <v>466</v>
      </c>
      <c r="B467" s="2">
        <v>56</v>
      </c>
      <c r="C467" s="2" t="s">
        <v>1304</v>
      </c>
    </row>
    <row r="468" spans="1:3" x14ac:dyDescent="0.2">
      <c r="A468" s="2">
        <v>467</v>
      </c>
      <c r="B468" s="2">
        <v>56</v>
      </c>
      <c r="C468" s="2" t="s">
        <v>1305</v>
      </c>
    </row>
    <row r="469" spans="1:3" x14ac:dyDescent="0.2">
      <c r="A469" s="2">
        <v>468</v>
      </c>
      <c r="B469" s="2">
        <v>56</v>
      </c>
      <c r="C469" s="2" t="s">
        <v>1306</v>
      </c>
    </row>
    <row r="470" spans="1:3" x14ac:dyDescent="0.2">
      <c r="A470" s="2">
        <v>469</v>
      </c>
      <c r="B470" s="2">
        <v>57</v>
      </c>
      <c r="C470" s="2" t="s">
        <v>1307</v>
      </c>
    </row>
    <row r="471" spans="1:3" x14ac:dyDescent="0.2">
      <c r="A471" s="2">
        <v>470</v>
      </c>
      <c r="B471" s="2">
        <v>57</v>
      </c>
      <c r="C471" s="2" t="s">
        <v>1308</v>
      </c>
    </row>
    <row r="472" spans="1:3" x14ac:dyDescent="0.2">
      <c r="A472" s="2">
        <v>471</v>
      </c>
      <c r="B472" s="2">
        <v>57</v>
      </c>
      <c r="C472" s="2" t="s">
        <v>1309</v>
      </c>
    </row>
    <row r="473" spans="1:3" x14ac:dyDescent="0.2">
      <c r="A473" s="2">
        <v>472</v>
      </c>
      <c r="B473" s="2">
        <v>57</v>
      </c>
      <c r="C473" s="2" t="s">
        <v>1310</v>
      </c>
    </row>
    <row r="474" spans="1:3" x14ac:dyDescent="0.2">
      <c r="A474" s="2">
        <v>473</v>
      </c>
      <c r="B474" s="2">
        <v>57</v>
      </c>
      <c r="C474" s="2" t="s">
        <v>1311</v>
      </c>
    </row>
    <row r="475" spans="1:3" x14ac:dyDescent="0.2">
      <c r="A475" s="2">
        <v>474</v>
      </c>
      <c r="B475" s="2">
        <v>57</v>
      </c>
      <c r="C475" s="2" t="s">
        <v>1312</v>
      </c>
    </row>
    <row r="476" spans="1:3" x14ac:dyDescent="0.2">
      <c r="A476" s="2">
        <v>475</v>
      </c>
      <c r="B476" s="2">
        <v>57</v>
      </c>
      <c r="C476" s="2" t="s">
        <v>1313</v>
      </c>
    </row>
    <row r="477" spans="1:3" x14ac:dyDescent="0.2">
      <c r="A477" s="2">
        <v>476</v>
      </c>
      <c r="B477" s="2">
        <v>57</v>
      </c>
      <c r="C477" s="2" t="s">
        <v>1314</v>
      </c>
    </row>
    <row r="478" spans="1:3" x14ac:dyDescent="0.2">
      <c r="A478" s="2">
        <v>477</v>
      </c>
      <c r="B478" s="2">
        <v>57</v>
      </c>
      <c r="C478" s="2" t="s">
        <v>1315</v>
      </c>
    </row>
    <row r="479" spans="1:3" x14ac:dyDescent="0.2">
      <c r="A479" s="2">
        <v>478</v>
      </c>
      <c r="B479" s="2">
        <v>57</v>
      </c>
      <c r="C479" s="2" t="s">
        <v>1316</v>
      </c>
    </row>
    <row r="480" spans="1:3" x14ac:dyDescent="0.2">
      <c r="A480" s="2">
        <v>479</v>
      </c>
      <c r="B480" s="2">
        <v>57</v>
      </c>
      <c r="C480" s="2" t="s">
        <v>1317</v>
      </c>
    </row>
    <row r="481" spans="1:3" x14ac:dyDescent="0.2">
      <c r="A481" s="2">
        <v>480</v>
      </c>
      <c r="B481" s="2">
        <v>57</v>
      </c>
      <c r="C481" s="2" t="s">
        <v>1318</v>
      </c>
    </row>
    <row r="482" spans="1:3" x14ac:dyDescent="0.2">
      <c r="A482" s="2">
        <v>481</v>
      </c>
      <c r="B482" s="2">
        <v>57</v>
      </c>
      <c r="C482" s="2" t="s">
        <v>1319</v>
      </c>
    </row>
    <row r="483" spans="1:3" x14ac:dyDescent="0.2">
      <c r="A483" s="2">
        <v>482</v>
      </c>
      <c r="B483" s="2">
        <v>57</v>
      </c>
      <c r="C483" s="2" t="s">
        <v>1320</v>
      </c>
    </row>
    <row r="484" spans="1:3" x14ac:dyDescent="0.2">
      <c r="A484" s="2">
        <v>483</v>
      </c>
      <c r="B484" s="2">
        <v>57</v>
      </c>
      <c r="C484" s="2" t="s">
        <v>1321</v>
      </c>
    </row>
    <row r="485" spans="1:3" x14ac:dyDescent="0.2">
      <c r="A485" s="2">
        <v>484</v>
      </c>
      <c r="B485" s="2">
        <v>57</v>
      </c>
      <c r="C485" s="2" t="s">
        <v>1322</v>
      </c>
    </row>
    <row r="486" spans="1:3" x14ac:dyDescent="0.2">
      <c r="A486" s="2">
        <v>485</v>
      </c>
      <c r="B486" s="2">
        <v>57</v>
      </c>
      <c r="C486" s="2" t="s">
        <v>1323</v>
      </c>
    </row>
    <row r="487" spans="1:3" x14ac:dyDescent="0.2">
      <c r="A487" s="2">
        <v>486</v>
      </c>
      <c r="B487" s="2">
        <v>57</v>
      </c>
      <c r="C487" s="2" t="s">
        <v>1324</v>
      </c>
    </row>
    <row r="488" spans="1:3" x14ac:dyDescent="0.2">
      <c r="A488" s="2">
        <v>487</v>
      </c>
      <c r="B488" s="2">
        <v>57</v>
      </c>
      <c r="C488" s="2" t="s">
        <v>1325</v>
      </c>
    </row>
    <row r="489" spans="1:3" x14ac:dyDescent="0.2">
      <c r="A489" s="2">
        <v>488</v>
      </c>
      <c r="B489" s="2">
        <v>57</v>
      </c>
      <c r="C489" s="2" t="s">
        <v>1326</v>
      </c>
    </row>
    <row r="490" spans="1:3" x14ac:dyDescent="0.2">
      <c r="A490" s="2">
        <v>489</v>
      </c>
      <c r="B490" s="2">
        <v>57</v>
      </c>
      <c r="C490" s="2" t="s">
        <v>969</v>
      </c>
    </row>
    <row r="491" spans="1:3" x14ac:dyDescent="0.2">
      <c r="A491" s="2">
        <v>490</v>
      </c>
      <c r="B491" s="2">
        <v>57</v>
      </c>
      <c r="C491" s="2" t="s">
        <v>1327</v>
      </c>
    </row>
    <row r="492" spans="1:3" x14ac:dyDescent="0.2">
      <c r="A492" s="2">
        <v>491</v>
      </c>
      <c r="B492" s="2">
        <v>57</v>
      </c>
      <c r="C492" s="2" t="s">
        <v>1009</v>
      </c>
    </row>
    <row r="493" spans="1:3" x14ac:dyDescent="0.2">
      <c r="A493" s="2">
        <v>492</v>
      </c>
      <c r="B493" s="2">
        <v>57</v>
      </c>
      <c r="C493" s="2" t="s">
        <v>1328</v>
      </c>
    </row>
    <row r="494" spans="1:3" x14ac:dyDescent="0.2">
      <c r="A494" s="2">
        <v>493</v>
      </c>
      <c r="B494" s="2">
        <v>57</v>
      </c>
      <c r="C494" s="2" t="s">
        <v>1329</v>
      </c>
    </row>
    <row r="495" spans="1:3" x14ac:dyDescent="0.2">
      <c r="A495" s="2">
        <v>494</v>
      </c>
      <c r="B495" s="2">
        <v>57</v>
      </c>
      <c r="C495" s="2" t="s">
        <v>1330</v>
      </c>
    </row>
    <row r="496" spans="1:3" x14ac:dyDescent="0.2">
      <c r="A496" s="2">
        <v>495</v>
      </c>
      <c r="B496" s="2">
        <v>57</v>
      </c>
      <c r="C496" s="2" t="s">
        <v>1331</v>
      </c>
    </row>
    <row r="497" spans="1:3" x14ac:dyDescent="0.2">
      <c r="A497" s="2">
        <v>496</v>
      </c>
      <c r="B497" s="2">
        <v>57</v>
      </c>
      <c r="C497" s="2" t="s">
        <v>1332</v>
      </c>
    </row>
    <row r="498" spans="1:3" x14ac:dyDescent="0.2">
      <c r="A498" s="2">
        <v>497</v>
      </c>
      <c r="B498" s="2">
        <v>57</v>
      </c>
      <c r="C498" s="2" t="s">
        <v>1333</v>
      </c>
    </row>
    <row r="499" spans="1:3" x14ac:dyDescent="0.2">
      <c r="A499" s="2">
        <v>498</v>
      </c>
      <c r="B499" s="2">
        <v>57</v>
      </c>
      <c r="C499" s="2" t="s">
        <v>1334</v>
      </c>
    </row>
    <row r="500" spans="1:3" x14ac:dyDescent="0.2">
      <c r="A500" s="2">
        <v>499</v>
      </c>
      <c r="B500" s="2">
        <v>57</v>
      </c>
      <c r="C500" s="2" t="s">
        <v>730</v>
      </c>
    </row>
    <row r="501" spans="1:3" x14ac:dyDescent="0.2">
      <c r="A501" s="2">
        <v>500</v>
      </c>
      <c r="B501" s="2">
        <v>57</v>
      </c>
      <c r="C501" s="2" t="s">
        <v>974</v>
      </c>
    </row>
    <row r="502" spans="1:3" x14ac:dyDescent="0.2">
      <c r="A502" s="2">
        <v>501</v>
      </c>
      <c r="B502" s="2">
        <v>57</v>
      </c>
      <c r="C502" s="2" t="s">
        <v>1335</v>
      </c>
    </row>
    <row r="503" spans="1:3" x14ac:dyDescent="0.2">
      <c r="A503" s="2">
        <v>502</v>
      </c>
      <c r="B503" s="2">
        <v>57</v>
      </c>
      <c r="C503" s="2" t="s">
        <v>1336</v>
      </c>
    </row>
    <row r="504" spans="1:3" x14ac:dyDescent="0.2">
      <c r="A504" s="2">
        <v>503</v>
      </c>
      <c r="B504" s="2">
        <v>57</v>
      </c>
      <c r="C504" s="2" t="s">
        <v>1337</v>
      </c>
    </row>
    <row r="505" spans="1:3" x14ac:dyDescent="0.2">
      <c r="A505" s="2">
        <v>504</v>
      </c>
      <c r="B505" s="2">
        <v>57</v>
      </c>
      <c r="C505" s="2" t="s">
        <v>1338</v>
      </c>
    </row>
    <row r="506" spans="1:3" x14ac:dyDescent="0.2">
      <c r="A506" s="2">
        <v>505</v>
      </c>
      <c r="B506" s="2">
        <v>57</v>
      </c>
      <c r="C506" s="2" t="s">
        <v>1339</v>
      </c>
    </row>
    <row r="507" spans="1:3" x14ac:dyDescent="0.2">
      <c r="A507" s="2">
        <v>506</v>
      </c>
      <c r="B507" s="2">
        <v>57</v>
      </c>
      <c r="C507" s="2" t="s">
        <v>1340</v>
      </c>
    </row>
    <row r="508" spans="1:3" x14ac:dyDescent="0.2">
      <c r="A508" s="2">
        <v>507</v>
      </c>
      <c r="B508" s="2">
        <v>57</v>
      </c>
      <c r="C508" s="2" t="s">
        <v>1341</v>
      </c>
    </row>
    <row r="509" spans="1:3" x14ac:dyDescent="0.2">
      <c r="A509" s="2">
        <v>508</v>
      </c>
      <c r="B509" s="2">
        <v>57</v>
      </c>
      <c r="C509" s="2" t="s">
        <v>1342</v>
      </c>
    </row>
    <row r="510" spans="1:3" x14ac:dyDescent="0.2">
      <c r="A510" s="2">
        <v>509</v>
      </c>
      <c r="B510" s="2">
        <v>57</v>
      </c>
      <c r="C510" s="2" t="s">
        <v>1343</v>
      </c>
    </row>
    <row r="511" spans="1:3" x14ac:dyDescent="0.2">
      <c r="A511" s="2">
        <v>510</v>
      </c>
      <c r="B511" s="2">
        <v>57</v>
      </c>
      <c r="C511" s="2" t="s">
        <v>1344</v>
      </c>
    </row>
    <row r="512" spans="1:3" x14ac:dyDescent="0.2">
      <c r="A512" s="2">
        <v>511</v>
      </c>
      <c r="B512" s="2">
        <v>57</v>
      </c>
      <c r="C512" s="2" t="s">
        <v>1345</v>
      </c>
    </row>
    <row r="513" spans="1:3" x14ac:dyDescent="0.2">
      <c r="A513" s="2">
        <v>512</v>
      </c>
      <c r="B513" s="2">
        <v>57</v>
      </c>
      <c r="C513" s="2" t="s">
        <v>1185</v>
      </c>
    </row>
    <row r="514" spans="1:3" x14ac:dyDescent="0.2">
      <c r="A514" s="2">
        <v>513</v>
      </c>
      <c r="B514" s="2">
        <v>57</v>
      </c>
      <c r="C514" s="2" t="s">
        <v>1346</v>
      </c>
    </row>
    <row r="515" spans="1:3" x14ac:dyDescent="0.2">
      <c r="A515" s="2">
        <v>514</v>
      </c>
      <c r="B515" s="2">
        <v>57</v>
      </c>
      <c r="C515" s="2" t="s">
        <v>1347</v>
      </c>
    </row>
    <row r="516" spans="1:3" x14ac:dyDescent="0.2">
      <c r="A516" s="2">
        <v>515</v>
      </c>
      <c r="B516" s="2">
        <v>57</v>
      </c>
      <c r="C516" s="2" t="s">
        <v>1348</v>
      </c>
    </row>
    <row r="517" spans="1:3" x14ac:dyDescent="0.2">
      <c r="A517" s="2">
        <v>516</v>
      </c>
      <c r="B517" s="2">
        <v>57</v>
      </c>
      <c r="C517" s="2" t="s">
        <v>1349</v>
      </c>
    </row>
    <row r="518" spans="1:3" x14ac:dyDescent="0.2">
      <c r="A518" s="2">
        <v>517</v>
      </c>
      <c r="B518" s="2">
        <v>57</v>
      </c>
      <c r="C518" s="2" t="s">
        <v>1350</v>
      </c>
    </row>
    <row r="519" spans="1:3" x14ac:dyDescent="0.2">
      <c r="A519" s="2">
        <v>518</v>
      </c>
      <c r="B519" s="2">
        <v>57</v>
      </c>
      <c r="C519" s="2" t="s">
        <v>1186</v>
      </c>
    </row>
    <row r="520" spans="1:3" x14ac:dyDescent="0.2">
      <c r="A520" s="2">
        <v>519</v>
      </c>
      <c r="B520" s="2">
        <v>57</v>
      </c>
      <c r="C520" s="2" t="s">
        <v>756</v>
      </c>
    </row>
    <row r="521" spans="1:3" x14ac:dyDescent="0.2">
      <c r="A521" s="2">
        <v>520</v>
      </c>
      <c r="B521" s="2">
        <v>57</v>
      </c>
      <c r="C521" s="2" t="s">
        <v>1351</v>
      </c>
    </row>
    <row r="522" spans="1:3" x14ac:dyDescent="0.2">
      <c r="A522" s="2">
        <v>521</v>
      </c>
      <c r="B522" s="2">
        <v>57</v>
      </c>
      <c r="C522" s="2" t="s">
        <v>1352</v>
      </c>
    </row>
    <row r="523" spans="1:3" x14ac:dyDescent="0.2">
      <c r="A523" s="2">
        <v>522</v>
      </c>
      <c r="B523" s="2">
        <v>57</v>
      </c>
      <c r="C523" s="2" t="s">
        <v>1353</v>
      </c>
    </row>
    <row r="524" spans="1:3" x14ac:dyDescent="0.2">
      <c r="A524" s="2">
        <v>523</v>
      </c>
      <c r="B524" s="2">
        <v>57</v>
      </c>
      <c r="C524" s="2" t="s">
        <v>1354</v>
      </c>
    </row>
    <row r="525" spans="1:3" x14ac:dyDescent="0.2">
      <c r="A525" s="2">
        <v>524</v>
      </c>
      <c r="B525" s="2">
        <v>57</v>
      </c>
      <c r="C525" s="2" t="s">
        <v>1355</v>
      </c>
    </row>
    <row r="526" spans="1:3" x14ac:dyDescent="0.2">
      <c r="A526" s="2">
        <v>525</v>
      </c>
      <c r="B526" s="2">
        <v>57</v>
      </c>
      <c r="C526" s="2" t="s">
        <v>1356</v>
      </c>
    </row>
    <row r="527" spans="1:3" x14ac:dyDescent="0.2">
      <c r="A527" s="2">
        <v>526</v>
      </c>
      <c r="B527" s="2">
        <v>57</v>
      </c>
      <c r="C527" s="2" t="s">
        <v>1357</v>
      </c>
    </row>
    <row r="528" spans="1:3" x14ac:dyDescent="0.2">
      <c r="A528" s="2">
        <v>527</v>
      </c>
      <c r="B528" s="2">
        <v>57</v>
      </c>
      <c r="C528" s="2" t="s">
        <v>1358</v>
      </c>
    </row>
    <row r="529" spans="1:3" x14ac:dyDescent="0.2">
      <c r="A529" s="2">
        <v>528</v>
      </c>
      <c r="B529" s="2">
        <v>57</v>
      </c>
      <c r="C529" s="2" t="s">
        <v>1359</v>
      </c>
    </row>
    <row r="530" spans="1:3" x14ac:dyDescent="0.2">
      <c r="A530" s="2">
        <v>529</v>
      </c>
      <c r="B530" s="2">
        <v>57</v>
      </c>
      <c r="C530" s="2" t="s">
        <v>1360</v>
      </c>
    </row>
    <row r="531" spans="1:3" x14ac:dyDescent="0.2">
      <c r="A531" s="2">
        <v>530</v>
      </c>
      <c r="B531" s="2">
        <v>57</v>
      </c>
      <c r="C531" s="2" t="s">
        <v>1361</v>
      </c>
    </row>
    <row r="532" spans="1:3" x14ac:dyDescent="0.2">
      <c r="A532" s="2">
        <v>531</v>
      </c>
      <c r="B532" s="2">
        <v>57</v>
      </c>
      <c r="C532" s="2" t="s">
        <v>1362</v>
      </c>
    </row>
    <row r="533" spans="1:3" x14ac:dyDescent="0.2">
      <c r="A533" s="2">
        <v>532</v>
      </c>
      <c r="B533" s="2">
        <v>57</v>
      </c>
      <c r="C533" s="2" t="s">
        <v>1363</v>
      </c>
    </row>
    <row r="534" spans="1:3" x14ac:dyDescent="0.2">
      <c r="A534" s="2">
        <v>533</v>
      </c>
      <c r="B534" s="2">
        <v>57</v>
      </c>
      <c r="C534" s="2" t="s">
        <v>1364</v>
      </c>
    </row>
    <row r="535" spans="1:3" x14ac:dyDescent="0.2">
      <c r="A535" s="2">
        <v>534</v>
      </c>
      <c r="B535" s="2">
        <v>57</v>
      </c>
      <c r="C535" s="2" t="s">
        <v>1365</v>
      </c>
    </row>
    <row r="536" spans="1:3" x14ac:dyDescent="0.2">
      <c r="A536" s="2">
        <v>535</v>
      </c>
      <c r="B536" s="2">
        <v>57</v>
      </c>
      <c r="C536" s="2" t="s">
        <v>1366</v>
      </c>
    </row>
    <row r="537" spans="1:3" x14ac:dyDescent="0.2">
      <c r="A537" s="2">
        <v>536</v>
      </c>
      <c r="B537" s="2">
        <v>57</v>
      </c>
      <c r="C537" s="2" t="s">
        <v>1367</v>
      </c>
    </row>
    <row r="538" spans="1:3" x14ac:dyDescent="0.2">
      <c r="A538" s="2">
        <v>537</v>
      </c>
      <c r="B538" s="2">
        <v>57</v>
      </c>
      <c r="C538" s="2" t="s">
        <v>1368</v>
      </c>
    </row>
    <row r="539" spans="1:3" x14ac:dyDescent="0.2">
      <c r="A539" s="2">
        <v>538</v>
      </c>
      <c r="B539" s="2">
        <v>57</v>
      </c>
      <c r="C539" s="2" t="s">
        <v>1369</v>
      </c>
    </row>
    <row r="540" spans="1:3" x14ac:dyDescent="0.2">
      <c r="A540" s="2">
        <v>539</v>
      </c>
      <c r="B540" s="2">
        <v>57</v>
      </c>
      <c r="C540" s="2" t="s">
        <v>1370</v>
      </c>
    </row>
    <row r="541" spans="1:3" x14ac:dyDescent="0.2">
      <c r="A541" s="2">
        <v>540</v>
      </c>
      <c r="B541" s="2">
        <v>57</v>
      </c>
      <c r="C541" s="2" t="s">
        <v>1371</v>
      </c>
    </row>
    <row r="542" spans="1:3" x14ac:dyDescent="0.2">
      <c r="A542" s="2">
        <v>541</v>
      </c>
      <c r="B542" s="2">
        <v>57</v>
      </c>
      <c r="C542" s="2" t="s">
        <v>1372</v>
      </c>
    </row>
    <row r="543" spans="1:3" x14ac:dyDescent="0.2">
      <c r="A543" s="2">
        <v>542</v>
      </c>
      <c r="B543" s="2">
        <v>57</v>
      </c>
      <c r="C543" s="2" t="s">
        <v>1373</v>
      </c>
    </row>
    <row r="544" spans="1:3" x14ac:dyDescent="0.2">
      <c r="A544" s="2">
        <v>543</v>
      </c>
      <c r="B544" s="2">
        <v>57</v>
      </c>
      <c r="C544" s="2" t="s">
        <v>1374</v>
      </c>
    </row>
    <row r="545" spans="1:3" x14ac:dyDescent="0.2">
      <c r="A545" s="2">
        <v>544</v>
      </c>
      <c r="B545" s="2">
        <v>57</v>
      </c>
      <c r="C545" s="2" t="s">
        <v>1375</v>
      </c>
    </row>
    <row r="546" spans="1:3" x14ac:dyDescent="0.2">
      <c r="A546" s="2">
        <v>545</v>
      </c>
      <c r="B546" s="2">
        <v>57</v>
      </c>
      <c r="C546" s="2" t="s">
        <v>1376</v>
      </c>
    </row>
    <row r="547" spans="1:3" x14ac:dyDescent="0.2">
      <c r="A547" s="2">
        <v>546</v>
      </c>
      <c r="B547" s="2">
        <v>57</v>
      </c>
      <c r="C547" s="2" t="s">
        <v>1377</v>
      </c>
    </row>
    <row r="548" spans="1:3" x14ac:dyDescent="0.2">
      <c r="A548" s="2">
        <v>547</v>
      </c>
      <c r="B548" s="2">
        <v>57</v>
      </c>
      <c r="C548" s="2" t="s">
        <v>1378</v>
      </c>
    </row>
    <row r="549" spans="1:3" x14ac:dyDescent="0.2">
      <c r="A549" s="2">
        <v>548</v>
      </c>
      <c r="B549" s="2">
        <v>58</v>
      </c>
      <c r="C549" s="2" t="s">
        <v>1379</v>
      </c>
    </row>
    <row r="550" spans="1:3" x14ac:dyDescent="0.2">
      <c r="A550" s="2">
        <v>549</v>
      </c>
      <c r="B550" s="2">
        <v>58</v>
      </c>
      <c r="C550" s="2" t="s">
        <v>702</v>
      </c>
    </row>
    <row r="551" spans="1:3" x14ac:dyDescent="0.2">
      <c r="A551" s="2">
        <v>550</v>
      </c>
      <c r="B551" s="2">
        <v>58</v>
      </c>
      <c r="C551" s="2" t="s">
        <v>1380</v>
      </c>
    </row>
    <row r="552" spans="1:3" x14ac:dyDescent="0.2">
      <c r="A552" s="2">
        <v>551</v>
      </c>
      <c r="B552" s="2">
        <v>58</v>
      </c>
      <c r="C552" s="2" t="s">
        <v>1381</v>
      </c>
    </row>
    <row r="553" spans="1:3" x14ac:dyDescent="0.2">
      <c r="A553" s="2">
        <v>552</v>
      </c>
      <c r="B553" s="2">
        <v>58</v>
      </c>
      <c r="C553" s="2" t="s">
        <v>1382</v>
      </c>
    </row>
    <row r="554" spans="1:3" x14ac:dyDescent="0.2">
      <c r="A554" s="2">
        <v>553</v>
      </c>
      <c r="B554" s="2">
        <v>58</v>
      </c>
      <c r="C554" s="2" t="s">
        <v>1383</v>
      </c>
    </row>
    <row r="555" spans="1:3" x14ac:dyDescent="0.2">
      <c r="A555" s="2">
        <v>554</v>
      </c>
      <c r="B555" s="2">
        <v>58</v>
      </c>
      <c r="C555" s="2" t="s">
        <v>1384</v>
      </c>
    </row>
    <row r="556" spans="1:3" x14ac:dyDescent="0.2">
      <c r="A556" s="2">
        <v>555</v>
      </c>
      <c r="B556" s="2">
        <v>58</v>
      </c>
      <c r="C556" s="2" t="s">
        <v>1385</v>
      </c>
    </row>
    <row r="557" spans="1:3" x14ac:dyDescent="0.2">
      <c r="A557" s="2">
        <v>556</v>
      </c>
      <c r="B557" s="2">
        <v>58</v>
      </c>
      <c r="C557" s="2" t="s">
        <v>1386</v>
      </c>
    </row>
    <row r="558" spans="1:3" x14ac:dyDescent="0.2">
      <c r="A558" s="2">
        <v>557</v>
      </c>
      <c r="B558" s="2">
        <v>58</v>
      </c>
      <c r="C558" s="2" t="s">
        <v>1387</v>
      </c>
    </row>
    <row r="559" spans="1:3" x14ac:dyDescent="0.2">
      <c r="A559" s="2">
        <v>558</v>
      </c>
      <c r="B559" s="2">
        <v>58</v>
      </c>
      <c r="C559" s="2" t="s">
        <v>1388</v>
      </c>
    </row>
    <row r="560" spans="1:3" x14ac:dyDescent="0.2">
      <c r="A560" s="2">
        <v>559</v>
      </c>
      <c r="B560" s="2">
        <v>58</v>
      </c>
      <c r="C560" s="2" t="s">
        <v>1389</v>
      </c>
    </row>
    <row r="561" spans="1:3" x14ac:dyDescent="0.2">
      <c r="A561" s="2">
        <v>560</v>
      </c>
      <c r="B561" s="2">
        <v>58</v>
      </c>
      <c r="C561" s="2" t="s">
        <v>1390</v>
      </c>
    </row>
    <row r="562" spans="1:3" x14ac:dyDescent="0.2">
      <c r="A562" s="2">
        <v>561</v>
      </c>
      <c r="B562" s="2">
        <v>58</v>
      </c>
      <c r="C562" s="2" t="s">
        <v>1391</v>
      </c>
    </row>
    <row r="563" spans="1:3" x14ac:dyDescent="0.2">
      <c r="A563" s="2">
        <v>562</v>
      </c>
      <c r="B563" s="2">
        <v>58</v>
      </c>
      <c r="C563" s="2" t="s">
        <v>1392</v>
      </c>
    </row>
    <row r="564" spans="1:3" x14ac:dyDescent="0.2">
      <c r="A564" s="2">
        <v>563</v>
      </c>
      <c r="B564" s="2">
        <v>58</v>
      </c>
      <c r="C564" s="2" t="s">
        <v>1393</v>
      </c>
    </row>
    <row r="565" spans="1:3" x14ac:dyDescent="0.2">
      <c r="A565" s="2">
        <v>564</v>
      </c>
      <c r="B565" s="2">
        <v>58</v>
      </c>
      <c r="C565" s="2" t="s">
        <v>1394</v>
      </c>
    </row>
    <row r="566" spans="1:3" x14ac:dyDescent="0.2">
      <c r="A566" s="2">
        <v>565</v>
      </c>
      <c r="B566" s="2">
        <v>58</v>
      </c>
      <c r="C566" s="2" t="s">
        <v>1395</v>
      </c>
    </row>
    <row r="567" spans="1:3" x14ac:dyDescent="0.2">
      <c r="A567" s="2">
        <v>566</v>
      </c>
      <c r="B567" s="2">
        <v>58</v>
      </c>
      <c r="C567" s="2" t="s">
        <v>707</v>
      </c>
    </row>
    <row r="568" spans="1:3" x14ac:dyDescent="0.2">
      <c r="A568" s="2">
        <v>567</v>
      </c>
      <c r="B568" s="2">
        <v>58</v>
      </c>
      <c r="C568" s="2" t="s">
        <v>1396</v>
      </c>
    </row>
    <row r="569" spans="1:3" x14ac:dyDescent="0.2">
      <c r="A569" s="2">
        <v>568</v>
      </c>
      <c r="B569" s="2">
        <v>58</v>
      </c>
      <c r="C569" s="2" t="s">
        <v>1397</v>
      </c>
    </row>
    <row r="570" spans="1:3" x14ac:dyDescent="0.2">
      <c r="A570" s="2">
        <v>569</v>
      </c>
      <c r="B570" s="2">
        <v>58</v>
      </c>
      <c r="C570" s="2" t="s">
        <v>1398</v>
      </c>
    </row>
    <row r="571" spans="1:3" x14ac:dyDescent="0.2">
      <c r="A571" s="2">
        <v>570</v>
      </c>
      <c r="B571" s="2">
        <v>58</v>
      </c>
      <c r="C571" s="2" t="s">
        <v>1399</v>
      </c>
    </row>
    <row r="572" spans="1:3" x14ac:dyDescent="0.2">
      <c r="A572" s="2">
        <v>571</v>
      </c>
      <c r="B572" s="2">
        <v>58</v>
      </c>
      <c r="C572" s="2" t="s">
        <v>1400</v>
      </c>
    </row>
    <row r="573" spans="1:3" x14ac:dyDescent="0.2">
      <c r="A573" s="2">
        <v>572</v>
      </c>
      <c r="B573" s="2">
        <v>58</v>
      </c>
      <c r="C573" s="2" t="s">
        <v>1401</v>
      </c>
    </row>
    <row r="574" spans="1:3" x14ac:dyDescent="0.2">
      <c r="A574" s="2">
        <v>573</v>
      </c>
      <c r="B574" s="2">
        <v>58</v>
      </c>
      <c r="C574" s="2" t="s">
        <v>1402</v>
      </c>
    </row>
    <row r="575" spans="1:3" x14ac:dyDescent="0.2">
      <c r="A575" s="2">
        <v>574</v>
      </c>
      <c r="B575" s="2">
        <v>58</v>
      </c>
      <c r="C575" s="2" t="s">
        <v>1403</v>
      </c>
    </row>
    <row r="576" spans="1:3" x14ac:dyDescent="0.2">
      <c r="A576" s="2">
        <v>575</v>
      </c>
      <c r="B576" s="2">
        <v>58</v>
      </c>
      <c r="C576" s="2" t="s">
        <v>1404</v>
      </c>
    </row>
    <row r="577" spans="1:3" x14ac:dyDescent="0.2">
      <c r="A577" s="2">
        <v>576</v>
      </c>
      <c r="B577" s="2">
        <v>58</v>
      </c>
      <c r="C577" s="2" t="s">
        <v>1405</v>
      </c>
    </row>
    <row r="578" spans="1:3" x14ac:dyDescent="0.2">
      <c r="A578" s="2">
        <v>577</v>
      </c>
      <c r="B578" s="2">
        <v>58</v>
      </c>
      <c r="C578" s="2" t="s">
        <v>1153</v>
      </c>
    </row>
    <row r="579" spans="1:3" x14ac:dyDescent="0.2">
      <c r="A579" s="2">
        <v>578</v>
      </c>
      <c r="B579" s="2">
        <v>58</v>
      </c>
      <c r="C579" s="2" t="s">
        <v>1406</v>
      </c>
    </row>
    <row r="580" spans="1:3" x14ac:dyDescent="0.2">
      <c r="A580" s="2">
        <v>579</v>
      </c>
      <c r="B580" s="2">
        <v>58</v>
      </c>
      <c r="C580" s="2" t="s">
        <v>1115</v>
      </c>
    </row>
    <row r="581" spans="1:3" x14ac:dyDescent="0.2">
      <c r="A581" s="2">
        <v>580</v>
      </c>
      <c r="B581" s="2">
        <v>58</v>
      </c>
      <c r="C581" s="2" t="s">
        <v>1407</v>
      </c>
    </row>
    <row r="582" spans="1:3" x14ac:dyDescent="0.2">
      <c r="A582" s="2">
        <v>581</v>
      </c>
      <c r="B582" s="2">
        <v>58</v>
      </c>
      <c r="C582" s="2" t="s">
        <v>1408</v>
      </c>
    </row>
    <row r="583" spans="1:3" x14ac:dyDescent="0.2">
      <c r="A583" s="2">
        <v>582</v>
      </c>
      <c r="B583" s="2">
        <v>58</v>
      </c>
      <c r="C583" s="2" t="s">
        <v>1409</v>
      </c>
    </row>
    <row r="584" spans="1:3" x14ac:dyDescent="0.2">
      <c r="A584" s="2">
        <v>583</v>
      </c>
      <c r="B584" s="2">
        <v>58</v>
      </c>
      <c r="C584" s="2" t="s">
        <v>1410</v>
      </c>
    </row>
    <row r="585" spans="1:3" x14ac:dyDescent="0.2">
      <c r="A585" s="2">
        <v>584</v>
      </c>
      <c r="B585" s="2">
        <v>58</v>
      </c>
      <c r="C585" s="2" t="s">
        <v>1411</v>
      </c>
    </row>
    <row r="586" spans="1:3" x14ac:dyDescent="0.2">
      <c r="A586" s="2">
        <v>585</v>
      </c>
      <c r="B586" s="2">
        <v>58</v>
      </c>
      <c r="C586" s="2" t="s">
        <v>1412</v>
      </c>
    </row>
    <row r="587" spans="1:3" x14ac:dyDescent="0.2">
      <c r="A587" s="2">
        <v>586</v>
      </c>
      <c r="B587" s="2">
        <v>58</v>
      </c>
      <c r="C587" s="2" t="s">
        <v>1413</v>
      </c>
    </row>
    <row r="588" spans="1:3" x14ac:dyDescent="0.2">
      <c r="A588" s="2">
        <v>587</v>
      </c>
      <c r="B588" s="2">
        <v>58</v>
      </c>
      <c r="C588" s="2" t="s">
        <v>1414</v>
      </c>
    </row>
    <row r="589" spans="1:3" x14ac:dyDescent="0.2">
      <c r="A589" s="2">
        <v>588</v>
      </c>
      <c r="B589" s="2">
        <v>58</v>
      </c>
      <c r="C589" s="2" t="s">
        <v>1415</v>
      </c>
    </row>
    <row r="590" spans="1:3" x14ac:dyDescent="0.2">
      <c r="A590" s="2">
        <v>589</v>
      </c>
      <c r="B590" s="2">
        <v>58</v>
      </c>
      <c r="C590" s="2" t="s">
        <v>1416</v>
      </c>
    </row>
    <row r="591" spans="1:3" x14ac:dyDescent="0.2">
      <c r="A591" s="2">
        <v>590</v>
      </c>
      <c r="B591" s="2">
        <v>58</v>
      </c>
      <c r="C591" s="2" t="s">
        <v>1364</v>
      </c>
    </row>
    <row r="592" spans="1:3" x14ac:dyDescent="0.2">
      <c r="A592" s="2">
        <v>591</v>
      </c>
      <c r="B592" s="2">
        <v>58</v>
      </c>
      <c r="C592" s="2" t="s">
        <v>1417</v>
      </c>
    </row>
    <row r="593" spans="1:3" x14ac:dyDescent="0.2">
      <c r="A593" s="2">
        <v>592</v>
      </c>
      <c r="B593" s="2">
        <v>58</v>
      </c>
      <c r="C593" s="2" t="s">
        <v>1418</v>
      </c>
    </row>
    <row r="594" spans="1:3" x14ac:dyDescent="0.2">
      <c r="A594" s="2">
        <v>593</v>
      </c>
      <c r="B594" s="2">
        <v>58</v>
      </c>
      <c r="C594" s="2" t="s">
        <v>1419</v>
      </c>
    </row>
    <row r="595" spans="1:3" x14ac:dyDescent="0.2">
      <c r="A595" s="2">
        <v>594</v>
      </c>
      <c r="B595" s="2">
        <v>58</v>
      </c>
      <c r="C595" s="2" t="s">
        <v>1420</v>
      </c>
    </row>
    <row r="596" spans="1:3" x14ac:dyDescent="0.2">
      <c r="A596" s="2">
        <v>595</v>
      </c>
      <c r="B596" s="2">
        <v>58</v>
      </c>
      <c r="C596" s="2" t="s">
        <v>1421</v>
      </c>
    </row>
    <row r="597" spans="1:3" x14ac:dyDescent="0.2">
      <c r="A597" s="2">
        <v>596</v>
      </c>
      <c r="B597" s="2">
        <v>58</v>
      </c>
      <c r="C597" s="2" t="s">
        <v>1422</v>
      </c>
    </row>
    <row r="598" spans="1:3" x14ac:dyDescent="0.2">
      <c r="A598" s="2">
        <v>597</v>
      </c>
      <c r="B598" s="2">
        <v>58</v>
      </c>
      <c r="C598" s="2" t="s">
        <v>1423</v>
      </c>
    </row>
    <row r="599" spans="1:3" x14ac:dyDescent="0.2">
      <c r="A599" s="2">
        <v>598</v>
      </c>
      <c r="B599" s="2">
        <v>58</v>
      </c>
      <c r="C599" s="2" t="s">
        <v>1424</v>
      </c>
    </row>
    <row r="600" spans="1:3" x14ac:dyDescent="0.2">
      <c r="A600" s="2">
        <v>599</v>
      </c>
      <c r="B600" s="2">
        <v>58</v>
      </c>
      <c r="C600" s="2" t="s">
        <v>750</v>
      </c>
    </row>
    <row r="601" spans="1:3" x14ac:dyDescent="0.2">
      <c r="A601" s="2">
        <v>600</v>
      </c>
      <c r="B601" s="2">
        <v>58</v>
      </c>
      <c r="C601" s="2" t="s">
        <v>1425</v>
      </c>
    </row>
    <row r="602" spans="1:3" x14ac:dyDescent="0.2">
      <c r="A602" s="2">
        <v>601</v>
      </c>
      <c r="B602" s="2">
        <v>59</v>
      </c>
      <c r="C602" s="2" t="s">
        <v>1426</v>
      </c>
    </row>
    <row r="603" spans="1:3" x14ac:dyDescent="0.2">
      <c r="A603" s="2">
        <v>602</v>
      </c>
      <c r="B603" s="2">
        <v>59</v>
      </c>
      <c r="C603" s="2" t="s">
        <v>1379</v>
      </c>
    </row>
    <row r="604" spans="1:3" x14ac:dyDescent="0.2">
      <c r="A604" s="2">
        <v>603</v>
      </c>
      <c r="B604" s="2">
        <v>59</v>
      </c>
      <c r="C604" s="2" t="s">
        <v>1427</v>
      </c>
    </row>
    <row r="605" spans="1:3" x14ac:dyDescent="0.2">
      <c r="A605" s="2">
        <v>604</v>
      </c>
      <c r="B605" s="2">
        <v>59</v>
      </c>
      <c r="C605" s="2" t="s">
        <v>1428</v>
      </c>
    </row>
    <row r="606" spans="1:3" x14ac:dyDescent="0.2">
      <c r="A606" s="2">
        <v>605</v>
      </c>
      <c r="B606" s="2">
        <v>59</v>
      </c>
      <c r="C606" s="2" t="s">
        <v>710</v>
      </c>
    </row>
    <row r="607" spans="1:3" x14ac:dyDescent="0.2">
      <c r="A607" s="2">
        <v>606</v>
      </c>
      <c r="B607" s="2">
        <v>59</v>
      </c>
      <c r="C607" s="2" t="s">
        <v>708</v>
      </c>
    </row>
    <row r="608" spans="1:3" x14ac:dyDescent="0.2">
      <c r="A608" s="2">
        <v>607</v>
      </c>
      <c r="B608" s="2">
        <v>59</v>
      </c>
      <c r="C608" s="2" t="s">
        <v>739</v>
      </c>
    </row>
    <row r="609" spans="1:3" x14ac:dyDescent="0.2">
      <c r="A609" s="2">
        <v>608</v>
      </c>
      <c r="B609" s="2">
        <v>59</v>
      </c>
      <c r="C609" s="2" t="s">
        <v>1429</v>
      </c>
    </row>
    <row r="610" spans="1:3" x14ac:dyDescent="0.2">
      <c r="A610" s="2">
        <v>609</v>
      </c>
      <c r="B610" s="2">
        <v>59</v>
      </c>
      <c r="C610" s="2" t="s">
        <v>711</v>
      </c>
    </row>
    <row r="611" spans="1:3" x14ac:dyDescent="0.2">
      <c r="A611" s="2">
        <v>610</v>
      </c>
      <c r="B611" s="2">
        <v>59</v>
      </c>
      <c r="C611" s="2" t="s">
        <v>1430</v>
      </c>
    </row>
    <row r="612" spans="1:3" x14ac:dyDescent="0.2">
      <c r="A612" s="2">
        <v>611</v>
      </c>
      <c r="B612" s="2">
        <v>59</v>
      </c>
      <c r="C612" s="2" t="s">
        <v>1431</v>
      </c>
    </row>
    <row r="613" spans="1:3" x14ac:dyDescent="0.2">
      <c r="A613" s="2">
        <v>612</v>
      </c>
      <c r="B613" s="2">
        <v>59</v>
      </c>
      <c r="C613" s="2" t="s">
        <v>1401</v>
      </c>
    </row>
    <row r="614" spans="1:3" x14ac:dyDescent="0.2">
      <c r="A614" s="2">
        <v>613</v>
      </c>
      <c r="B614" s="2">
        <v>59</v>
      </c>
      <c r="C614" s="2" t="s">
        <v>1432</v>
      </c>
    </row>
    <row r="615" spans="1:3" x14ac:dyDescent="0.2">
      <c r="A615" s="2">
        <v>614</v>
      </c>
      <c r="B615" s="2">
        <v>59</v>
      </c>
      <c r="C615" s="2" t="s">
        <v>1433</v>
      </c>
    </row>
    <row r="616" spans="1:3" x14ac:dyDescent="0.2">
      <c r="A616" s="2">
        <v>615</v>
      </c>
      <c r="B616" s="2">
        <v>59</v>
      </c>
      <c r="C616" s="2" t="s">
        <v>1434</v>
      </c>
    </row>
    <row r="617" spans="1:3" x14ac:dyDescent="0.2">
      <c r="A617" s="2">
        <v>616</v>
      </c>
      <c r="B617" s="2">
        <v>59</v>
      </c>
      <c r="C617" s="2" t="s">
        <v>712</v>
      </c>
    </row>
    <row r="618" spans="1:3" x14ac:dyDescent="0.2">
      <c r="A618" s="2">
        <v>617</v>
      </c>
      <c r="B618" s="2">
        <v>59</v>
      </c>
      <c r="C618" s="2" t="s">
        <v>1435</v>
      </c>
    </row>
    <row r="619" spans="1:3" x14ac:dyDescent="0.2">
      <c r="A619" s="2">
        <v>618</v>
      </c>
      <c r="B619" s="2">
        <v>59</v>
      </c>
      <c r="C619" s="2" t="s">
        <v>1436</v>
      </c>
    </row>
    <row r="620" spans="1:3" x14ac:dyDescent="0.2">
      <c r="A620" s="2">
        <v>619</v>
      </c>
      <c r="B620" s="2">
        <v>59</v>
      </c>
      <c r="C620" s="2" t="s">
        <v>1437</v>
      </c>
    </row>
    <row r="621" spans="1:3" x14ac:dyDescent="0.2">
      <c r="A621" s="2">
        <v>620</v>
      </c>
      <c r="B621" s="2">
        <v>59</v>
      </c>
      <c r="C621" s="2" t="s">
        <v>1438</v>
      </c>
    </row>
    <row r="622" spans="1:3" x14ac:dyDescent="0.2">
      <c r="A622" s="2">
        <v>621</v>
      </c>
      <c r="B622" s="2">
        <v>59</v>
      </c>
      <c r="C622" s="2" t="s">
        <v>1439</v>
      </c>
    </row>
    <row r="623" spans="1:3" x14ac:dyDescent="0.2">
      <c r="A623" s="2">
        <v>622</v>
      </c>
      <c r="B623" s="2">
        <v>59</v>
      </c>
      <c r="C623" s="2" t="s">
        <v>1440</v>
      </c>
    </row>
    <row r="624" spans="1:3" x14ac:dyDescent="0.2">
      <c r="A624" s="2">
        <v>623</v>
      </c>
      <c r="B624" s="2">
        <v>59</v>
      </c>
      <c r="C624" s="2" t="s">
        <v>1441</v>
      </c>
    </row>
    <row r="625" spans="1:3" x14ac:dyDescent="0.2">
      <c r="A625" s="2">
        <v>624</v>
      </c>
      <c r="B625" s="2">
        <v>59</v>
      </c>
      <c r="C625" s="2" t="s">
        <v>1442</v>
      </c>
    </row>
    <row r="626" spans="1:3" x14ac:dyDescent="0.2">
      <c r="A626" s="2">
        <v>625</v>
      </c>
      <c r="B626" s="2">
        <v>59</v>
      </c>
      <c r="C626" s="2" t="s">
        <v>743</v>
      </c>
    </row>
    <row r="627" spans="1:3" x14ac:dyDescent="0.2">
      <c r="A627" s="2">
        <v>626</v>
      </c>
      <c r="B627" s="2">
        <v>60</v>
      </c>
      <c r="C627" s="2" t="s">
        <v>1284</v>
      </c>
    </row>
    <row r="628" spans="1:3" x14ac:dyDescent="0.2">
      <c r="A628" s="2">
        <v>627</v>
      </c>
      <c r="B628" s="2">
        <v>60</v>
      </c>
      <c r="C628" s="2" t="s">
        <v>718</v>
      </c>
    </row>
    <row r="629" spans="1:3" x14ac:dyDescent="0.2">
      <c r="A629" s="2">
        <v>628</v>
      </c>
      <c r="B629" s="2">
        <v>60</v>
      </c>
      <c r="C629" s="2" t="s">
        <v>1443</v>
      </c>
    </row>
    <row r="630" spans="1:3" x14ac:dyDescent="0.2">
      <c r="A630" s="2">
        <v>629</v>
      </c>
      <c r="B630" s="2">
        <v>60</v>
      </c>
      <c r="C630" s="2" t="s">
        <v>738</v>
      </c>
    </row>
    <row r="631" spans="1:3" x14ac:dyDescent="0.2">
      <c r="A631" s="2">
        <v>630</v>
      </c>
      <c r="B631" s="2">
        <v>60</v>
      </c>
      <c r="C631" s="2" t="s">
        <v>1444</v>
      </c>
    </row>
    <row r="632" spans="1:3" x14ac:dyDescent="0.2">
      <c r="A632" s="2">
        <v>631</v>
      </c>
      <c r="B632" s="2">
        <v>60</v>
      </c>
      <c r="C632" s="2" t="s">
        <v>1445</v>
      </c>
    </row>
    <row r="633" spans="1:3" x14ac:dyDescent="0.2">
      <c r="A633" s="2">
        <v>632</v>
      </c>
      <c r="B633" s="2">
        <v>60</v>
      </c>
      <c r="C633" s="2" t="s">
        <v>1446</v>
      </c>
    </row>
    <row r="634" spans="1:3" x14ac:dyDescent="0.2">
      <c r="A634" s="2">
        <v>633</v>
      </c>
      <c r="B634" s="2">
        <v>60</v>
      </c>
      <c r="C634" s="2" t="s">
        <v>1447</v>
      </c>
    </row>
    <row r="635" spans="1:3" x14ac:dyDescent="0.2">
      <c r="A635" s="2">
        <v>634</v>
      </c>
      <c r="B635" s="2">
        <v>60</v>
      </c>
      <c r="C635" s="2" t="s">
        <v>1448</v>
      </c>
    </row>
    <row r="636" spans="1:3" x14ac:dyDescent="0.2">
      <c r="A636" s="2">
        <v>635</v>
      </c>
      <c r="B636" s="2">
        <v>60</v>
      </c>
      <c r="C636" s="2" t="s">
        <v>1449</v>
      </c>
    </row>
    <row r="637" spans="1:3" x14ac:dyDescent="0.2">
      <c r="A637" s="2">
        <v>636</v>
      </c>
      <c r="B637" s="2">
        <v>61</v>
      </c>
      <c r="C637" s="2" t="s">
        <v>1450</v>
      </c>
    </row>
    <row r="638" spans="1:3" x14ac:dyDescent="0.2">
      <c r="A638" s="2">
        <v>637</v>
      </c>
      <c r="B638" s="2">
        <v>61</v>
      </c>
      <c r="C638" s="2" t="s">
        <v>1428</v>
      </c>
    </row>
    <row r="639" spans="1:3" x14ac:dyDescent="0.2">
      <c r="A639" s="2">
        <v>638</v>
      </c>
      <c r="B639" s="2">
        <v>61</v>
      </c>
      <c r="C639" s="2" t="s">
        <v>1451</v>
      </c>
    </row>
    <row r="640" spans="1:3" x14ac:dyDescent="0.2">
      <c r="A640" s="2">
        <v>639</v>
      </c>
      <c r="B640" s="2">
        <v>61</v>
      </c>
      <c r="C640" s="2" t="s">
        <v>1452</v>
      </c>
    </row>
    <row r="641" spans="1:3" x14ac:dyDescent="0.2">
      <c r="A641" s="2">
        <v>640</v>
      </c>
      <c r="B641" s="2">
        <v>61</v>
      </c>
      <c r="C641" s="2" t="s">
        <v>1453</v>
      </c>
    </row>
    <row r="642" spans="1:3" x14ac:dyDescent="0.2">
      <c r="A642" s="2">
        <v>641</v>
      </c>
      <c r="B642" s="2">
        <v>61</v>
      </c>
      <c r="C642" s="2" t="s">
        <v>1454</v>
      </c>
    </row>
    <row r="643" spans="1:3" x14ac:dyDescent="0.2">
      <c r="A643" s="2">
        <v>642</v>
      </c>
      <c r="B643" s="2">
        <v>61</v>
      </c>
      <c r="C643" s="2" t="s">
        <v>1455</v>
      </c>
    </row>
    <row r="644" spans="1:3" x14ac:dyDescent="0.2">
      <c r="A644" s="2">
        <v>643</v>
      </c>
      <c r="B644" s="2">
        <v>61</v>
      </c>
      <c r="C644" s="2" t="s">
        <v>1152</v>
      </c>
    </row>
    <row r="645" spans="1:3" x14ac:dyDescent="0.2">
      <c r="A645" s="2">
        <v>644</v>
      </c>
      <c r="B645" s="2">
        <v>42</v>
      </c>
      <c r="C645" s="2" t="s">
        <v>1456</v>
      </c>
    </row>
    <row r="646" spans="1:3" x14ac:dyDescent="0.2">
      <c r="A646" s="2">
        <v>645</v>
      </c>
      <c r="B646" s="2">
        <v>42</v>
      </c>
      <c r="C646" s="2" t="s">
        <v>1457</v>
      </c>
    </row>
    <row r="647" spans="1:3" x14ac:dyDescent="0.2">
      <c r="A647" s="2">
        <v>646</v>
      </c>
      <c r="B647" s="2">
        <v>42</v>
      </c>
      <c r="C647" s="2" t="s">
        <v>1458</v>
      </c>
    </row>
    <row r="648" spans="1:3" x14ac:dyDescent="0.2">
      <c r="A648" s="2">
        <v>647</v>
      </c>
      <c r="B648" s="2">
        <v>42</v>
      </c>
      <c r="C648" s="2" t="s">
        <v>1459</v>
      </c>
    </row>
    <row r="649" spans="1:3" x14ac:dyDescent="0.2">
      <c r="A649" s="2">
        <v>648</v>
      </c>
      <c r="B649" s="2">
        <v>42</v>
      </c>
      <c r="C649" s="2" t="s">
        <v>1460</v>
      </c>
    </row>
    <row r="650" spans="1:3" x14ac:dyDescent="0.2">
      <c r="A650" s="2">
        <v>649</v>
      </c>
      <c r="B650" s="2">
        <v>42</v>
      </c>
      <c r="C650" s="2" t="s">
        <v>1461</v>
      </c>
    </row>
    <row r="651" spans="1:3" x14ac:dyDescent="0.2">
      <c r="A651" s="2">
        <v>650</v>
      </c>
      <c r="B651" s="2">
        <v>42</v>
      </c>
      <c r="C651" s="2" t="s">
        <v>1462</v>
      </c>
    </row>
    <row r="652" spans="1:3" x14ac:dyDescent="0.2">
      <c r="A652" s="2">
        <v>651</v>
      </c>
      <c r="B652" s="2">
        <v>42</v>
      </c>
      <c r="C652" s="2" t="s">
        <v>1463</v>
      </c>
    </row>
    <row r="653" spans="1:3" x14ac:dyDescent="0.2">
      <c r="A653" s="2">
        <v>652</v>
      </c>
      <c r="B653" s="2">
        <v>42</v>
      </c>
      <c r="C653" s="2" t="s">
        <v>1464</v>
      </c>
    </row>
    <row r="654" spans="1:3" x14ac:dyDescent="0.2">
      <c r="A654" s="2">
        <v>653</v>
      </c>
      <c r="B654" s="2">
        <v>42</v>
      </c>
      <c r="C654" s="2" t="s">
        <v>1465</v>
      </c>
    </row>
    <row r="655" spans="1:3" x14ac:dyDescent="0.2">
      <c r="A655" s="2">
        <v>654</v>
      </c>
      <c r="B655" s="2">
        <v>42</v>
      </c>
      <c r="C655" s="2" t="s">
        <v>1466</v>
      </c>
    </row>
    <row r="656" spans="1:3" x14ac:dyDescent="0.2">
      <c r="A656" s="2">
        <v>655</v>
      </c>
      <c r="B656" s="2">
        <v>42</v>
      </c>
      <c r="C656" s="2" t="s">
        <v>1467</v>
      </c>
    </row>
    <row r="657" spans="1:3" x14ac:dyDescent="0.2">
      <c r="A657" s="2">
        <v>656</v>
      </c>
      <c r="B657" s="2">
        <v>42</v>
      </c>
      <c r="C657" s="2" t="s">
        <v>1468</v>
      </c>
    </row>
    <row r="658" spans="1:3" x14ac:dyDescent="0.2">
      <c r="A658" s="2">
        <v>657</v>
      </c>
      <c r="B658" s="2">
        <v>42</v>
      </c>
      <c r="C658" s="2" t="s">
        <v>1469</v>
      </c>
    </row>
    <row r="659" spans="1:3" x14ac:dyDescent="0.2">
      <c r="A659" s="2">
        <v>658</v>
      </c>
      <c r="B659" s="2">
        <v>42</v>
      </c>
      <c r="C659" s="2" t="s">
        <v>1470</v>
      </c>
    </row>
    <row r="660" spans="1:3" x14ac:dyDescent="0.2">
      <c r="A660" s="2">
        <v>659</v>
      </c>
      <c r="B660" s="2">
        <v>42</v>
      </c>
      <c r="C660" s="2" t="s">
        <v>1137</v>
      </c>
    </row>
    <row r="661" spans="1:3" x14ac:dyDescent="0.2">
      <c r="A661" s="2">
        <v>660</v>
      </c>
      <c r="B661" s="2">
        <v>42</v>
      </c>
      <c r="C661" s="2" t="s">
        <v>1471</v>
      </c>
    </row>
    <row r="662" spans="1:3" x14ac:dyDescent="0.2">
      <c r="A662" s="2">
        <v>661</v>
      </c>
      <c r="B662" s="2">
        <v>42</v>
      </c>
      <c r="C662" s="2" t="s">
        <v>1472</v>
      </c>
    </row>
    <row r="663" spans="1:3" x14ac:dyDescent="0.2">
      <c r="A663" s="2">
        <v>662</v>
      </c>
      <c r="B663" s="2">
        <v>42</v>
      </c>
      <c r="C663" s="2" t="s">
        <v>1473</v>
      </c>
    </row>
    <row r="664" spans="1:3" x14ac:dyDescent="0.2">
      <c r="A664" s="2">
        <v>663</v>
      </c>
      <c r="B664" s="2">
        <v>42</v>
      </c>
      <c r="C664" s="2" t="s">
        <v>1474</v>
      </c>
    </row>
    <row r="665" spans="1:3" x14ac:dyDescent="0.2">
      <c r="A665" s="2">
        <v>664</v>
      </c>
      <c r="B665" s="2">
        <v>42</v>
      </c>
      <c r="C665" s="2" t="s">
        <v>1475</v>
      </c>
    </row>
    <row r="666" spans="1:3" x14ac:dyDescent="0.2">
      <c r="A666" s="2">
        <v>665</v>
      </c>
      <c r="B666" s="2">
        <v>42</v>
      </c>
      <c r="C666" s="2" t="s">
        <v>1476</v>
      </c>
    </row>
    <row r="667" spans="1:3" x14ac:dyDescent="0.2">
      <c r="A667" s="2">
        <v>666</v>
      </c>
      <c r="B667" s="2">
        <v>42</v>
      </c>
      <c r="C667" s="2" t="s">
        <v>1477</v>
      </c>
    </row>
    <row r="668" spans="1:3" x14ac:dyDescent="0.2">
      <c r="A668" s="2">
        <v>667</v>
      </c>
      <c r="B668" s="2">
        <v>61</v>
      </c>
      <c r="C668" s="2" t="s">
        <v>1478</v>
      </c>
    </row>
    <row r="669" spans="1:3" x14ac:dyDescent="0.2">
      <c r="A669" s="2">
        <v>668</v>
      </c>
      <c r="B669" s="2">
        <v>61</v>
      </c>
      <c r="C669" s="2" t="s">
        <v>1479</v>
      </c>
    </row>
    <row r="670" spans="1:3" x14ac:dyDescent="0.2">
      <c r="A670" s="2">
        <v>669</v>
      </c>
      <c r="B670" s="2">
        <v>61</v>
      </c>
      <c r="C670" s="2" t="s">
        <v>1480</v>
      </c>
    </row>
    <row r="671" spans="1:3" x14ac:dyDescent="0.2">
      <c r="A671" s="2">
        <v>670</v>
      </c>
      <c r="B671" s="2">
        <v>61</v>
      </c>
      <c r="C671" s="2" t="s">
        <v>1481</v>
      </c>
    </row>
    <row r="672" spans="1:3" x14ac:dyDescent="0.2">
      <c r="A672" s="2">
        <v>671</v>
      </c>
      <c r="B672" s="2">
        <v>61</v>
      </c>
      <c r="C672" s="2" t="s">
        <v>690</v>
      </c>
    </row>
    <row r="673" spans="1:3" x14ac:dyDescent="0.2">
      <c r="A673" s="2">
        <v>672</v>
      </c>
      <c r="B673" s="2">
        <v>49</v>
      </c>
      <c r="C673" s="2" t="s">
        <v>1482</v>
      </c>
    </row>
    <row r="674" spans="1:3" x14ac:dyDescent="0.2">
      <c r="A674" s="2">
        <v>673</v>
      </c>
      <c r="B674" s="2">
        <v>49</v>
      </c>
      <c r="C674" s="2" t="s">
        <v>1483</v>
      </c>
    </row>
    <row r="675" spans="1:3" x14ac:dyDescent="0.2">
      <c r="A675" s="2">
        <v>674</v>
      </c>
      <c r="B675" s="2">
        <v>49</v>
      </c>
      <c r="C675" s="2" t="s">
        <v>1484</v>
      </c>
    </row>
    <row r="676" spans="1:3" x14ac:dyDescent="0.2">
      <c r="A676" s="2">
        <v>675</v>
      </c>
      <c r="B676" s="2">
        <v>49</v>
      </c>
      <c r="C676" s="2" t="s">
        <v>1485</v>
      </c>
    </row>
    <row r="677" spans="1:3" x14ac:dyDescent="0.2">
      <c r="A677" s="2">
        <v>676</v>
      </c>
      <c r="B677" s="2">
        <v>49</v>
      </c>
      <c r="C677" s="2" t="s">
        <v>1486</v>
      </c>
    </row>
    <row r="678" spans="1:3" x14ac:dyDescent="0.2">
      <c r="A678" s="2">
        <v>677</v>
      </c>
      <c r="B678" s="2">
        <v>49</v>
      </c>
      <c r="C678" s="2" t="s">
        <v>724</v>
      </c>
    </row>
    <row r="679" spans="1:3" x14ac:dyDescent="0.2">
      <c r="A679" s="2">
        <v>678</v>
      </c>
      <c r="B679" s="2">
        <v>49</v>
      </c>
      <c r="C679" s="2" t="s">
        <v>1487</v>
      </c>
    </row>
    <row r="680" spans="1:3" x14ac:dyDescent="0.2">
      <c r="A680" s="2">
        <v>679</v>
      </c>
      <c r="B680" s="2">
        <v>84</v>
      </c>
      <c r="C680" s="2" t="s">
        <v>1488</v>
      </c>
    </row>
    <row r="681" spans="1:3" x14ac:dyDescent="0.2">
      <c r="A681" s="2">
        <v>680</v>
      </c>
      <c r="B681" s="2">
        <v>84</v>
      </c>
      <c r="C681" s="2" t="s">
        <v>717</v>
      </c>
    </row>
    <row r="682" spans="1:3" x14ac:dyDescent="0.2">
      <c r="A682" s="2">
        <v>681</v>
      </c>
      <c r="B682" s="2">
        <v>84</v>
      </c>
      <c r="C682" s="2" t="s">
        <v>1489</v>
      </c>
    </row>
    <row r="683" spans="1:3" x14ac:dyDescent="0.2">
      <c r="A683" s="2">
        <v>682</v>
      </c>
      <c r="B683" s="2">
        <v>84</v>
      </c>
      <c r="C683" s="2" t="s">
        <v>1312</v>
      </c>
    </row>
    <row r="684" spans="1:3" x14ac:dyDescent="0.2">
      <c r="A684" s="2">
        <v>683</v>
      </c>
      <c r="B684" s="2">
        <v>84</v>
      </c>
      <c r="C684" s="2" t="s">
        <v>1490</v>
      </c>
    </row>
    <row r="685" spans="1:3" x14ac:dyDescent="0.2">
      <c r="A685" s="2">
        <v>684</v>
      </c>
      <c r="B685" s="2">
        <v>84</v>
      </c>
      <c r="C685" s="2" t="s">
        <v>1491</v>
      </c>
    </row>
    <row r="686" spans="1:3" x14ac:dyDescent="0.2">
      <c r="A686" s="2">
        <v>685</v>
      </c>
      <c r="B686" s="2">
        <v>84</v>
      </c>
      <c r="C686" s="2" t="s">
        <v>1492</v>
      </c>
    </row>
    <row r="687" spans="1:3" x14ac:dyDescent="0.2">
      <c r="A687" s="2">
        <v>686</v>
      </c>
      <c r="B687" s="2">
        <v>84</v>
      </c>
      <c r="C687" s="2" t="s">
        <v>1493</v>
      </c>
    </row>
    <row r="688" spans="1:3" x14ac:dyDescent="0.2">
      <c r="A688" s="2">
        <v>687</v>
      </c>
      <c r="B688" s="2">
        <v>84</v>
      </c>
      <c r="C688" s="2" t="s">
        <v>1494</v>
      </c>
    </row>
    <row r="689" spans="1:3" x14ac:dyDescent="0.2">
      <c r="A689" s="2">
        <v>688</v>
      </c>
      <c r="B689" s="2">
        <v>84</v>
      </c>
      <c r="C689" s="2" t="s">
        <v>1495</v>
      </c>
    </row>
    <row r="690" spans="1:3" x14ac:dyDescent="0.2">
      <c r="A690" s="2">
        <v>689</v>
      </c>
      <c r="B690" s="2">
        <v>84</v>
      </c>
      <c r="C690" s="2" t="s">
        <v>1496</v>
      </c>
    </row>
    <row r="691" spans="1:3" x14ac:dyDescent="0.2">
      <c r="A691" s="2">
        <v>690</v>
      </c>
      <c r="B691" s="2">
        <v>84</v>
      </c>
      <c r="C691" s="2" t="s">
        <v>1497</v>
      </c>
    </row>
    <row r="692" spans="1:3" x14ac:dyDescent="0.2">
      <c r="A692" s="2">
        <v>691</v>
      </c>
      <c r="B692" s="2">
        <v>84</v>
      </c>
      <c r="C692" s="2" t="s">
        <v>1498</v>
      </c>
    </row>
    <row r="693" spans="1:3" x14ac:dyDescent="0.2">
      <c r="A693" s="2">
        <v>692</v>
      </c>
      <c r="B693" s="2">
        <v>84</v>
      </c>
      <c r="C693" s="2" t="s">
        <v>1499</v>
      </c>
    </row>
    <row r="694" spans="1:3" x14ac:dyDescent="0.2">
      <c r="A694" s="2">
        <v>693</v>
      </c>
      <c r="B694" s="2">
        <v>84</v>
      </c>
      <c r="C694" s="2" t="s">
        <v>1500</v>
      </c>
    </row>
    <row r="695" spans="1:3" x14ac:dyDescent="0.2">
      <c r="A695" s="2">
        <v>694</v>
      </c>
      <c r="B695" s="2">
        <v>84</v>
      </c>
      <c r="C695" s="2" t="s">
        <v>1501</v>
      </c>
    </row>
    <row r="696" spans="1:3" x14ac:dyDescent="0.2">
      <c r="A696" s="2">
        <v>695</v>
      </c>
      <c r="B696" s="2">
        <v>84</v>
      </c>
      <c r="C696" s="2" t="s">
        <v>1502</v>
      </c>
    </row>
    <row r="697" spans="1:3" x14ac:dyDescent="0.2">
      <c r="A697" s="2">
        <v>696</v>
      </c>
      <c r="B697" s="2">
        <v>84</v>
      </c>
      <c r="C697" s="2" t="s">
        <v>1503</v>
      </c>
    </row>
    <row r="698" spans="1:3" x14ac:dyDescent="0.2">
      <c r="A698" s="2">
        <v>697</v>
      </c>
      <c r="B698" s="2">
        <v>84</v>
      </c>
      <c r="C698" s="2" t="s">
        <v>1393</v>
      </c>
    </row>
    <row r="699" spans="1:3" x14ac:dyDescent="0.2">
      <c r="A699" s="2">
        <v>698</v>
      </c>
      <c r="B699" s="2">
        <v>84</v>
      </c>
      <c r="C699" s="2" t="s">
        <v>1504</v>
      </c>
    </row>
    <row r="700" spans="1:3" x14ac:dyDescent="0.2">
      <c r="A700" s="2">
        <v>699</v>
      </c>
      <c r="B700" s="2">
        <v>84</v>
      </c>
      <c r="C700" s="2" t="s">
        <v>1505</v>
      </c>
    </row>
    <row r="701" spans="1:3" x14ac:dyDescent="0.2">
      <c r="A701" s="2">
        <v>700</v>
      </c>
      <c r="B701" s="2">
        <v>84</v>
      </c>
      <c r="C701" s="2" t="s">
        <v>725</v>
      </c>
    </row>
    <row r="702" spans="1:3" x14ac:dyDescent="0.2">
      <c r="A702" s="2">
        <v>701</v>
      </c>
      <c r="B702" s="2">
        <v>84</v>
      </c>
      <c r="C702" s="2" t="s">
        <v>1506</v>
      </c>
    </row>
    <row r="703" spans="1:3" x14ac:dyDescent="0.2">
      <c r="A703" s="2">
        <v>702</v>
      </c>
      <c r="B703" s="2">
        <v>84</v>
      </c>
      <c r="C703" s="2" t="s">
        <v>737</v>
      </c>
    </row>
    <row r="704" spans="1:3" x14ac:dyDescent="0.2">
      <c r="A704" s="2">
        <v>703</v>
      </c>
      <c r="B704" s="2">
        <v>84</v>
      </c>
      <c r="C704" s="2" t="s">
        <v>1507</v>
      </c>
    </row>
    <row r="705" spans="1:3" x14ac:dyDescent="0.2">
      <c r="A705" s="2">
        <v>704</v>
      </c>
      <c r="B705" s="2">
        <v>84</v>
      </c>
      <c r="C705" s="2" t="s">
        <v>1508</v>
      </c>
    </row>
    <row r="706" spans="1:3" x14ac:dyDescent="0.2">
      <c r="A706" s="2">
        <v>705</v>
      </c>
      <c r="B706" s="2">
        <v>84</v>
      </c>
      <c r="C706" s="2" t="s">
        <v>1509</v>
      </c>
    </row>
    <row r="707" spans="1:3" x14ac:dyDescent="0.2">
      <c r="A707" s="2">
        <v>706</v>
      </c>
      <c r="B707" s="2">
        <v>84</v>
      </c>
      <c r="C707" s="2" t="s">
        <v>1510</v>
      </c>
    </row>
    <row r="708" spans="1:3" x14ac:dyDescent="0.2">
      <c r="A708" s="2">
        <v>707</v>
      </c>
      <c r="B708" s="2">
        <v>84</v>
      </c>
      <c r="C708" s="2" t="s">
        <v>1511</v>
      </c>
    </row>
    <row r="709" spans="1:3" x14ac:dyDescent="0.2">
      <c r="A709" s="2">
        <v>708</v>
      </c>
      <c r="B709" s="2">
        <v>84</v>
      </c>
      <c r="C709" s="2" t="s">
        <v>1512</v>
      </c>
    </row>
    <row r="710" spans="1:3" x14ac:dyDescent="0.2">
      <c r="A710" s="2">
        <v>709</v>
      </c>
      <c r="B710" s="2">
        <v>84</v>
      </c>
      <c r="C710" s="2" t="s">
        <v>1513</v>
      </c>
    </row>
    <row r="711" spans="1:3" x14ac:dyDescent="0.2">
      <c r="A711" s="2">
        <v>710</v>
      </c>
      <c r="B711" s="2">
        <v>84</v>
      </c>
      <c r="C711" s="2" t="s">
        <v>1514</v>
      </c>
    </row>
    <row r="712" spans="1:3" x14ac:dyDescent="0.2">
      <c r="A712" s="2">
        <v>711</v>
      </c>
      <c r="B712" s="2">
        <v>84</v>
      </c>
      <c r="C712" s="2" t="s">
        <v>1515</v>
      </c>
    </row>
    <row r="713" spans="1:3" x14ac:dyDescent="0.2">
      <c r="A713" s="2">
        <v>712</v>
      </c>
      <c r="B713" s="2">
        <v>84</v>
      </c>
      <c r="C713" s="2" t="s">
        <v>1516</v>
      </c>
    </row>
    <row r="714" spans="1:3" x14ac:dyDescent="0.2">
      <c r="A714" s="2">
        <v>713</v>
      </c>
      <c r="B714" s="2">
        <v>84</v>
      </c>
      <c r="C714" s="2" t="s">
        <v>708</v>
      </c>
    </row>
    <row r="715" spans="1:3" x14ac:dyDescent="0.2">
      <c r="A715" s="2">
        <v>714</v>
      </c>
      <c r="B715" s="2">
        <v>84</v>
      </c>
      <c r="C715" s="2" t="s">
        <v>1517</v>
      </c>
    </row>
    <row r="716" spans="1:3" x14ac:dyDescent="0.2">
      <c r="A716" s="2">
        <v>715</v>
      </c>
      <c r="B716" s="2">
        <v>84</v>
      </c>
      <c r="C716" s="2" t="s">
        <v>1518</v>
      </c>
    </row>
    <row r="717" spans="1:3" x14ac:dyDescent="0.2">
      <c r="A717" s="2">
        <v>716</v>
      </c>
      <c r="B717" s="2">
        <v>84</v>
      </c>
      <c r="C717" s="2" t="s">
        <v>1289</v>
      </c>
    </row>
    <row r="718" spans="1:3" x14ac:dyDescent="0.2">
      <c r="A718" s="2">
        <v>717</v>
      </c>
      <c r="B718" s="2">
        <v>84</v>
      </c>
      <c r="C718" s="2" t="s">
        <v>1519</v>
      </c>
    </row>
    <row r="719" spans="1:3" x14ac:dyDescent="0.2">
      <c r="A719" s="2">
        <v>718</v>
      </c>
      <c r="B719" s="2">
        <v>84</v>
      </c>
      <c r="C719" s="2" t="s">
        <v>1520</v>
      </c>
    </row>
    <row r="720" spans="1:3" x14ac:dyDescent="0.2">
      <c r="A720" s="2">
        <v>719</v>
      </c>
      <c r="B720" s="2">
        <v>84</v>
      </c>
      <c r="C720" s="2" t="s">
        <v>1521</v>
      </c>
    </row>
    <row r="721" spans="1:3" x14ac:dyDescent="0.2">
      <c r="A721" s="2">
        <v>720</v>
      </c>
      <c r="B721" s="2">
        <v>84</v>
      </c>
      <c r="C721" s="2" t="s">
        <v>1522</v>
      </c>
    </row>
    <row r="722" spans="1:3" x14ac:dyDescent="0.2">
      <c r="A722" s="2">
        <v>721</v>
      </c>
      <c r="B722" s="2">
        <v>84</v>
      </c>
      <c r="C722" s="2" t="s">
        <v>1523</v>
      </c>
    </row>
    <row r="723" spans="1:3" x14ac:dyDescent="0.2">
      <c r="A723" s="2">
        <v>722</v>
      </c>
      <c r="B723" s="2">
        <v>84</v>
      </c>
      <c r="C723" s="2" t="s">
        <v>1524</v>
      </c>
    </row>
    <row r="724" spans="1:3" x14ac:dyDescent="0.2">
      <c r="A724" s="2">
        <v>723</v>
      </c>
      <c r="B724" s="2">
        <v>84</v>
      </c>
      <c r="C724" s="2" t="s">
        <v>1525</v>
      </c>
    </row>
    <row r="725" spans="1:3" x14ac:dyDescent="0.2">
      <c r="A725" s="2">
        <v>724</v>
      </c>
      <c r="B725" s="2">
        <v>84</v>
      </c>
      <c r="C725" s="2" t="s">
        <v>1200</v>
      </c>
    </row>
    <row r="726" spans="1:3" x14ac:dyDescent="0.2">
      <c r="A726" s="2">
        <v>725</v>
      </c>
      <c r="B726" s="2">
        <v>84</v>
      </c>
      <c r="C726" s="2" t="s">
        <v>1399</v>
      </c>
    </row>
    <row r="727" spans="1:3" x14ac:dyDescent="0.2">
      <c r="A727" s="2">
        <v>726</v>
      </c>
      <c r="B727" s="2">
        <v>84</v>
      </c>
      <c r="C727" s="2" t="s">
        <v>1526</v>
      </c>
    </row>
    <row r="728" spans="1:3" x14ac:dyDescent="0.2">
      <c r="A728" s="2">
        <v>727</v>
      </c>
      <c r="B728" s="2">
        <v>84</v>
      </c>
      <c r="C728" s="2" t="s">
        <v>1527</v>
      </c>
    </row>
    <row r="729" spans="1:3" x14ac:dyDescent="0.2">
      <c r="A729" s="2">
        <v>728</v>
      </c>
      <c r="B729" s="2">
        <v>84</v>
      </c>
      <c r="C729" s="2" t="s">
        <v>1528</v>
      </c>
    </row>
    <row r="730" spans="1:3" x14ac:dyDescent="0.2">
      <c r="A730" s="2">
        <v>729</v>
      </c>
      <c r="B730" s="2">
        <v>84</v>
      </c>
      <c r="C730" s="2" t="s">
        <v>1529</v>
      </c>
    </row>
    <row r="731" spans="1:3" x14ac:dyDescent="0.2">
      <c r="A731" s="2">
        <v>730</v>
      </c>
      <c r="B731" s="2">
        <v>84</v>
      </c>
      <c r="C731" s="2" t="s">
        <v>1530</v>
      </c>
    </row>
    <row r="732" spans="1:3" x14ac:dyDescent="0.2">
      <c r="A732" s="2">
        <v>731</v>
      </c>
      <c r="B732" s="2">
        <v>84</v>
      </c>
      <c r="C732" s="2" t="s">
        <v>1403</v>
      </c>
    </row>
    <row r="733" spans="1:3" x14ac:dyDescent="0.2">
      <c r="A733" s="2">
        <v>732</v>
      </c>
      <c r="B733" s="2">
        <v>84</v>
      </c>
      <c r="C733" s="2" t="s">
        <v>1531</v>
      </c>
    </row>
    <row r="734" spans="1:3" x14ac:dyDescent="0.2">
      <c r="A734" s="2">
        <v>733</v>
      </c>
      <c r="B734" s="2">
        <v>84</v>
      </c>
      <c r="C734" s="2" t="s">
        <v>1532</v>
      </c>
    </row>
    <row r="735" spans="1:3" x14ac:dyDescent="0.2">
      <c r="A735" s="2">
        <v>734</v>
      </c>
      <c r="B735" s="2">
        <v>84</v>
      </c>
      <c r="C735" s="2" t="s">
        <v>1533</v>
      </c>
    </row>
    <row r="736" spans="1:3" x14ac:dyDescent="0.2">
      <c r="A736" s="2">
        <v>735</v>
      </c>
      <c r="B736" s="2">
        <v>84</v>
      </c>
      <c r="C736" s="2" t="s">
        <v>1534</v>
      </c>
    </row>
    <row r="737" spans="1:3" x14ac:dyDescent="0.2">
      <c r="A737" s="2">
        <v>736</v>
      </c>
      <c r="B737" s="2">
        <v>84</v>
      </c>
      <c r="C737" s="2" t="s">
        <v>1535</v>
      </c>
    </row>
    <row r="738" spans="1:3" x14ac:dyDescent="0.2">
      <c r="A738" s="2">
        <v>737</v>
      </c>
      <c r="B738" s="2">
        <v>84</v>
      </c>
      <c r="C738" s="2" t="s">
        <v>1536</v>
      </c>
    </row>
    <row r="739" spans="1:3" x14ac:dyDescent="0.2">
      <c r="A739" s="2">
        <v>738</v>
      </c>
      <c r="B739" s="2">
        <v>84</v>
      </c>
      <c r="C739" s="2" t="s">
        <v>1537</v>
      </c>
    </row>
    <row r="740" spans="1:3" x14ac:dyDescent="0.2">
      <c r="A740" s="2">
        <v>739</v>
      </c>
      <c r="B740" s="2">
        <v>84</v>
      </c>
      <c r="C740" s="2" t="s">
        <v>1538</v>
      </c>
    </row>
    <row r="741" spans="1:3" x14ac:dyDescent="0.2">
      <c r="A741" s="2">
        <v>740</v>
      </c>
      <c r="B741" s="2">
        <v>84</v>
      </c>
      <c r="C741" s="2" t="s">
        <v>1539</v>
      </c>
    </row>
    <row r="742" spans="1:3" x14ac:dyDescent="0.2">
      <c r="A742" s="2">
        <v>741</v>
      </c>
      <c r="B742" s="2">
        <v>84</v>
      </c>
      <c r="C742" s="2" t="s">
        <v>1540</v>
      </c>
    </row>
    <row r="743" spans="1:3" x14ac:dyDescent="0.2">
      <c r="A743" s="2">
        <v>742</v>
      </c>
      <c r="B743" s="2">
        <v>84</v>
      </c>
      <c r="C743" s="2" t="s">
        <v>1541</v>
      </c>
    </row>
    <row r="744" spans="1:3" x14ac:dyDescent="0.2">
      <c r="A744" s="2">
        <v>743</v>
      </c>
      <c r="B744" s="2">
        <v>84</v>
      </c>
      <c r="C744" s="2" t="s">
        <v>1542</v>
      </c>
    </row>
    <row r="745" spans="1:3" x14ac:dyDescent="0.2">
      <c r="A745" s="2">
        <v>744</v>
      </c>
      <c r="B745" s="2">
        <v>84</v>
      </c>
      <c r="C745" s="2" t="s">
        <v>1543</v>
      </c>
    </row>
    <row r="746" spans="1:3" x14ac:dyDescent="0.2">
      <c r="A746" s="2">
        <v>745</v>
      </c>
      <c r="B746" s="2">
        <v>84</v>
      </c>
      <c r="C746" s="2" t="s">
        <v>1544</v>
      </c>
    </row>
    <row r="747" spans="1:3" x14ac:dyDescent="0.2">
      <c r="A747" s="2">
        <v>746</v>
      </c>
      <c r="B747" s="2">
        <v>84</v>
      </c>
      <c r="C747" s="2" t="s">
        <v>1545</v>
      </c>
    </row>
    <row r="748" spans="1:3" x14ac:dyDescent="0.2">
      <c r="A748" s="2">
        <v>747</v>
      </c>
      <c r="B748" s="2">
        <v>84</v>
      </c>
      <c r="C748" s="2" t="s">
        <v>1546</v>
      </c>
    </row>
    <row r="749" spans="1:3" x14ac:dyDescent="0.2">
      <c r="A749" s="2">
        <v>748</v>
      </c>
      <c r="B749" s="2">
        <v>84</v>
      </c>
      <c r="C749" s="2" t="s">
        <v>1547</v>
      </c>
    </row>
    <row r="750" spans="1:3" x14ac:dyDescent="0.2">
      <c r="A750" s="2">
        <v>749</v>
      </c>
      <c r="B750" s="2">
        <v>84</v>
      </c>
      <c r="C750" s="2" t="s">
        <v>1548</v>
      </c>
    </row>
    <row r="751" spans="1:3" x14ac:dyDescent="0.2">
      <c r="A751" s="2">
        <v>750</v>
      </c>
      <c r="B751" s="2">
        <v>84</v>
      </c>
      <c r="C751" s="2" t="s">
        <v>1549</v>
      </c>
    </row>
    <row r="752" spans="1:3" x14ac:dyDescent="0.2">
      <c r="A752" s="2">
        <v>751</v>
      </c>
      <c r="B752" s="2">
        <v>84</v>
      </c>
      <c r="C752" s="2" t="s">
        <v>1549</v>
      </c>
    </row>
    <row r="753" spans="1:3" x14ac:dyDescent="0.2">
      <c r="A753" s="2">
        <v>752</v>
      </c>
      <c r="B753" s="2">
        <v>84</v>
      </c>
      <c r="C753" s="2" t="s">
        <v>1550</v>
      </c>
    </row>
    <row r="754" spans="1:3" x14ac:dyDescent="0.2">
      <c r="A754" s="2">
        <v>753</v>
      </c>
      <c r="B754" s="2">
        <v>84</v>
      </c>
      <c r="C754" s="2" t="s">
        <v>1551</v>
      </c>
    </row>
    <row r="755" spans="1:3" x14ac:dyDescent="0.2">
      <c r="A755" s="2">
        <v>754</v>
      </c>
      <c r="B755" s="2">
        <v>84</v>
      </c>
      <c r="C755" s="2" t="s">
        <v>1552</v>
      </c>
    </row>
    <row r="756" spans="1:3" x14ac:dyDescent="0.2">
      <c r="A756" s="2">
        <v>755</v>
      </c>
      <c r="B756" s="2">
        <v>84</v>
      </c>
      <c r="C756" s="2" t="s">
        <v>1553</v>
      </c>
    </row>
    <row r="757" spans="1:3" x14ac:dyDescent="0.2">
      <c r="A757" s="2">
        <v>756</v>
      </c>
      <c r="B757" s="2">
        <v>84</v>
      </c>
      <c r="C757" s="2" t="s">
        <v>1554</v>
      </c>
    </row>
    <row r="758" spans="1:3" x14ac:dyDescent="0.2">
      <c r="A758" s="2">
        <v>757</v>
      </c>
      <c r="B758" s="2">
        <v>84</v>
      </c>
      <c r="C758" s="2" t="s">
        <v>1555</v>
      </c>
    </row>
    <row r="759" spans="1:3" x14ac:dyDescent="0.2">
      <c r="A759" s="2">
        <v>758</v>
      </c>
      <c r="B759" s="2">
        <v>84</v>
      </c>
      <c r="C759" s="2" t="s">
        <v>1556</v>
      </c>
    </row>
    <row r="760" spans="1:3" x14ac:dyDescent="0.2">
      <c r="A760" s="2">
        <v>759</v>
      </c>
      <c r="B760" s="2">
        <v>84</v>
      </c>
      <c r="C760" s="2" t="s">
        <v>1152</v>
      </c>
    </row>
    <row r="761" spans="1:3" x14ac:dyDescent="0.2">
      <c r="A761" s="2">
        <v>760</v>
      </c>
      <c r="B761" s="2">
        <v>84</v>
      </c>
      <c r="C761" s="2" t="s">
        <v>1557</v>
      </c>
    </row>
    <row r="762" spans="1:3" x14ac:dyDescent="0.2">
      <c r="A762" s="2">
        <v>761</v>
      </c>
      <c r="B762" s="2">
        <v>84</v>
      </c>
      <c r="C762" s="2" t="s">
        <v>1558</v>
      </c>
    </row>
    <row r="763" spans="1:3" x14ac:dyDescent="0.2">
      <c r="A763" s="2">
        <v>762</v>
      </c>
      <c r="B763" s="2">
        <v>84</v>
      </c>
      <c r="C763" s="2" t="s">
        <v>1559</v>
      </c>
    </row>
    <row r="764" spans="1:3" x14ac:dyDescent="0.2">
      <c r="A764" s="2">
        <v>763</v>
      </c>
      <c r="B764" s="2">
        <v>84</v>
      </c>
      <c r="C764" s="2" t="s">
        <v>1560</v>
      </c>
    </row>
    <row r="765" spans="1:3" x14ac:dyDescent="0.2">
      <c r="A765" s="2">
        <v>764</v>
      </c>
      <c r="B765" s="2">
        <v>84</v>
      </c>
      <c r="C765" s="2" t="s">
        <v>1561</v>
      </c>
    </row>
    <row r="766" spans="1:3" x14ac:dyDescent="0.2">
      <c r="A766" s="2">
        <v>765</v>
      </c>
      <c r="B766" s="2">
        <v>84</v>
      </c>
      <c r="C766" s="2" t="s">
        <v>1562</v>
      </c>
    </row>
    <row r="767" spans="1:3" x14ac:dyDescent="0.2">
      <c r="A767" s="2">
        <v>766</v>
      </c>
      <c r="B767" s="2">
        <v>84</v>
      </c>
      <c r="C767" s="2" t="s">
        <v>753</v>
      </c>
    </row>
    <row r="768" spans="1:3" x14ac:dyDescent="0.2">
      <c r="A768" s="2">
        <v>767</v>
      </c>
      <c r="B768" s="2">
        <v>84</v>
      </c>
      <c r="C768" s="2" t="s">
        <v>1563</v>
      </c>
    </row>
    <row r="769" spans="1:3" x14ac:dyDescent="0.2">
      <c r="A769" s="2">
        <v>768</v>
      </c>
      <c r="B769" s="2">
        <v>84</v>
      </c>
      <c r="C769" s="2" t="s">
        <v>1564</v>
      </c>
    </row>
    <row r="770" spans="1:3" x14ac:dyDescent="0.2">
      <c r="A770" s="2">
        <v>769</v>
      </c>
      <c r="B770" s="2">
        <v>84</v>
      </c>
      <c r="C770" s="2" t="s">
        <v>1565</v>
      </c>
    </row>
    <row r="771" spans="1:3" x14ac:dyDescent="0.2">
      <c r="A771" s="2">
        <v>770</v>
      </c>
      <c r="B771" s="2">
        <v>84</v>
      </c>
      <c r="C771" s="2" t="s">
        <v>1566</v>
      </c>
    </row>
    <row r="772" spans="1:3" x14ac:dyDescent="0.2">
      <c r="A772" s="2">
        <v>771</v>
      </c>
      <c r="B772" s="2">
        <v>84</v>
      </c>
      <c r="C772" s="2" t="s">
        <v>1567</v>
      </c>
    </row>
    <row r="773" spans="1:3" x14ac:dyDescent="0.2">
      <c r="A773" s="2">
        <v>772</v>
      </c>
      <c r="B773" s="2">
        <v>84</v>
      </c>
      <c r="C773" s="2" t="s">
        <v>1568</v>
      </c>
    </row>
    <row r="774" spans="1:3" x14ac:dyDescent="0.2">
      <c r="A774" s="2">
        <v>773</v>
      </c>
      <c r="B774" s="2">
        <v>84</v>
      </c>
      <c r="C774" s="2" t="s">
        <v>1569</v>
      </c>
    </row>
    <row r="775" spans="1:3" x14ac:dyDescent="0.2">
      <c r="A775" s="2">
        <v>774</v>
      </c>
      <c r="B775" s="2">
        <v>84</v>
      </c>
      <c r="C775" s="2" t="s">
        <v>1570</v>
      </c>
    </row>
    <row r="776" spans="1:3" x14ac:dyDescent="0.2">
      <c r="A776" s="2">
        <v>775</v>
      </c>
      <c r="B776" s="2">
        <v>84</v>
      </c>
      <c r="C776" s="2" t="s">
        <v>1571</v>
      </c>
    </row>
    <row r="777" spans="1:3" x14ac:dyDescent="0.2">
      <c r="A777" s="2">
        <v>776</v>
      </c>
      <c r="B777" s="2">
        <v>84</v>
      </c>
      <c r="C777" s="2" t="s">
        <v>1572</v>
      </c>
    </row>
    <row r="778" spans="1:3" x14ac:dyDescent="0.2">
      <c r="A778" s="2">
        <v>777</v>
      </c>
      <c r="B778" s="2">
        <v>84</v>
      </c>
      <c r="C778" s="2" t="s">
        <v>1573</v>
      </c>
    </row>
    <row r="779" spans="1:3" x14ac:dyDescent="0.2">
      <c r="A779" s="2">
        <v>778</v>
      </c>
      <c r="B779" s="2">
        <v>84</v>
      </c>
      <c r="C779" s="2" t="s">
        <v>1574</v>
      </c>
    </row>
    <row r="780" spans="1:3" x14ac:dyDescent="0.2">
      <c r="A780" s="2">
        <v>779</v>
      </c>
      <c r="B780" s="2">
        <v>84</v>
      </c>
      <c r="C780" s="2" t="s">
        <v>1575</v>
      </c>
    </row>
    <row r="781" spans="1:3" x14ac:dyDescent="0.2">
      <c r="A781" s="2">
        <v>780</v>
      </c>
      <c r="B781" s="2">
        <v>84</v>
      </c>
      <c r="C781" s="2" t="s">
        <v>1576</v>
      </c>
    </row>
    <row r="782" spans="1:3" x14ac:dyDescent="0.2">
      <c r="A782" s="2">
        <v>781</v>
      </c>
      <c r="B782" s="2">
        <v>84</v>
      </c>
      <c r="C782" s="2" t="s">
        <v>1577</v>
      </c>
    </row>
    <row r="783" spans="1:3" x14ac:dyDescent="0.2">
      <c r="A783" s="2">
        <v>782</v>
      </c>
      <c r="B783" s="2">
        <v>84</v>
      </c>
      <c r="C783" s="2" t="s">
        <v>1578</v>
      </c>
    </row>
    <row r="784" spans="1:3" x14ac:dyDescent="0.2">
      <c r="A784" s="2">
        <v>783</v>
      </c>
      <c r="B784" s="2">
        <v>84</v>
      </c>
      <c r="C784" s="2" t="s">
        <v>1579</v>
      </c>
    </row>
    <row r="785" spans="1:3" x14ac:dyDescent="0.2">
      <c r="A785" s="2">
        <v>784</v>
      </c>
      <c r="B785" s="2">
        <v>84</v>
      </c>
      <c r="C785" s="2" t="s">
        <v>1580</v>
      </c>
    </row>
    <row r="786" spans="1:3" x14ac:dyDescent="0.2">
      <c r="A786" s="2">
        <v>785</v>
      </c>
      <c r="B786" s="2">
        <v>84</v>
      </c>
      <c r="C786" s="2" t="s">
        <v>1581</v>
      </c>
    </row>
    <row r="787" spans="1:3" x14ac:dyDescent="0.2">
      <c r="A787" s="2">
        <v>786</v>
      </c>
      <c r="B787" s="2">
        <v>84</v>
      </c>
      <c r="C787" s="2" t="s">
        <v>1582</v>
      </c>
    </row>
    <row r="788" spans="1:3" x14ac:dyDescent="0.2">
      <c r="A788" s="2">
        <v>787</v>
      </c>
      <c r="B788" s="2">
        <v>84</v>
      </c>
      <c r="C788" s="2" t="s">
        <v>1303</v>
      </c>
    </row>
    <row r="789" spans="1:3" x14ac:dyDescent="0.2">
      <c r="A789" s="2">
        <v>788</v>
      </c>
      <c r="B789" s="2">
        <v>84</v>
      </c>
      <c r="C789" s="2" t="s">
        <v>1583</v>
      </c>
    </row>
    <row r="790" spans="1:3" x14ac:dyDescent="0.2">
      <c r="A790" s="2">
        <v>789</v>
      </c>
      <c r="B790" s="2">
        <v>84</v>
      </c>
      <c r="C790" s="2" t="s">
        <v>1584</v>
      </c>
    </row>
    <row r="791" spans="1:3" x14ac:dyDescent="0.2">
      <c r="A791" s="2">
        <v>790</v>
      </c>
      <c r="B791" s="2">
        <v>84</v>
      </c>
      <c r="C791" s="2" t="s">
        <v>1585</v>
      </c>
    </row>
    <row r="792" spans="1:3" x14ac:dyDescent="0.2">
      <c r="A792" s="2">
        <v>791</v>
      </c>
      <c r="B792" s="2">
        <v>84</v>
      </c>
      <c r="C792" s="2" t="s">
        <v>1586</v>
      </c>
    </row>
    <row r="793" spans="1:3" x14ac:dyDescent="0.2">
      <c r="A793" s="2">
        <v>792</v>
      </c>
      <c r="B793" s="2">
        <v>84</v>
      </c>
      <c r="C793" s="2" t="s">
        <v>1587</v>
      </c>
    </row>
    <row r="794" spans="1:3" x14ac:dyDescent="0.2">
      <c r="A794" s="2">
        <v>793</v>
      </c>
      <c r="B794" s="2">
        <v>84</v>
      </c>
      <c r="C794" s="2" t="s">
        <v>1588</v>
      </c>
    </row>
    <row r="795" spans="1:3" x14ac:dyDescent="0.2">
      <c r="A795" s="2">
        <v>794</v>
      </c>
      <c r="B795" s="2">
        <v>84</v>
      </c>
      <c r="C795" s="2" t="s">
        <v>1589</v>
      </c>
    </row>
    <row r="796" spans="1:3" x14ac:dyDescent="0.2">
      <c r="A796" s="2">
        <v>795</v>
      </c>
      <c r="B796" s="2">
        <v>84</v>
      </c>
      <c r="C796" s="2" t="s">
        <v>1590</v>
      </c>
    </row>
    <row r="797" spans="1:3" x14ac:dyDescent="0.2">
      <c r="A797" s="2">
        <v>796</v>
      </c>
      <c r="B797" s="2">
        <v>84</v>
      </c>
      <c r="C797" s="2" t="s">
        <v>1591</v>
      </c>
    </row>
    <row r="798" spans="1:3" x14ac:dyDescent="0.2">
      <c r="A798" s="2">
        <v>797</v>
      </c>
      <c r="B798" s="2">
        <v>84</v>
      </c>
      <c r="C798" s="2" t="s">
        <v>1592</v>
      </c>
    </row>
    <row r="799" spans="1:3" x14ac:dyDescent="0.2">
      <c r="A799" s="2">
        <v>798</v>
      </c>
      <c r="B799" s="2">
        <v>84</v>
      </c>
      <c r="C799" s="2" t="s">
        <v>1593</v>
      </c>
    </row>
    <row r="800" spans="1:3" x14ac:dyDescent="0.2">
      <c r="A800" s="2">
        <v>799</v>
      </c>
      <c r="B800" s="2">
        <v>84</v>
      </c>
      <c r="C800" s="2" t="s">
        <v>1594</v>
      </c>
    </row>
    <row r="801" spans="1:3" x14ac:dyDescent="0.2">
      <c r="A801" s="2">
        <v>800</v>
      </c>
      <c r="B801" s="2">
        <v>84</v>
      </c>
      <c r="C801" s="2" t="s">
        <v>1595</v>
      </c>
    </row>
    <row r="802" spans="1:3" x14ac:dyDescent="0.2">
      <c r="A802" s="2">
        <v>801</v>
      </c>
      <c r="B802" s="2">
        <v>84</v>
      </c>
      <c r="C802" s="2" t="s">
        <v>1596</v>
      </c>
    </row>
    <row r="803" spans="1:3" x14ac:dyDescent="0.2">
      <c r="A803" s="2">
        <v>802</v>
      </c>
      <c r="B803" s="2">
        <v>84</v>
      </c>
      <c r="C803" s="2" t="s">
        <v>1160</v>
      </c>
    </row>
    <row r="804" spans="1:3" x14ac:dyDescent="0.2">
      <c r="A804" s="2">
        <v>803</v>
      </c>
      <c r="B804" s="2">
        <v>84</v>
      </c>
      <c r="C804" s="2" t="s">
        <v>1597</v>
      </c>
    </row>
    <row r="805" spans="1:3" x14ac:dyDescent="0.2">
      <c r="A805" s="2">
        <v>804</v>
      </c>
      <c r="B805" s="2">
        <v>84</v>
      </c>
      <c r="C805" s="2" t="s">
        <v>734</v>
      </c>
    </row>
    <row r="806" spans="1:3" x14ac:dyDescent="0.2">
      <c r="A806" s="2">
        <v>805</v>
      </c>
      <c r="B806" s="2">
        <v>84</v>
      </c>
      <c r="C806" s="2" t="s">
        <v>1598</v>
      </c>
    </row>
    <row r="807" spans="1:3" x14ac:dyDescent="0.2">
      <c r="A807" s="2">
        <v>806</v>
      </c>
      <c r="B807" s="2">
        <v>84</v>
      </c>
      <c r="C807" s="2" t="s">
        <v>1599</v>
      </c>
    </row>
    <row r="808" spans="1:3" x14ac:dyDescent="0.2">
      <c r="A808" s="2">
        <v>807</v>
      </c>
      <c r="B808" s="2">
        <v>84</v>
      </c>
      <c r="C808" s="2" t="s">
        <v>1186</v>
      </c>
    </row>
    <row r="809" spans="1:3" x14ac:dyDescent="0.2">
      <c r="A809" s="2">
        <v>808</v>
      </c>
      <c r="B809" s="2">
        <v>84</v>
      </c>
      <c r="C809" s="2" t="s">
        <v>1600</v>
      </c>
    </row>
    <row r="810" spans="1:3" x14ac:dyDescent="0.2">
      <c r="A810" s="2">
        <v>809</v>
      </c>
      <c r="B810" s="2">
        <v>84</v>
      </c>
      <c r="C810" s="2" t="s">
        <v>1055</v>
      </c>
    </row>
    <row r="811" spans="1:3" x14ac:dyDescent="0.2">
      <c r="A811" s="2">
        <v>810</v>
      </c>
      <c r="B811" s="2">
        <v>84</v>
      </c>
      <c r="C811" s="2" t="s">
        <v>742</v>
      </c>
    </row>
    <row r="812" spans="1:3" x14ac:dyDescent="0.2">
      <c r="A812" s="2">
        <v>811</v>
      </c>
      <c r="B812" s="2">
        <v>84</v>
      </c>
      <c r="C812" s="2" t="s">
        <v>1601</v>
      </c>
    </row>
    <row r="813" spans="1:3" x14ac:dyDescent="0.2">
      <c r="A813" s="2">
        <v>812</v>
      </c>
      <c r="B813" s="2">
        <v>84</v>
      </c>
      <c r="C813" s="2" t="s">
        <v>1602</v>
      </c>
    </row>
    <row r="814" spans="1:3" x14ac:dyDescent="0.2">
      <c r="A814" s="2">
        <v>813</v>
      </c>
      <c r="B814" s="2">
        <v>84</v>
      </c>
      <c r="C814" s="2" t="s">
        <v>1603</v>
      </c>
    </row>
    <row r="815" spans="1:3" x14ac:dyDescent="0.2">
      <c r="A815" s="2">
        <v>814</v>
      </c>
      <c r="B815" s="2">
        <v>84</v>
      </c>
      <c r="C815" s="2" t="s">
        <v>1066</v>
      </c>
    </row>
    <row r="816" spans="1:3" x14ac:dyDescent="0.2">
      <c r="A816" s="2">
        <v>815</v>
      </c>
      <c r="B816" s="2">
        <v>84</v>
      </c>
      <c r="C816" s="2" t="s">
        <v>1604</v>
      </c>
    </row>
    <row r="817" spans="1:3" x14ac:dyDescent="0.2">
      <c r="A817" s="2">
        <v>816</v>
      </c>
      <c r="B817" s="2">
        <v>84</v>
      </c>
      <c r="C817" s="2" t="s">
        <v>1605</v>
      </c>
    </row>
    <row r="818" spans="1:3" x14ac:dyDescent="0.2">
      <c r="A818" s="2">
        <v>817</v>
      </c>
      <c r="B818" s="2">
        <v>84</v>
      </c>
      <c r="C818" s="2" t="s">
        <v>1606</v>
      </c>
    </row>
    <row r="819" spans="1:3" x14ac:dyDescent="0.2">
      <c r="A819" s="2">
        <v>818</v>
      </c>
      <c r="B819" s="2">
        <v>84</v>
      </c>
      <c r="C819" s="2" t="s">
        <v>1607</v>
      </c>
    </row>
    <row r="820" spans="1:3" x14ac:dyDescent="0.2">
      <c r="A820" s="2">
        <v>819</v>
      </c>
      <c r="B820" s="2">
        <v>84</v>
      </c>
      <c r="C820" s="2" t="s">
        <v>1608</v>
      </c>
    </row>
    <row r="821" spans="1:3" x14ac:dyDescent="0.2">
      <c r="A821" s="2">
        <v>820</v>
      </c>
      <c r="B821" s="2">
        <v>84</v>
      </c>
      <c r="C821" s="2" t="s">
        <v>1609</v>
      </c>
    </row>
    <row r="822" spans="1:3" x14ac:dyDescent="0.2">
      <c r="A822" s="2">
        <v>821</v>
      </c>
      <c r="B822" s="2">
        <v>84</v>
      </c>
      <c r="C822" s="2" t="s">
        <v>1610</v>
      </c>
    </row>
    <row r="823" spans="1:3" x14ac:dyDescent="0.2">
      <c r="A823" s="2">
        <v>822</v>
      </c>
      <c r="B823" s="2">
        <v>84</v>
      </c>
      <c r="C823" s="2" t="s">
        <v>1611</v>
      </c>
    </row>
    <row r="824" spans="1:3" x14ac:dyDescent="0.2">
      <c r="A824" s="2">
        <v>823</v>
      </c>
      <c r="B824" s="2">
        <v>84</v>
      </c>
      <c r="C824" s="2" t="s">
        <v>1612</v>
      </c>
    </row>
    <row r="825" spans="1:3" x14ac:dyDescent="0.2">
      <c r="A825" s="2">
        <v>824</v>
      </c>
      <c r="B825" s="2">
        <v>84</v>
      </c>
      <c r="C825" s="2" t="s">
        <v>1613</v>
      </c>
    </row>
    <row r="826" spans="1:3" x14ac:dyDescent="0.2">
      <c r="A826" s="2">
        <v>825</v>
      </c>
      <c r="B826" s="2">
        <v>84</v>
      </c>
      <c r="C826" s="2" t="s">
        <v>1614</v>
      </c>
    </row>
    <row r="827" spans="1:3" x14ac:dyDescent="0.2">
      <c r="A827" s="2">
        <v>826</v>
      </c>
      <c r="B827" s="2">
        <v>84</v>
      </c>
      <c r="C827" s="2" t="s">
        <v>1615</v>
      </c>
    </row>
    <row r="828" spans="1:3" x14ac:dyDescent="0.2">
      <c r="A828" s="2">
        <v>827</v>
      </c>
      <c r="B828" s="2">
        <v>84</v>
      </c>
      <c r="C828" s="2" t="s">
        <v>1616</v>
      </c>
    </row>
    <row r="829" spans="1:3" x14ac:dyDescent="0.2">
      <c r="A829" s="2">
        <v>828</v>
      </c>
      <c r="B829" s="2">
        <v>84</v>
      </c>
      <c r="C829" s="2" t="s">
        <v>1617</v>
      </c>
    </row>
    <row r="830" spans="1:3" x14ac:dyDescent="0.2">
      <c r="A830" s="2">
        <v>829</v>
      </c>
      <c r="B830" s="2">
        <v>84</v>
      </c>
      <c r="C830" s="2" t="s">
        <v>1618</v>
      </c>
    </row>
    <row r="831" spans="1:3" x14ac:dyDescent="0.2">
      <c r="A831" s="2">
        <v>830</v>
      </c>
      <c r="B831" s="2">
        <v>84</v>
      </c>
      <c r="C831" s="2" t="s">
        <v>1619</v>
      </c>
    </row>
    <row r="832" spans="1:3" x14ac:dyDescent="0.2">
      <c r="A832" s="2">
        <v>831</v>
      </c>
      <c r="B832" s="2">
        <v>84</v>
      </c>
      <c r="C832" s="2" t="s">
        <v>1620</v>
      </c>
    </row>
    <row r="833" spans="1:3" x14ac:dyDescent="0.2">
      <c r="A833" s="2">
        <v>832</v>
      </c>
      <c r="B833" s="2">
        <v>84</v>
      </c>
      <c r="C833" s="2" t="s">
        <v>1621</v>
      </c>
    </row>
    <row r="834" spans="1:3" x14ac:dyDescent="0.2">
      <c r="A834" s="2">
        <v>833</v>
      </c>
      <c r="B834" s="2">
        <v>84</v>
      </c>
      <c r="C834" s="2" t="s">
        <v>1622</v>
      </c>
    </row>
    <row r="835" spans="1:3" x14ac:dyDescent="0.2">
      <c r="A835" s="2">
        <v>834</v>
      </c>
      <c r="B835" s="2">
        <v>84</v>
      </c>
      <c r="C835" s="2" t="s">
        <v>1623</v>
      </c>
    </row>
    <row r="836" spans="1:3" x14ac:dyDescent="0.2">
      <c r="A836" s="2">
        <v>835</v>
      </c>
      <c r="B836" s="2">
        <v>84</v>
      </c>
      <c r="C836" s="2" t="s">
        <v>1624</v>
      </c>
    </row>
    <row r="837" spans="1:3" x14ac:dyDescent="0.2">
      <c r="A837" s="2">
        <v>836</v>
      </c>
      <c r="B837" s="2">
        <v>84</v>
      </c>
      <c r="C837" s="2" t="s">
        <v>1625</v>
      </c>
    </row>
    <row r="838" spans="1:3" x14ac:dyDescent="0.2">
      <c r="A838" s="2">
        <v>837</v>
      </c>
      <c r="B838" s="2">
        <v>84</v>
      </c>
      <c r="C838" s="2" t="s">
        <v>1626</v>
      </c>
    </row>
    <row r="839" spans="1:3" x14ac:dyDescent="0.2">
      <c r="A839" s="2">
        <v>838</v>
      </c>
      <c r="B839" s="2">
        <v>85</v>
      </c>
      <c r="C839" s="2" t="s">
        <v>1627</v>
      </c>
    </row>
    <row r="840" spans="1:3" x14ac:dyDescent="0.2">
      <c r="A840" s="2">
        <v>839</v>
      </c>
      <c r="B840" s="2">
        <v>85</v>
      </c>
      <c r="C840" s="2" t="s">
        <v>1628</v>
      </c>
    </row>
    <row r="841" spans="1:3" x14ac:dyDescent="0.2">
      <c r="A841" s="2">
        <v>840</v>
      </c>
      <c r="B841" s="2">
        <v>85</v>
      </c>
      <c r="C841" s="2" t="s">
        <v>1629</v>
      </c>
    </row>
    <row r="842" spans="1:3" x14ac:dyDescent="0.2">
      <c r="A842" s="2">
        <v>841</v>
      </c>
      <c r="B842" s="2">
        <v>85</v>
      </c>
      <c r="C842" s="2" t="s">
        <v>1630</v>
      </c>
    </row>
    <row r="843" spans="1:3" x14ac:dyDescent="0.2">
      <c r="A843" s="2">
        <v>842</v>
      </c>
      <c r="B843" s="2">
        <v>85</v>
      </c>
      <c r="C843" s="2" t="s">
        <v>1631</v>
      </c>
    </row>
    <row r="844" spans="1:3" x14ac:dyDescent="0.2">
      <c r="A844" s="2">
        <v>843</v>
      </c>
      <c r="B844" s="2">
        <v>85</v>
      </c>
      <c r="C844" s="2" t="s">
        <v>686</v>
      </c>
    </row>
    <row r="845" spans="1:3" x14ac:dyDescent="0.2">
      <c r="A845" s="2">
        <v>844</v>
      </c>
      <c r="B845" s="2">
        <v>85</v>
      </c>
      <c r="C845" s="2" t="s">
        <v>1632</v>
      </c>
    </row>
    <row r="846" spans="1:3" x14ac:dyDescent="0.2">
      <c r="A846" s="2">
        <v>845</v>
      </c>
      <c r="B846" s="2">
        <v>85</v>
      </c>
      <c r="C846" s="2" t="s">
        <v>1633</v>
      </c>
    </row>
    <row r="847" spans="1:3" x14ac:dyDescent="0.2">
      <c r="A847" s="2">
        <v>846</v>
      </c>
      <c r="B847" s="2">
        <v>85</v>
      </c>
      <c r="C847" s="2" t="s">
        <v>1634</v>
      </c>
    </row>
    <row r="848" spans="1:3" x14ac:dyDescent="0.2">
      <c r="A848" s="2">
        <v>847</v>
      </c>
      <c r="B848" s="2">
        <v>85</v>
      </c>
      <c r="C848" s="2" t="s">
        <v>1635</v>
      </c>
    </row>
    <row r="849" spans="1:3" x14ac:dyDescent="0.2">
      <c r="A849" s="2">
        <v>848</v>
      </c>
      <c r="B849" s="2">
        <v>85</v>
      </c>
      <c r="C849" s="2" t="s">
        <v>1636</v>
      </c>
    </row>
    <row r="850" spans="1:3" x14ac:dyDescent="0.2">
      <c r="A850" s="2">
        <v>849</v>
      </c>
      <c r="B850" s="2">
        <v>85</v>
      </c>
      <c r="C850" s="2" t="s">
        <v>1637</v>
      </c>
    </row>
    <row r="851" spans="1:3" x14ac:dyDescent="0.2">
      <c r="A851" s="2">
        <v>850</v>
      </c>
      <c r="B851" s="2">
        <v>85</v>
      </c>
      <c r="C851" s="2" t="s">
        <v>1638</v>
      </c>
    </row>
    <row r="852" spans="1:3" x14ac:dyDescent="0.2">
      <c r="A852" s="2">
        <v>851</v>
      </c>
      <c r="B852" s="2">
        <v>85</v>
      </c>
      <c r="C852" s="2" t="s">
        <v>1639</v>
      </c>
    </row>
    <row r="853" spans="1:3" x14ac:dyDescent="0.2">
      <c r="A853" s="2">
        <v>852</v>
      </c>
      <c r="B853" s="2">
        <v>85</v>
      </c>
      <c r="C853" s="2" t="s">
        <v>1640</v>
      </c>
    </row>
    <row r="854" spans="1:3" x14ac:dyDescent="0.2">
      <c r="A854" s="2">
        <v>853</v>
      </c>
      <c r="B854" s="2">
        <v>85</v>
      </c>
      <c r="C854" s="2" t="s">
        <v>752</v>
      </c>
    </row>
    <row r="855" spans="1:3" x14ac:dyDescent="0.2">
      <c r="A855" s="2">
        <v>854</v>
      </c>
      <c r="B855" s="2">
        <v>85</v>
      </c>
      <c r="C855" s="2" t="s">
        <v>1641</v>
      </c>
    </row>
    <row r="856" spans="1:3" x14ac:dyDescent="0.2">
      <c r="A856" s="2">
        <v>855</v>
      </c>
      <c r="B856" s="2">
        <v>85</v>
      </c>
      <c r="C856" s="2" t="s">
        <v>1514</v>
      </c>
    </row>
    <row r="857" spans="1:3" x14ac:dyDescent="0.2">
      <c r="A857" s="2">
        <v>856</v>
      </c>
      <c r="B857" s="2">
        <v>85</v>
      </c>
      <c r="C857" s="2" t="s">
        <v>1642</v>
      </c>
    </row>
    <row r="858" spans="1:3" x14ac:dyDescent="0.2">
      <c r="A858" s="2">
        <v>857</v>
      </c>
      <c r="B858" s="2">
        <v>85</v>
      </c>
      <c r="C858" s="2" t="s">
        <v>1643</v>
      </c>
    </row>
    <row r="859" spans="1:3" x14ac:dyDescent="0.2">
      <c r="A859" s="2">
        <v>858</v>
      </c>
      <c r="B859" s="2">
        <v>85</v>
      </c>
      <c r="C859" s="2" t="s">
        <v>1644</v>
      </c>
    </row>
    <row r="860" spans="1:3" x14ac:dyDescent="0.2">
      <c r="A860" s="2">
        <v>859</v>
      </c>
      <c r="B860" s="2">
        <v>85</v>
      </c>
      <c r="C860" s="2" t="s">
        <v>1645</v>
      </c>
    </row>
    <row r="861" spans="1:3" x14ac:dyDescent="0.2">
      <c r="A861" s="2">
        <v>860</v>
      </c>
      <c r="B861" s="2">
        <v>85</v>
      </c>
      <c r="C861" s="2" t="s">
        <v>1646</v>
      </c>
    </row>
    <row r="862" spans="1:3" x14ac:dyDescent="0.2">
      <c r="A862" s="2">
        <v>861</v>
      </c>
      <c r="B862" s="2">
        <v>85</v>
      </c>
      <c r="C862" s="2" t="s">
        <v>1647</v>
      </c>
    </row>
    <row r="863" spans="1:3" x14ac:dyDescent="0.2">
      <c r="A863" s="2">
        <v>862</v>
      </c>
      <c r="B863" s="2">
        <v>85</v>
      </c>
      <c r="C863" s="2" t="s">
        <v>1288</v>
      </c>
    </row>
    <row r="864" spans="1:3" x14ac:dyDescent="0.2">
      <c r="A864" s="2">
        <v>863</v>
      </c>
      <c r="B864" s="2">
        <v>85</v>
      </c>
      <c r="C864" s="2" t="s">
        <v>1648</v>
      </c>
    </row>
    <row r="865" spans="1:3" x14ac:dyDescent="0.2">
      <c r="A865" s="2">
        <v>864</v>
      </c>
      <c r="B865" s="2">
        <v>85</v>
      </c>
      <c r="C865" s="2" t="s">
        <v>1649</v>
      </c>
    </row>
    <row r="866" spans="1:3" x14ac:dyDescent="0.2">
      <c r="A866" s="2">
        <v>865</v>
      </c>
      <c r="B866" s="2">
        <v>85</v>
      </c>
      <c r="C866" s="2" t="s">
        <v>1650</v>
      </c>
    </row>
    <row r="867" spans="1:3" x14ac:dyDescent="0.2">
      <c r="A867" s="2">
        <v>866</v>
      </c>
      <c r="B867" s="2">
        <v>85</v>
      </c>
      <c r="C867" s="2" t="s">
        <v>1651</v>
      </c>
    </row>
    <row r="868" spans="1:3" x14ac:dyDescent="0.2">
      <c r="A868" s="2">
        <v>867</v>
      </c>
      <c r="B868" s="2">
        <v>85</v>
      </c>
      <c r="C868" s="2" t="s">
        <v>1652</v>
      </c>
    </row>
    <row r="869" spans="1:3" x14ac:dyDescent="0.2">
      <c r="A869" s="2">
        <v>868</v>
      </c>
      <c r="B869" s="2">
        <v>85</v>
      </c>
      <c r="C869" s="2" t="s">
        <v>1653</v>
      </c>
    </row>
    <row r="870" spans="1:3" x14ac:dyDescent="0.2">
      <c r="A870" s="2">
        <v>869</v>
      </c>
      <c r="B870" s="2">
        <v>85</v>
      </c>
      <c r="C870" s="2" t="s">
        <v>1654</v>
      </c>
    </row>
    <row r="871" spans="1:3" x14ac:dyDescent="0.2">
      <c r="A871" s="2">
        <v>870</v>
      </c>
      <c r="B871" s="2">
        <v>85</v>
      </c>
      <c r="C871" s="2" t="s">
        <v>1655</v>
      </c>
    </row>
    <row r="872" spans="1:3" x14ac:dyDescent="0.2">
      <c r="A872" s="2">
        <v>871</v>
      </c>
      <c r="B872" s="2">
        <v>85</v>
      </c>
      <c r="C872" s="2" t="s">
        <v>749</v>
      </c>
    </row>
    <row r="873" spans="1:3" x14ac:dyDescent="0.2">
      <c r="A873" s="2">
        <v>872</v>
      </c>
      <c r="B873" s="2">
        <v>85</v>
      </c>
      <c r="C873" s="2" t="s">
        <v>1656</v>
      </c>
    </row>
    <row r="874" spans="1:3" x14ac:dyDescent="0.2">
      <c r="A874" s="2">
        <v>873</v>
      </c>
      <c r="B874" s="2">
        <v>85</v>
      </c>
      <c r="C874" s="2" t="s">
        <v>757</v>
      </c>
    </row>
    <row r="875" spans="1:3" x14ac:dyDescent="0.2">
      <c r="A875" s="2">
        <v>874</v>
      </c>
      <c r="B875" s="2">
        <v>85</v>
      </c>
      <c r="C875" s="2" t="s">
        <v>1657</v>
      </c>
    </row>
    <row r="876" spans="1:3" x14ac:dyDescent="0.2">
      <c r="A876" s="2">
        <v>875</v>
      </c>
      <c r="B876" s="2">
        <v>85</v>
      </c>
      <c r="C876" s="2" t="s">
        <v>719</v>
      </c>
    </row>
    <row r="877" spans="1:3" x14ac:dyDescent="0.2">
      <c r="A877" s="2">
        <v>876</v>
      </c>
      <c r="B877" s="2">
        <v>85</v>
      </c>
      <c r="C877" s="2" t="s">
        <v>1658</v>
      </c>
    </row>
    <row r="878" spans="1:3" x14ac:dyDescent="0.2">
      <c r="A878" s="2">
        <v>877</v>
      </c>
      <c r="B878" s="2">
        <v>85</v>
      </c>
      <c r="C878" s="2" t="s">
        <v>1659</v>
      </c>
    </row>
    <row r="879" spans="1:3" x14ac:dyDescent="0.2">
      <c r="A879" s="2">
        <v>878</v>
      </c>
      <c r="B879" s="2">
        <v>85</v>
      </c>
      <c r="C879" s="2" t="s">
        <v>1660</v>
      </c>
    </row>
    <row r="880" spans="1:3" x14ac:dyDescent="0.2">
      <c r="A880" s="2">
        <v>879</v>
      </c>
      <c r="B880" s="2">
        <v>85</v>
      </c>
      <c r="C880" s="2" t="s">
        <v>1661</v>
      </c>
    </row>
    <row r="881" spans="1:3" x14ac:dyDescent="0.2">
      <c r="A881" s="2">
        <v>880</v>
      </c>
      <c r="B881" s="2">
        <v>85</v>
      </c>
      <c r="C881" s="2" t="s">
        <v>1662</v>
      </c>
    </row>
    <row r="882" spans="1:3" x14ac:dyDescent="0.2">
      <c r="A882" s="2">
        <v>881</v>
      </c>
      <c r="B882" s="2">
        <v>85</v>
      </c>
      <c r="C882" s="2" t="s">
        <v>1663</v>
      </c>
    </row>
    <row r="883" spans="1:3" x14ac:dyDescent="0.2">
      <c r="A883" s="2">
        <v>882</v>
      </c>
      <c r="B883" s="2">
        <v>85</v>
      </c>
      <c r="C883" s="2" t="s">
        <v>1664</v>
      </c>
    </row>
    <row r="884" spans="1:3" x14ac:dyDescent="0.2">
      <c r="A884" s="2">
        <v>883</v>
      </c>
      <c r="B884" s="2">
        <v>85</v>
      </c>
      <c r="C884" s="2" t="s">
        <v>1665</v>
      </c>
    </row>
    <row r="885" spans="1:3" x14ac:dyDescent="0.2">
      <c r="A885" s="2">
        <v>884</v>
      </c>
      <c r="B885" s="2">
        <v>85</v>
      </c>
      <c r="C885" s="2" t="s">
        <v>1666</v>
      </c>
    </row>
    <row r="886" spans="1:3" x14ac:dyDescent="0.2">
      <c r="A886" s="2">
        <v>885</v>
      </c>
      <c r="B886" s="2">
        <v>85</v>
      </c>
      <c r="C886" s="2" t="s">
        <v>1334</v>
      </c>
    </row>
    <row r="887" spans="1:3" x14ac:dyDescent="0.2">
      <c r="A887" s="2">
        <v>886</v>
      </c>
      <c r="B887" s="2">
        <v>85</v>
      </c>
      <c r="C887" s="2" t="s">
        <v>1667</v>
      </c>
    </row>
    <row r="888" spans="1:3" x14ac:dyDescent="0.2">
      <c r="A888" s="2">
        <v>887</v>
      </c>
      <c r="B888" s="2">
        <v>85</v>
      </c>
      <c r="C888" s="2" t="s">
        <v>1668</v>
      </c>
    </row>
    <row r="889" spans="1:3" x14ac:dyDescent="0.2">
      <c r="A889" s="2">
        <v>888</v>
      </c>
      <c r="B889" s="2">
        <v>85</v>
      </c>
      <c r="C889" s="2" t="s">
        <v>1669</v>
      </c>
    </row>
    <row r="890" spans="1:3" x14ac:dyDescent="0.2">
      <c r="A890" s="2">
        <v>889</v>
      </c>
      <c r="B890" s="2">
        <v>85</v>
      </c>
      <c r="C890" s="2" t="s">
        <v>1670</v>
      </c>
    </row>
    <row r="891" spans="1:3" x14ac:dyDescent="0.2">
      <c r="A891" s="2">
        <v>890</v>
      </c>
      <c r="B891" s="2">
        <v>85</v>
      </c>
      <c r="C891" s="2" t="s">
        <v>1671</v>
      </c>
    </row>
    <row r="892" spans="1:3" x14ac:dyDescent="0.2">
      <c r="A892" s="2">
        <v>891</v>
      </c>
      <c r="B892" s="2">
        <v>85</v>
      </c>
      <c r="C892" s="2" t="s">
        <v>1672</v>
      </c>
    </row>
    <row r="893" spans="1:3" x14ac:dyDescent="0.2">
      <c r="A893" s="2">
        <v>892</v>
      </c>
      <c r="B893" s="2">
        <v>85</v>
      </c>
      <c r="C893" s="2" t="s">
        <v>1541</v>
      </c>
    </row>
    <row r="894" spans="1:3" x14ac:dyDescent="0.2">
      <c r="A894" s="2">
        <v>893</v>
      </c>
      <c r="B894" s="2">
        <v>85</v>
      </c>
      <c r="C894" s="2" t="s">
        <v>1673</v>
      </c>
    </row>
    <row r="895" spans="1:3" x14ac:dyDescent="0.2">
      <c r="A895" s="2">
        <v>894</v>
      </c>
      <c r="B895" s="2">
        <v>85</v>
      </c>
      <c r="C895" s="2" t="s">
        <v>1674</v>
      </c>
    </row>
    <row r="896" spans="1:3" x14ac:dyDescent="0.2">
      <c r="A896" s="2">
        <v>895</v>
      </c>
      <c r="B896" s="2">
        <v>85</v>
      </c>
      <c r="C896" s="2" t="s">
        <v>1675</v>
      </c>
    </row>
    <row r="897" spans="1:3" x14ac:dyDescent="0.2">
      <c r="A897" s="2">
        <v>896</v>
      </c>
      <c r="B897" s="2">
        <v>85</v>
      </c>
      <c r="C897" s="2" t="s">
        <v>1676</v>
      </c>
    </row>
    <row r="898" spans="1:3" x14ac:dyDescent="0.2">
      <c r="A898" s="2">
        <v>897</v>
      </c>
      <c r="B898" s="2">
        <v>85</v>
      </c>
      <c r="C898" s="2" t="s">
        <v>1677</v>
      </c>
    </row>
    <row r="899" spans="1:3" x14ac:dyDescent="0.2">
      <c r="A899" s="2">
        <v>898</v>
      </c>
      <c r="B899" s="2">
        <v>85</v>
      </c>
      <c r="C899" s="2" t="s">
        <v>1678</v>
      </c>
    </row>
    <row r="900" spans="1:3" x14ac:dyDescent="0.2">
      <c r="A900" s="2">
        <v>899</v>
      </c>
      <c r="B900" s="2">
        <v>85</v>
      </c>
      <c r="C900" s="2" t="s">
        <v>1679</v>
      </c>
    </row>
    <row r="901" spans="1:3" x14ac:dyDescent="0.2">
      <c r="A901" s="2">
        <v>900</v>
      </c>
      <c r="B901" s="2">
        <v>85</v>
      </c>
      <c r="C901" s="2" t="s">
        <v>755</v>
      </c>
    </row>
    <row r="902" spans="1:3" x14ac:dyDescent="0.2">
      <c r="A902" s="2">
        <v>901</v>
      </c>
      <c r="B902" s="2">
        <v>85</v>
      </c>
      <c r="C902" s="2" t="s">
        <v>713</v>
      </c>
    </row>
    <row r="903" spans="1:3" x14ac:dyDescent="0.2">
      <c r="A903" s="2">
        <v>902</v>
      </c>
      <c r="B903" s="2">
        <v>85</v>
      </c>
      <c r="C903" s="2" t="s">
        <v>1680</v>
      </c>
    </row>
    <row r="904" spans="1:3" x14ac:dyDescent="0.2">
      <c r="A904" s="2">
        <v>903</v>
      </c>
      <c r="B904" s="2">
        <v>85</v>
      </c>
      <c r="C904" s="2" t="s">
        <v>1681</v>
      </c>
    </row>
    <row r="905" spans="1:3" x14ac:dyDescent="0.2">
      <c r="A905" s="2">
        <v>904</v>
      </c>
      <c r="B905" s="2">
        <v>85</v>
      </c>
      <c r="C905" s="2" t="s">
        <v>1682</v>
      </c>
    </row>
    <row r="906" spans="1:3" x14ac:dyDescent="0.2">
      <c r="A906" s="2">
        <v>905</v>
      </c>
      <c r="B906" s="2">
        <v>85</v>
      </c>
      <c r="C906" s="2" t="s">
        <v>1683</v>
      </c>
    </row>
    <row r="907" spans="1:3" x14ac:dyDescent="0.2">
      <c r="A907" s="2">
        <v>906</v>
      </c>
      <c r="B907" s="2">
        <v>85</v>
      </c>
      <c r="C907" s="2" t="s">
        <v>1684</v>
      </c>
    </row>
    <row r="908" spans="1:3" x14ac:dyDescent="0.2">
      <c r="A908" s="2">
        <v>907</v>
      </c>
      <c r="B908" s="2">
        <v>85</v>
      </c>
      <c r="C908" s="2" t="s">
        <v>1685</v>
      </c>
    </row>
    <row r="909" spans="1:3" x14ac:dyDescent="0.2">
      <c r="A909" s="2">
        <v>908</v>
      </c>
      <c r="B909" s="2">
        <v>85</v>
      </c>
      <c r="C909" s="2" t="s">
        <v>1686</v>
      </c>
    </row>
    <row r="910" spans="1:3" x14ac:dyDescent="0.2">
      <c r="A910" s="2">
        <v>909</v>
      </c>
      <c r="B910" s="2">
        <v>85</v>
      </c>
      <c r="C910" s="2" t="s">
        <v>1687</v>
      </c>
    </row>
    <row r="911" spans="1:3" x14ac:dyDescent="0.2">
      <c r="A911" s="2">
        <v>910</v>
      </c>
      <c r="B911" s="2">
        <v>85</v>
      </c>
      <c r="C911" s="2" t="s">
        <v>1688</v>
      </c>
    </row>
    <row r="912" spans="1:3" x14ac:dyDescent="0.2">
      <c r="A912" s="2">
        <v>911</v>
      </c>
      <c r="B912" s="2">
        <v>85</v>
      </c>
      <c r="C912" s="2" t="s">
        <v>1689</v>
      </c>
    </row>
    <row r="913" spans="1:3" x14ac:dyDescent="0.2">
      <c r="A913" s="2">
        <v>912</v>
      </c>
      <c r="B913" s="2">
        <v>85</v>
      </c>
      <c r="C913" s="2" t="s">
        <v>1030</v>
      </c>
    </row>
    <row r="914" spans="1:3" x14ac:dyDescent="0.2">
      <c r="A914" s="2">
        <v>913</v>
      </c>
      <c r="B914" s="2">
        <v>85</v>
      </c>
      <c r="C914" s="2" t="s">
        <v>1690</v>
      </c>
    </row>
    <row r="915" spans="1:3" x14ac:dyDescent="0.2">
      <c r="A915" s="2">
        <v>914</v>
      </c>
      <c r="B915" s="2">
        <v>85</v>
      </c>
      <c r="C915" s="2" t="s">
        <v>1691</v>
      </c>
    </row>
    <row r="916" spans="1:3" x14ac:dyDescent="0.2">
      <c r="A916" s="2">
        <v>915</v>
      </c>
      <c r="B916" s="2">
        <v>85</v>
      </c>
      <c r="C916" s="2" t="s">
        <v>1692</v>
      </c>
    </row>
    <row r="917" spans="1:3" x14ac:dyDescent="0.2">
      <c r="A917" s="2">
        <v>916</v>
      </c>
      <c r="B917" s="2">
        <v>85</v>
      </c>
      <c r="C917" s="2" t="s">
        <v>1693</v>
      </c>
    </row>
    <row r="918" spans="1:3" x14ac:dyDescent="0.2">
      <c r="A918" s="2">
        <v>917</v>
      </c>
      <c r="B918" s="2">
        <v>85</v>
      </c>
      <c r="C918" s="2" t="s">
        <v>1694</v>
      </c>
    </row>
    <row r="919" spans="1:3" x14ac:dyDescent="0.2">
      <c r="A919" s="2">
        <v>918</v>
      </c>
      <c r="B919" s="2">
        <v>85</v>
      </c>
      <c r="C919" s="2" t="s">
        <v>1695</v>
      </c>
    </row>
    <row r="920" spans="1:3" x14ac:dyDescent="0.2">
      <c r="A920" s="2">
        <v>919</v>
      </c>
      <c r="B920" s="2">
        <v>85</v>
      </c>
      <c r="C920" s="2" t="s">
        <v>1696</v>
      </c>
    </row>
    <row r="921" spans="1:3" x14ac:dyDescent="0.2">
      <c r="A921" s="2">
        <v>920</v>
      </c>
      <c r="B921" s="2">
        <v>85</v>
      </c>
      <c r="C921" s="2" t="s">
        <v>1697</v>
      </c>
    </row>
    <row r="922" spans="1:3" x14ac:dyDescent="0.2">
      <c r="A922" s="2">
        <v>921</v>
      </c>
      <c r="B922" s="2">
        <v>85</v>
      </c>
      <c r="C922" s="2" t="s">
        <v>1698</v>
      </c>
    </row>
    <row r="923" spans="1:3" x14ac:dyDescent="0.2">
      <c r="A923" s="2">
        <v>922</v>
      </c>
      <c r="B923" s="2">
        <v>85</v>
      </c>
      <c r="C923" s="2" t="s">
        <v>1699</v>
      </c>
    </row>
    <row r="924" spans="1:3" x14ac:dyDescent="0.2">
      <c r="A924" s="2">
        <v>923</v>
      </c>
      <c r="B924" s="2">
        <v>85</v>
      </c>
      <c r="C924" s="2" t="s">
        <v>1700</v>
      </c>
    </row>
    <row r="925" spans="1:3" x14ac:dyDescent="0.2">
      <c r="A925" s="2">
        <v>924</v>
      </c>
      <c r="B925" s="2">
        <v>85</v>
      </c>
      <c r="C925" s="2" t="s">
        <v>1701</v>
      </c>
    </row>
    <row r="926" spans="1:3" x14ac:dyDescent="0.2">
      <c r="A926" s="2">
        <v>925</v>
      </c>
      <c r="B926" s="2">
        <v>85</v>
      </c>
      <c r="C926" s="2" t="s">
        <v>1702</v>
      </c>
    </row>
    <row r="927" spans="1:3" x14ac:dyDescent="0.2">
      <c r="A927" s="2">
        <v>926</v>
      </c>
      <c r="B927" s="2">
        <v>85</v>
      </c>
      <c r="C927" s="2" t="s">
        <v>1703</v>
      </c>
    </row>
    <row r="928" spans="1:3" x14ac:dyDescent="0.2">
      <c r="A928" s="2">
        <v>927</v>
      </c>
      <c r="B928" s="2">
        <v>85</v>
      </c>
      <c r="C928" s="2" t="s">
        <v>1704</v>
      </c>
    </row>
    <row r="929" spans="1:3" x14ac:dyDescent="0.2">
      <c r="A929" s="2">
        <v>928</v>
      </c>
      <c r="B929" s="2">
        <v>85</v>
      </c>
      <c r="C929" s="2" t="s">
        <v>742</v>
      </c>
    </row>
    <row r="930" spans="1:3" x14ac:dyDescent="0.2">
      <c r="A930" s="2">
        <v>929</v>
      </c>
      <c r="B930" s="2">
        <v>85</v>
      </c>
      <c r="C930" s="2" t="s">
        <v>1472</v>
      </c>
    </row>
    <row r="931" spans="1:3" x14ac:dyDescent="0.2">
      <c r="A931" s="2">
        <v>930</v>
      </c>
      <c r="B931" s="2">
        <v>85</v>
      </c>
      <c r="C931" s="2" t="s">
        <v>1705</v>
      </c>
    </row>
    <row r="932" spans="1:3" x14ac:dyDescent="0.2">
      <c r="A932" s="2">
        <v>931</v>
      </c>
      <c r="B932" s="2">
        <v>85</v>
      </c>
      <c r="C932" s="2" t="s">
        <v>1706</v>
      </c>
    </row>
    <row r="933" spans="1:3" x14ac:dyDescent="0.2">
      <c r="A933" s="2">
        <v>932</v>
      </c>
      <c r="B933" s="2">
        <v>85</v>
      </c>
      <c r="C933" s="2" t="s">
        <v>1707</v>
      </c>
    </row>
    <row r="934" spans="1:3" x14ac:dyDescent="0.2">
      <c r="A934" s="2">
        <v>933</v>
      </c>
      <c r="B934" s="2">
        <v>85</v>
      </c>
      <c r="C934" s="2" t="s">
        <v>1708</v>
      </c>
    </row>
    <row r="935" spans="1:3" x14ac:dyDescent="0.2">
      <c r="A935" s="2">
        <v>934</v>
      </c>
      <c r="B935" s="2">
        <v>85</v>
      </c>
      <c r="C935" s="2" t="s">
        <v>1709</v>
      </c>
    </row>
    <row r="936" spans="1:3" x14ac:dyDescent="0.2">
      <c r="A936" s="2">
        <v>935</v>
      </c>
      <c r="B936" s="2">
        <v>85</v>
      </c>
      <c r="C936" s="2" t="s">
        <v>1710</v>
      </c>
    </row>
    <row r="937" spans="1:3" x14ac:dyDescent="0.2">
      <c r="A937" s="2">
        <v>936</v>
      </c>
      <c r="B937" s="2">
        <v>85</v>
      </c>
      <c r="C937" s="2" t="s">
        <v>1711</v>
      </c>
    </row>
    <row r="938" spans="1:3" x14ac:dyDescent="0.2">
      <c r="A938" s="2">
        <v>937</v>
      </c>
      <c r="B938" s="2">
        <v>85</v>
      </c>
      <c r="C938" s="2" t="s">
        <v>1712</v>
      </c>
    </row>
    <row r="939" spans="1:3" x14ac:dyDescent="0.2">
      <c r="A939" s="2">
        <v>938</v>
      </c>
      <c r="B939" s="2">
        <v>85</v>
      </c>
      <c r="C939" s="2" t="s">
        <v>1713</v>
      </c>
    </row>
    <row r="940" spans="1:3" x14ac:dyDescent="0.2">
      <c r="A940" s="2">
        <v>939</v>
      </c>
      <c r="B940" s="2">
        <v>85</v>
      </c>
      <c r="C940" s="2" t="s">
        <v>1714</v>
      </c>
    </row>
    <row r="941" spans="1:3" x14ac:dyDescent="0.2">
      <c r="A941" s="2">
        <v>940</v>
      </c>
      <c r="B941" s="2">
        <v>85</v>
      </c>
      <c r="C941" s="2" t="s">
        <v>1620</v>
      </c>
    </row>
    <row r="942" spans="1:3" x14ac:dyDescent="0.2">
      <c r="A942" s="2">
        <v>941</v>
      </c>
      <c r="B942" s="2">
        <v>85</v>
      </c>
      <c r="C942" s="2" t="s">
        <v>1715</v>
      </c>
    </row>
    <row r="943" spans="1:3" x14ac:dyDescent="0.2">
      <c r="A943" s="2">
        <v>942</v>
      </c>
      <c r="B943" s="2">
        <v>86</v>
      </c>
      <c r="C943" s="2" t="s">
        <v>1716</v>
      </c>
    </row>
    <row r="944" spans="1:3" x14ac:dyDescent="0.2">
      <c r="A944" s="2">
        <v>943</v>
      </c>
      <c r="B944" s="2">
        <v>86</v>
      </c>
      <c r="C944" s="2" t="s">
        <v>695</v>
      </c>
    </row>
    <row r="945" spans="1:3" x14ac:dyDescent="0.2">
      <c r="A945" s="2">
        <v>944</v>
      </c>
      <c r="B945" s="2">
        <v>86</v>
      </c>
      <c r="C945" s="2" t="s">
        <v>1502</v>
      </c>
    </row>
    <row r="946" spans="1:3" x14ac:dyDescent="0.2">
      <c r="A946" s="2">
        <v>945</v>
      </c>
      <c r="B946" s="2">
        <v>86</v>
      </c>
      <c r="C946" s="2" t="s">
        <v>1717</v>
      </c>
    </row>
    <row r="947" spans="1:3" x14ac:dyDescent="0.2">
      <c r="A947" s="2">
        <v>946</v>
      </c>
      <c r="B947" s="2">
        <v>86</v>
      </c>
      <c r="C947" s="2" t="s">
        <v>1718</v>
      </c>
    </row>
    <row r="948" spans="1:3" x14ac:dyDescent="0.2">
      <c r="A948" s="2">
        <v>947</v>
      </c>
      <c r="B948" s="2">
        <v>86</v>
      </c>
      <c r="C948" s="2" t="s">
        <v>1719</v>
      </c>
    </row>
    <row r="949" spans="1:3" x14ac:dyDescent="0.2">
      <c r="A949" s="2">
        <v>948</v>
      </c>
      <c r="B949" s="2">
        <v>86</v>
      </c>
      <c r="C949" s="2" t="s">
        <v>1288</v>
      </c>
    </row>
    <row r="950" spans="1:3" x14ac:dyDescent="0.2">
      <c r="A950" s="2">
        <v>949</v>
      </c>
      <c r="B950" s="2">
        <v>86</v>
      </c>
      <c r="C950" s="2" t="s">
        <v>1519</v>
      </c>
    </row>
    <row r="951" spans="1:3" x14ac:dyDescent="0.2">
      <c r="A951" s="2">
        <v>950</v>
      </c>
      <c r="B951" s="2">
        <v>86</v>
      </c>
      <c r="C951" s="2" t="s">
        <v>1720</v>
      </c>
    </row>
    <row r="952" spans="1:3" x14ac:dyDescent="0.2">
      <c r="A952" s="2">
        <v>951</v>
      </c>
      <c r="B952" s="2">
        <v>86</v>
      </c>
      <c r="C952" s="2" t="s">
        <v>1721</v>
      </c>
    </row>
    <row r="953" spans="1:3" x14ac:dyDescent="0.2">
      <c r="A953" s="2">
        <v>952</v>
      </c>
      <c r="B953" s="2">
        <v>86</v>
      </c>
      <c r="C953" s="2" t="s">
        <v>1722</v>
      </c>
    </row>
    <row r="954" spans="1:3" x14ac:dyDescent="0.2">
      <c r="A954" s="2">
        <v>953</v>
      </c>
      <c r="B954" s="2">
        <v>86</v>
      </c>
      <c r="C954" s="2" t="s">
        <v>1723</v>
      </c>
    </row>
    <row r="955" spans="1:3" x14ac:dyDescent="0.2">
      <c r="A955" s="2">
        <v>954</v>
      </c>
      <c r="B955" s="2">
        <v>86</v>
      </c>
      <c r="C955" s="2" t="s">
        <v>1724</v>
      </c>
    </row>
    <row r="956" spans="1:3" x14ac:dyDescent="0.2">
      <c r="A956" s="2">
        <v>955</v>
      </c>
      <c r="B956" s="2">
        <v>86</v>
      </c>
      <c r="C956" s="2" t="s">
        <v>1725</v>
      </c>
    </row>
    <row r="957" spans="1:3" x14ac:dyDescent="0.2">
      <c r="A957" s="2">
        <v>956</v>
      </c>
      <c r="B957" s="2">
        <v>86</v>
      </c>
      <c r="C957" s="2" t="s">
        <v>1726</v>
      </c>
    </row>
    <row r="958" spans="1:3" x14ac:dyDescent="0.2">
      <c r="A958" s="2">
        <v>957</v>
      </c>
      <c r="B958" s="2">
        <v>86</v>
      </c>
      <c r="C958" s="2" t="s">
        <v>1727</v>
      </c>
    </row>
    <row r="959" spans="1:3" x14ac:dyDescent="0.2">
      <c r="A959" s="2">
        <v>958</v>
      </c>
      <c r="B959" s="2">
        <v>86</v>
      </c>
      <c r="C959" s="2" t="s">
        <v>730</v>
      </c>
    </row>
    <row r="960" spans="1:3" x14ac:dyDescent="0.2">
      <c r="A960" s="2">
        <v>959</v>
      </c>
      <c r="B960" s="2">
        <v>86</v>
      </c>
      <c r="C960" s="2" t="s">
        <v>1728</v>
      </c>
    </row>
    <row r="961" spans="1:3" x14ac:dyDescent="0.2">
      <c r="A961" s="2">
        <v>960</v>
      </c>
      <c r="B961" s="2">
        <v>86</v>
      </c>
      <c r="C961" s="2" t="s">
        <v>1729</v>
      </c>
    </row>
    <row r="962" spans="1:3" x14ac:dyDescent="0.2">
      <c r="A962" s="2">
        <v>961</v>
      </c>
      <c r="B962" s="2">
        <v>86</v>
      </c>
      <c r="C962" s="2" t="s">
        <v>1730</v>
      </c>
    </row>
    <row r="963" spans="1:3" x14ac:dyDescent="0.2">
      <c r="A963" s="2">
        <v>962</v>
      </c>
      <c r="B963" s="2">
        <v>86</v>
      </c>
      <c r="C963" s="2" t="s">
        <v>713</v>
      </c>
    </row>
    <row r="964" spans="1:3" x14ac:dyDescent="0.2">
      <c r="A964" s="2">
        <v>963</v>
      </c>
      <c r="B964" s="2">
        <v>86</v>
      </c>
      <c r="C964" s="2" t="s">
        <v>1731</v>
      </c>
    </row>
    <row r="965" spans="1:3" x14ac:dyDescent="0.2">
      <c r="A965" s="2">
        <v>964</v>
      </c>
      <c r="B965" s="2">
        <v>86</v>
      </c>
      <c r="C965" s="2" t="s">
        <v>1732</v>
      </c>
    </row>
    <row r="966" spans="1:3" x14ac:dyDescent="0.2">
      <c r="A966" s="2">
        <v>965</v>
      </c>
      <c r="B966" s="2">
        <v>86</v>
      </c>
      <c r="C966" s="2" t="s">
        <v>1733</v>
      </c>
    </row>
    <row r="967" spans="1:3" x14ac:dyDescent="0.2">
      <c r="A967" s="2">
        <v>966</v>
      </c>
      <c r="B967" s="2">
        <v>86</v>
      </c>
      <c r="C967" s="2" t="s">
        <v>1734</v>
      </c>
    </row>
    <row r="968" spans="1:3" x14ac:dyDescent="0.2">
      <c r="A968" s="2">
        <v>967</v>
      </c>
      <c r="B968" s="2">
        <v>86</v>
      </c>
      <c r="C968" s="2" t="s">
        <v>1735</v>
      </c>
    </row>
    <row r="969" spans="1:3" x14ac:dyDescent="0.2">
      <c r="A969" s="2">
        <v>968</v>
      </c>
      <c r="B969" s="2">
        <v>86</v>
      </c>
      <c r="C969" s="2" t="s">
        <v>1736</v>
      </c>
    </row>
    <row r="970" spans="1:3" x14ac:dyDescent="0.2">
      <c r="A970" s="2">
        <v>969</v>
      </c>
      <c r="B970" s="2">
        <v>86</v>
      </c>
      <c r="C970" s="2" t="s">
        <v>756</v>
      </c>
    </row>
    <row r="971" spans="1:3" x14ac:dyDescent="0.2">
      <c r="A971" s="2">
        <v>970</v>
      </c>
      <c r="B971" s="2">
        <v>86</v>
      </c>
      <c r="C971" s="2" t="s">
        <v>1002</v>
      </c>
    </row>
    <row r="972" spans="1:3" x14ac:dyDescent="0.2">
      <c r="A972" s="2">
        <v>971</v>
      </c>
      <c r="B972" s="2">
        <v>86</v>
      </c>
      <c r="C972" s="2" t="s">
        <v>687</v>
      </c>
    </row>
    <row r="973" spans="1:3" x14ac:dyDescent="0.2">
      <c r="A973" s="2">
        <v>972</v>
      </c>
      <c r="B973" s="2">
        <v>86</v>
      </c>
      <c r="C973" s="2" t="s">
        <v>1737</v>
      </c>
    </row>
    <row r="974" spans="1:3" x14ac:dyDescent="0.2">
      <c r="A974" s="2">
        <v>973</v>
      </c>
      <c r="B974" s="2">
        <v>86</v>
      </c>
      <c r="C974" s="2" t="s">
        <v>1738</v>
      </c>
    </row>
    <row r="975" spans="1:3" x14ac:dyDescent="0.2">
      <c r="A975" s="2">
        <v>974</v>
      </c>
      <c r="B975" s="2">
        <v>86</v>
      </c>
      <c r="C975" s="2" t="s">
        <v>1739</v>
      </c>
    </row>
    <row r="976" spans="1:3" x14ac:dyDescent="0.2">
      <c r="A976" s="2">
        <v>975</v>
      </c>
      <c r="B976" s="2">
        <v>86</v>
      </c>
      <c r="C976" s="2" t="s">
        <v>1740</v>
      </c>
    </row>
    <row r="977" spans="1:3" x14ac:dyDescent="0.2">
      <c r="A977" s="2">
        <v>976</v>
      </c>
      <c r="B977" s="2">
        <v>86</v>
      </c>
      <c r="C977" s="2" t="s">
        <v>1741</v>
      </c>
    </row>
    <row r="978" spans="1:3" x14ac:dyDescent="0.2">
      <c r="A978" s="2">
        <v>977</v>
      </c>
      <c r="B978" s="2">
        <v>86</v>
      </c>
      <c r="C978" s="2" t="s">
        <v>1742</v>
      </c>
    </row>
    <row r="979" spans="1:3" x14ac:dyDescent="0.2">
      <c r="A979" s="2">
        <v>978</v>
      </c>
      <c r="B979" s="2">
        <v>86</v>
      </c>
      <c r="C979" s="2" t="s">
        <v>1743</v>
      </c>
    </row>
    <row r="980" spans="1:3" x14ac:dyDescent="0.2">
      <c r="A980" s="2">
        <v>979</v>
      </c>
      <c r="B980" s="2">
        <v>86</v>
      </c>
      <c r="C980" s="2" t="s">
        <v>1744</v>
      </c>
    </row>
    <row r="981" spans="1:3" x14ac:dyDescent="0.2">
      <c r="A981" s="2">
        <v>980</v>
      </c>
      <c r="B981" s="2">
        <v>86</v>
      </c>
      <c r="C981" s="2" t="s">
        <v>1745</v>
      </c>
    </row>
    <row r="982" spans="1:3" x14ac:dyDescent="0.2">
      <c r="A982" s="2">
        <v>981</v>
      </c>
      <c r="B982" s="2">
        <v>87</v>
      </c>
      <c r="C982" s="2" t="s">
        <v>1746</v>
      </c>
    </row>
    <row r="983" spans="1:3" x14ac:dyDescent="0.2">
      <c r="A983" s="2">
        <v>982</v>
      </c>
      <c r="B983" s="2">
        <v>87</v>
      </c>
      <c r="C983" s="2" t="s">
        <v>1747</v>
      </c>
    </row>
    <row r="984" spans="1:3" x14ac:dyDescent="0.2">
      <c r="A984" s="2">
        <v>983</v>
      </c>
      <c r="B984" s="2">
        <v>87</v>
      </c>
      <c r="C984" s="2" t="s">
        <v>1078</v>
      </c>
    </row>
    <row r="985" spans="1:3" x14ac:dyDescent="0.2">
      <c r="A985" s="2">
        <v>984</v>
      </c>
      <c r="B985" s="2">
        <v>87</v>
      </c>
      <c r="C985" s="2" t="s">
        <v>1748</v>
      </c>
    </row>
    <row r="986" spans="1:3" x14ac:dyDescent="0.2">
      <c r="A986" s="2">
        <v>985</v>
      </c>
      <c r="B986" s="2">
        <v>87</v>
      </c>
      <c r="C986" s="2" t="s">
        <v>1749</v>
      </c>
    </row>
    <row r="987" spans="1:3" x14ac:dyDescent="0.2">
      <c r="A987" s="2">
        <v>986</v>
      </c>
      <c r="B987" s="2">
        <v>87</v>
      </c>
      <c r="C987" s="2" t="s">
        <v>1586</v>
      </c>
    </row>
    <row r="988" spans="1:3" x14ac:dyDescent="0.2">
      <c r="A988" s="2">
        <v>987</v>
      </c>
      <c r="B988" s="2">
        <v>87</v>
      </c>
      <c r="C988" s="2" t="s">
        <v>1750</v>
      </c>
    </row>
    <row r="989" spans="1:3" x14ac:dyDescent="0.2">
      <c r="A989" s="2">
        <v>988</v>
      </c>
      <c r="B989" s="2">
        <v>87</v>
      </c>
      <c r="C989" s="2" t="s">
        <v>1751</v>
      </c>
    </row>
    <row r="990" spans="1:3" x14ac:dyDescent="0.2">
      <c r="A990" s="2">
        <v>989</v>
      </c>
      <c r="B990" s="2">
        <v>87</v>
      </c>
      <c r="C990" s="2" t="s">
        <v>1752</v>
      </c>
    </row>
    <row r="991" spans="1:3" x14ac:dyDescent="0.2">
      <c r="A991" s="2">
        <v>990</v>
      </c>
      <c r="B991" s="2">
        <v>87</v>
      </c>
      <c r="C991" s="2" t="s">
        <v>1753</v>
      </c>
    </row>
    <row r="992" spans="1:3" x14ac:dyDescent="0.2">
      <c r="A992" s="2">
        <v>991</v>
      </c>
      <c r="B992" s="2">
        <v>87</v>
      </c>
      <c r="C992" s="2" t="s">
        <v>1754</v>
      </c>
    </row>
    <row r="993" spans="1:3" x14ac:dyDescent="0.2">
      <c r="A993" s="2">
        <v>992</v>
      </c>
      <c r="B993" s="2">
        <v>87</v>
      </c>
      <c r="C993" s="2" t="s">
        <v>1755</v>
      </c>
    </row>
    <row r="994" spans="1:3" x14ac:dyDescent="0.2">
      <c r="A994" s="2">
        <v>993</v>
      </c>
      <c r="B994" s="2">
        <v>87</v>
      </c>
      <c r="C994" s="2" t="s">
        <v>1756</v>
      </c>
    </row>
    <row r="995" spans="1:3" x14ac:dyDescent="0.2">
      <c r="A995" s="2">
        <v>994</v>
      </c>
      <c r="B995" s="2">
        <v>44</v>
      </c>
      <c r="C995" s="2" t="s">
        <v>1757</v>
      </c>
    </row>
    <row r="996" spans="1:3" x14ac:dyDescent="0.2">
      <c r="A996" s="2">
        <v>995</v>
      </c>
      <c r="B996" s="2">
        <v>44</v>
      </c>
      <c r="C996" s="2" t="s">
        <v>1758</v>
      </c>
    </row>
    <row r="997" spans="1:3" x14ac:dyDescent="0.2">
      <c r="A997" s="2">
        <v>996</v>
      </c>
      <c r="B997" s="2">
        <v>44</v>
      </c>
      <c r="C997" s="2" t="s">
        <v>1759</v>
      </c>
    </row>
    <row r="998" spans="1:3" x14ac:dyDescent="0.2">
      <c r="A998" s="2">
        <v>997</v>
      </c>
      <c r="B998" s="2">
        <v>44</v>
      </c>
      <c r="C998" s="2" t="s">
        <v>1760</v>
      </c>
    </row>
    <row r="999" spans="1:3" x14ac:dyDescent="0.2">
      <c r="A999" s="2">
        <v>998</v>
      </c>
      <c r="B999" s="2">
        <v>44</v>
      </c>
      <c r="C999" s="2" t="s">
        <v>1761</v>
      </c>
    </row>
    <row r="1000" spans="1:3" x14ac:dyDescent="0.2">
      <c r="A1000" s="2">
        <v>999</v>
      </c>
      <c r="B1000" s="2">
        <v>44</v>
      </c>
      <c r="C1000" s="2" t="s">
        <v>1762</v>
      </c>
    </row>
    <row r="1001" spans="1:3" x14ac:dyDescent="0.2">
      <c r="A1001" s="2">
        <v>1000</v>
      </c>
      <c r="B1001" s="2">
        <v>44</v>
      </c>
      <c r="C1001" s="2" t="s">
        <v>1763</v>
      </c>
    </row>
    <row r="1002" spans="1:3" x14ac:dyDescent="0.2">
      <c r="A1002" s="2">
        <v>1001</v>
      </c>
      <c r="B1002" s="2">
        <v>44</v>
      </c>
      <c r="C1002" s="2" t="s">
        <v>1764</v>
      </c>
    </row>
    <row r="1003" spans="1:3" x14ac:dyDescent="0.2">
      <c r="A1003" s="2">
        <v>1002</v>
      </c>
      <c r="B1003" s="2">
        <v>44</v>
      </c>
      <c r="C1003" s="2" t="s">
        <v>1765</v>
      </c>
    </row>
    <row r="1004" spans="1:3" x14ac:dyDescent="0.2">
      <c r="A1004" s="2">
        <v>1003</v>
      </c>
      <c r="B1004" s="2">
        <v>44</v>
      </c>
      <c r="C1004" s="2" t="s">
        <v>1766</v>
      </c>
    </row>
    <row r="1005" spans="1:3" x14ac:dyDescent="0.2">
      <c r="A1005" s="2">
        <v>1004</v>
      </c>
      <c r="B1005" s="2">
        <v>44</v>
      </c>
      <c r="C1005" s="2" t="s">
        <v>1767</v>
      </c>
    </row>
    <row r="1006" spans="1:3" x14ac:dyDescent="0.2">
      <c r="A1006" s="2">
        <v>1005</v>
      </c>
      <c r="B1006" s="2">
        <v>44</v>
      </c>
      <c r="C1006" s="2" t="s">
        <v>1768</v>
      </c>
    </row>
    <row r="1007" spans="1:3" x14ac:dyDescent="0.2">
      <c r="A1007" s="2">
        <v>1006</v>
      </c>
      <c r="B1007" s="2">
        <v>44</v>
      </c>
      <c r="C1007" s="2" t="s">
        <v>1769</v>
      </c>
    </row>
    <row r="1008" spans="1:3" x14ac:dyDescent="0.2">
      <c r="A1008" s="2">
        <v>1007</v>
      </c>
      <c r="B1008" s="2">
        <v>44</v>
      </c>
      <c r="C1008" s="2" t="s">
        <v>1770</v>
      </c>
    </row>
    <row r="1009" spans="1:3" x14ac:dyDescent="0.2">
      <c r="A1009" s="2">
        <v>1008</v>
      </c>
      <c r="B1009" s="2">
        <v>44</v>
      </c>
      <c r="C1009" s="2" t="s">
        <v>1771</v>
      </c>
    </row>
    <row r="1010" spans="1:3" x14ac:dyDescent="0.2">
      <c r="A1010" s="2">
        <v>1009</v>
      </c>
      <c r="B1010" s="2">
        <v>44</v>
      </c>
      <c r="C1010" s="2" t="s">
        <v>1772</v>
      </c>
    </row>
    <row r="1011" spans="1:3" x14ac:dyDescent="0.2">
      <c r="A1011" s="2">
        <v>1010</v>
      </c>
      <c r="B1011" s="2">
        <v>44</v>
      </c>
      <c r="C1011" s="2" t="s">
        <v>1773</v>
      </c>
    </row>
    <row r="1012" spans="1:3" x14ac:dyDescent="0.2">
      <c r="A1012" s="2">
        <v>1011</v>
      </c>
      <c r="B1012" s="2">
        <v>44</v>
      </c>
      <c r="C1012" s="2" t="s">
        <v>1774</v>
      </c>
    </row>
    <row r="1013" spans="1:3" x14ac:dyDescent="0.2">
      <c r="A1013" s="2">
        <v>1012</v>
      </c>
      <c r="B1013" s="2">
        <v>44</v>
      </c>
      <c r="C1013" s="2" t="s">
        <v>1775</v>
      </c>
    </row>
    <row r="1014" spans="1:3" x14ac:dyDescent="0.2">
      <c r="A1014" s="2">
        <v>1013</v>
      </c>
      <c r="B1014" s="2">
        <v>44</v>
      </c>
      <c r="C1014" s="2" t="s">
        <v>1776</v>
      </c>
    </row>
    <row r="1015" spans="1:3" x14ac:dyDescent="0.2">
      <c r="A1015" s="2">
        <v>1014</v>
      </c>
      <c r="B1015" s="2">
        <v>44</v>
      </c>
      <c r="C1015" s="2" t="s">
        <v>1777</v>
      </c>
    </row>
    <row r="1016" spans="1:3" x14ac:dyDescent="0.2">
      <c r="A1016" s="2">
        <v>1015</v>
      </c>
      <c r="B1016" s="2">
        <v>44</v>
      </c>
      <c r="C1016" s="2" t="s">
        <v>1778</v>
      </c>
    </row>
    <row r="1017" spans="1:3" x14ac:dyDescent="0.2">
      <c r="A1017" s="2">
        <v>1016</v>
      </c>
      <c r="B1017" s="2">
        <v>44</v>
      </c>
      <c r="C1017" s="2" t="s">
        <v>1574</v>
      </c>
    </row>
    <row r="1018" spans="1:3" x14ac:dyDescent="0.2">
      <c r="A1018" s="2">
        <v>1017</v>
      </c>
      <c r="B1018" s="2">
        <v>44</v>
      </c>
      <c r="C1018" s="2" t="s">
        <v>1779</v>
      </c>
    </row>
    <row r="1019" spans="1:3" x14ac:dyDescent="0.2">
      <c r="A1019" s="2">
        <v>1018</v>
      </c>
      <c r="B1019" s="2">
        <v>44</v>
      </c>
      <c r="C1019" s="2" t="s">
        <v>1780</v>
      </c>
    </row>
    <row r="1020" spans="1:3" x14ac:dyDescent="0.2">
      <c r="A1020" s="2">
        <v>1019</v>
      </c>
      <c r="B1020" s="2">
        <v>44</v>
      </c>
      <c r="C1020" s="2" t="s">
        <v>1781</v>
      </c>
    </row>
    <row r="1021" spans="1:3" x14ac:dyDescent="0.2">
      <c r="A1021" s="2">
        <v>1020</v>
      </c>
      <c r="B1021" s="2">
        <v>44</v>
      </c>
      <c r="C1021" s="2" t="s">
        <v>1782</v>
      </c>
    </row>
    <row r="1022" spans="1:3" x14ac:dyDescent="0.2">
      <c r="A1022" s="2">
        <v>1021</v>
      </c>
      <c r="B1022" s="2">
        <v>44</v>
      </c>
      <c r="C1022" s="2" t="s">
        <v>1783</v>
      </c>
    </row>
    <row r="1023" spans="1:3" x14ac:dyDescent="0.2">
      <c r="A1023" s="2">
        <v>1022</v>
      </c>
      <c r="B1023" s="2">
        <v>44</v>
      </c>
      <c r="C1023" s="2" t="s">
        <v>1784</v>
      </c>
    </row>
    <row r="1024" spans="1:3" x14ac:dyDescent="0.2">
      <c r="A1024" s="2">
        <v>1023</v>
      </c>
      <c r="B1024" s="2">
        <v>44</v>
      </c>
      <c r="C1024" s="2" t="s">
        <v>1785</v>
      </c>
    </row>
    <row r="1025" spans="1:3" x14ac:dyDescent="0.2">
      <c r="A1025" s="2">
        <v>1024</v>
      </c>
      <c r="B1025" s="2">
        <v>44</v>
      </c>
      <c r="C1025" s="2" t="s">
        <v>1786</v>
      </c>
    </row>
    <row r="1026" spans="1:3" x14ac:dyDescent="0.2">
      <c r="A1026" s="2">
        <v>1025</v>
      </c>
      <c r="B1026" s="2">
        <v>44</v>
      </c>
      <c r="C1026" s="2" t="s">
        <v>1787</v>
      </c>
    </row>
    <row r="1027" spans="1:3" x14ac:dyDescent="0.2">
      <c r="A1027" s="2">
        <v>1026</v>
      </c>
      <c r="B1027" s="2">
        <v>44</v>
      </c>
      <c r="C1027" s="2" t="s">
        <v>1788</v>
      </c>
    </row>
    <row r="1028" spans="1:3" x14ac:dyDescent="0.2">
      <c r="A1028" s="2">
        <v>1027</v>
      </c>
      <c r="B1028" s="2">
        <v>45</v>
      </c>
      <c r="C1028" s="2" t="s">
        <v>1789</v>
      </c>
    </row>
    <row r="1029" spans="1:3" x14ac:dyDescent="0.2">
      <c r="A1029" s="2">
        <v>1028</v>
      </c>
      <c r="B1029" s="2">
        <v>45</v>
      </c>
      <c r="C1029" s="2" t="s">
        <v>1790</v>
      </c>
    </row>
    <row r="1030" spans="1:3" x14ac:dyDescent="0.2">
      <c r="A1030" s="2">
        <v>1029</v>
      </c>
      <c r="B1030" s="2">
        <v>45</v>
      </c>
      <c r="C1030" s="2" t="s">
        <v>1791</v>
      </c>
    </row>
    <row r="1031" spans="1:3" x14ac:dyDescent="0.2">
      <c r="A1031" s="2">
        <v>1030</v>
      </c>
      <c r="B1031" s="2">
        <v>45</v>
      </c>
      <c r="C1031" s="2" t="s">
        <v>1792</v>
      </c>
    </row>
    <row r="1032" spans="1:3" x14ac:dyDescent="0.2">
      <c r="A1032" s="2">
        <v>1031</v>
      </c>
      <c r="B1032" s="2">
        <v>45</v>
      </c>
      <c r="C1032" s="2" t="s">
        <v>1793</v>
      </c>
    </row>
    <row r="1033" spans="1:3" x14ac:dyDescent="0.2">
      <c r="A1033" s="2">
        <v>1032</v>
      </c>
      <c r="B1033" s="2">
        <v>45</v>
      </c>
      <c r="C1033" s="2" t="s">
        <v>1794</v>
      </c>
    </row>
    <row r="1034" spans="1:3" x14ac:dyDescent="0.2">
      <c r="A1034" s="2">
        <v>1033</v>
      </c>
      <c r="B1034" s="2">
        <v>45</v>
      </c>
      <c r="C1034" s="2" t="s">
        <v>1795</v>
      </c>
    </row>
    <row r="1035" spans="1:3" x14ac:dyDescent="0.2">
      <c r="A1035" s="2">
        <v>1034</v>
      </c>
      <c r="B1035" s="2">
        <v>45</v>
      </c>
      <c r="C1035" s="2" t="s">
        <v>1796</v>
      </c>
    </row>
    <row r="1036" spans="1:3" x14ac:dyDescent="0.2">
      <c r="A1036" s="2">
        <v>1035</v>
      </c>
      <c r="B1036" s="2">
        <v>45</v>
      </c>
      <c r="C1036" s="2" t="s">
        <v>1797</v>
      </c>
    </row>
    <row r="1037" spans="1:3" x14ac:dyDescent="0.2">
      <c r="A1037" s="2">
        <v>1036</v>
      </c>
      <c r="B1037" s="2">
        <v>45</v>
      </c>
      <c r="C1037" s="2" t="s">
        <v>1798</v>
      </c>
    </row>
    <row r="1038" spans="1:3" x14ac:dyDescent="0.2">
      <c r="A1038" s="2">
        <v>1037</v>
      </c>
      <c r="B1038" s="2">
        <v>45</v>
      </c>
      <c r="C1038" s="2" t="s">
        <v>1799</v>
      </c>
    </row>
    <row r="1039" spans="1:3" x14ac:dyDescent="0.2">
      <c r="A1039" s="2">
        <v>1038</v>
      </c>
      <c r="B1039" s="2">
        <v>45</v>
      </c>
      <c r="C1039" s="2" t="s">
        <v>1800</v>
      </c>
    </row>
    <row r="1040" spans="1:3" x14ac:dyDescent="0.2">
      <c r="A1040" s="2">
        <v>1039</v>
      </c>
      <c r="B1040" s="2">
        <v>45</v>
      </c>
      <c r="C1040" s="2" t="s">
        <v>1801</v>
      </c>
    </row>
    <row r="1041" spans="1:3" x14ac:dyDescent="0.2">
      <c r="A1041" s="2">
        <v>1040</v>
      </c>
      <c r="B1041" s="2">
        <v>45</v>
      </c>
      <c r="C1041" s="2" t="s">
        <v>1802</v>
      </c>
    </row>
    <row r="1042" spans="1:3" x14ac:dyDescent="0.2">
      <c r="A1042" s="2">
        <v>1041</v>
      </c>
      <c r="B1042" s="2">
        <v>45</v>
      </c>
      <c r="C1042" s="2" t="s">
        <v>1803</v>
      </c>
    </row>
    <row r="1043" spans="1:3" x14ac:dyDescent="0.2">
      <c r="A1043" s="2">
        <v>1042</v>
      </c>
      <c r="B1043" s="2">
        <v>45</v>
      </c>
      <c r="C1043" s="2" t="s">
        <v>1431</v>
      </c>
    </row>
    <row r="1044" spans="1:3" x14ac:dyDescent="0.2">
      <c r="A1044" s="2">
        <v>1043</v>
      </c>
      <c r="B1044" s="2">
        <v>45</v>
      </c>
      <c r="C1044" s="2" t="s">
        <v>1804</v>
      </c>
    </row>
    <row r="1045" spans="1:3" x14ac:dyDescent="0.2">
      <c r="A1045" s="2">
        <v>1044</v>
      </c>
      <c r="B1045" s="2">
        <v>45</v>
      </c>
      <c r="C1045" s="2" t="s">
        <v>1805</v>
      </c>
    </row>
    <row r="1046" spans="1:3" x14ac:dyDescent="0.2">
      <c r="A1046" s="2">
        <v>1045</v>
      </c>
      <c r="B1046" s="2">
        <v>45</v>
      </c>
      <c r="C1046" s="2" t="s">
        <v>1806</v>
      </c>
    </row>
    <row r="1047" spans="1:3" x14ac:dyDescent="0.2">
      <c r="A1047" s="2">
        <v>1046</v>
      </c>
      <c r="B1047" s="2">
        <v>45</v>
      </c>
      <c r="C1047" s="2" t="s">
        <v>1807</v>
      </c>
    </row>
    <row r="1048" spans="1:3" x14ac:dyDescent="0.2">
      <c r="A1048" s="2">
        <v>1047</v>
      </c>
      <c r="B1048" s="2">
        <v>45</v>
      </c>
      <c r="C1048" s="2" t="s">
        <v>1808</v>
      </c>
    </row>
    <row r="1049" spans="1:3" x14ac:dyDescent="0.2">
      <c r="A1049" s="2">
        <v>1048</v>
      </c>
      <c r="B1049" s="2">
        <v>45</v>
      </c>
      <c r="C1049" s="2" t="s">
        <v>1809</v>
      </c>
    </row>
    <row r="1050" spans="1:3" x14ac:dyDescent="0.2">
      <c r="A1050" s="2">
        <v>1049</v>
      </c>
      <c r="B1050" s="2">
        <v>45</v>
      </c>
      <c r="C1050" s="2" t="s">
        <v>1810</v>
      </c>
    </row>
    <row r="1051" spans="1:3" x14ac:dyDescent="0.2">
      <c r="A1051" s="2">
        <v>1050</v>
      </c>
      <c r="B1051" s="2">
        <v>45</v>
      </c>
      <c r="C1051" s="2" t="s">
        <v>1811</v>
      </c>
    </row>
    <row r="1052" spans="1:3" x14ac:dyDescent="0.2">
      <c r="A1052" s="2">
        <v>1051</v>
      </c>
      <c r="B1052" s="2">
        <v>45</v>
      </c>
      <c r="C1052" s="2" t="s">
        <v>1812</v>
      </c>
    </row>
    <row r="1053" spans="1:3" x14ac:dyDescent="0.2">
      <c r="A1053" s="2">
        <v>1052</v>
      </c>
      <c r="B1053" s="2">
        <v>45</v>
      </c>
      <c r="C1053" s="2" t="s">
        <v>1813</v>
      </c>
    </row>
    <row r="1054" spans="1:3" x14ac:dyDescent="0.2">
      <c r="A1054" s="2">
        <v>1053</v>
      </c>
      <c r="B1054" s="2">
        <v>45</v>
      </c>
      <c r="C1054" s="2" t="s">
        <v>1814</v>
      </c>
    </row>
    <row r="1055" spans="1:3" x14ac:dyDescent="0.2">
      <c r="A1055" s="2">
        <v>1054</v>
      </c>
      <c r="B1055" s="2">
        <v>45</v>
      </c>
      <c r="C1055" s="2" t="s">
        <v>1815</v>
      </c>
    </row>
    <row r="1056" spans="1:3" x14ac:dyDescent="0.2">
      <c r="A1056" s="2">
        <v>1055</v>
      </c>
      <c r="B1056" s="2">
        <v>45</v>
      </c>
      <c r="C1056" s="2" t="s">
        <v>703</v>
      </c>
    </row>
    <row r="1057" spans="1:3" x14ac:dyDescent="0.2">
      <c r="A1057" s="2">
        <v>1056</v>
      </c>
      <c r="B1057" s="2">
        <v>45</v>
      </c>
      <c r="C1057" s="2" t="s">
        <v>1816</v>
      </c>
    </row>
    <row r="1058" spans="1:3" x14ac:dyDescent="0.2">
      <c r="A1058" s="2">
        <v>1057</v>
      </c>
      <c r="B1058" s="2">
        <v>45</v>
      </c>
      <c r="C1058" s="2" t="s">
        <v>1817</v>
      </c>
    </row>
    <row r="1059" spans="1:3" x14ac:dyDescent="0.2">
      <c r="A1059" s="2">
        <v>1058</v>
      </c>
      <c r="B1059" s="2">
        <v>45</v>
      </c>
      <c r="C1059" s="2" t="s">
        <v>1818</v>
      </c>
    </row>
    <row r="1060" spans="1:3" x14ac:dyDescent="0.2">
      <c r="A1060" s="2">
        <v>1059</v>
      </c>
      <c r="B1060" s="2">
        <v>45</v>
      </c>
      <c r="C1060" s="2" t="s">
        <v>1819</v>
      </c>
    </row>
    <row r="1061" spans="1:3" x14ac:dyDescent="0.2">
      <c r="A1061" s="2">
        <v>1060</v>
      </c>
      <c r="B1061" s="2">
        <v>45</v>
      </c>
      <c r="C1061" s="2" t="s">
        <v>1820</v>
      </c>
    </row>
    <row r="1062" spans="1:3" x14ac:dyDescent="0.2">
      <c r="A1062" s="2">
        <v>1061</v>
      </c>
      <c r="B1062" s="2">
        <v>45</v>
      </c>
      <c r="C1062" s="2" t="s">
        <v>1821</v>
      </c>
    </row>
    <row r="1063" spans="1:3" x14ac:dyDescent="0.2">
      <c r="A1063" s="2">
        <v>1062</v>
      </c>
      <c r="B1063" s="2">
        <v>45</v>
      </c>
      <c r="C1063" s="2" t="s">
        <v>1822</v>
      </c>
    </row>
    <row r="1064" spans="1:3" x14ac:dyDescent="0.2">
      <c r="A1064" s="2">
        <v>1063</v>
      </c>
      <c r="B1064" s="2">
        <v>45</v>
      </c>
      <c r="C1064" s="2" t="s">
        <v>1823</v>
      </c>
    </row>
    <row r="1065" spans="1:3" x14ac:dyDescent="0.2">
      <c r="A1065" s="2">
        <v>1064</v>
      </c>
      <c r="B1065" s="2">
        <v>45</v>
      </c>
      <c r="C1065" s="2" t="s">
        <v>1824</v>
      </c>
    </row>
    <row r="1066" spans="1:3" x14ac:dyDescent="0.2">
      <c r="A1066" s="2">
        <v>1065</v>
      </c>
      <c r="B1066" s="2">
        <v>45</v>
      </c>
      <c r="C1066" s="2" t="s">
        <v>1825</v>
      </c>
    </row>
    <row r="1067" spans="1:3" x14ac:dyDescent="0.2">
      <c r="A1067" s="2">
        <v>1066</v>
      </c>
      <c r="B1067" s="2">
        <v>45</v>
      </c>
      <c r="C1067" s="2" t="s">
        <v>1826</v>
      </c>
    </row>
    <row r="1068" spans="1:3" x14ac:dyDescent="0.2">
      <c r="A1068" s="2">
        <v>1067</v>
      </c>
      <c r="B1068" s="2">
        <v>46</v>
      </c>
      <c r="C1068" s="2" t="s">
        <v>1827</v>
      </c>
    </row>
    <row r="1069" spans="1:3" x14ac:dyDescent="0.2">
      <c r="A1069" s="2">
        <v>1068</v>
      </c>
      <c r="B1069" s="2">
        <v>46</v>
      </c>
      <c r="C1069" s="2" t="s">
        <v>1828</v>
      </c>
    </row>
    <row r="1070" spans="1:3" x14ac:dyDescent="0.2">
      <c r="A1070" s="2">
        <v>1069</v>
      </c>
      <c r="B1070" s="2">
        <v>46</v>
      </c>
      <c r="C1070" s="2" t="s">
        <v>1627</v>
      </c>
    </row>
    <row r="1071" spans="1:3" x14ac:dyDescent="0.2">
      <c r="A1071" s="2">
        <v>1070</v>
      </c>
      <c r="B1071" s="2">
        <v>46</v>
      </c>
      <c r="C1071" s="2" t="s">
        <v>1829</v>
      </c>
    </row>
    <row r="1072" spans="1:3" x14ac:dyDescent="0.2">
      <c r="A1072" s="2">
        <v>1071</v>
      </c>
      <c r="B1072" s="2">
        <v>46</v>
      </c>
      <c r="C1072" s="2" t="s">
        <v>1830</v>
      </c>
    </row>
    <row r="1073" spans="1:3" x14ac:dyDescent="0.2">
      <c r="A1073" s="2">
        <v>1072</v>
      </c>
      <c r="B1073" s="2">
        <v>46</v>
      </c>
      <c r="C1073" s="2" t="s">
        <v>1831</v>
      </c>
    </row>
    <row r="1074" spans="1:3" x14ac:dyDescent="0.2">
      <c r="A1074" s="2">
        <v>1073</v>
      </c>
      <c r="B1074" s="2">
        <v>46</v>
      </c>
      <c r="C1074" s="2" t="s">
        <v>1832</v>
      </c>
    </row>
    <row r="1075" spans="1:3" x14ac:dyDescent="0.2">
      <c r="A1075" s="2">
        <v>1074</v>
      </c>
      <c r="B1075" s="2">
        <v>46</v>
      </c>
      <c r="C1075" s="2" t="s">
        <v>1833</v>
      </c>
    </row>
    <row r="1076" spans="1:3" x14ac:dyDescent="0.2">
      <c r="A1076" s="2">
        <v>1075</v>
      </c>
      <c r="B1076" s="2">
        <v>46</v>
      </c>
      <c r="C1076" s="2" t="s">
        <v>1834</v>
      </c>
    </row>
    <row r="1077" spans="1:3" x14ac:dyDescent="0.2">
      <c r="A1077" s="2">
        <v>1076</v>
      </c>
      <c r="B1077" s="2">
        <v>46</v>
      </c>
      <c r="C1077" s="2" t="s">
        <v>1021</v>
      </c>
    </row>
    <row r="1078" spans="1:3" x14ac:dyDescent="0.2">
      <c r="A1078" s="2">
        <v>1077</v>
      </c>
      <c r="B1078" s="2">
        <v>46</v>
      </c>
      <c r="C1078" s="2" t="s">
        <v>1835</v>
      </c>
    </row>
    <row r="1079" spans="1:3" x14ac:dyDescent="0.2">
      <c r="A1079" s="2">
        <v>1078</v>
      </c>
      <c r="B1079" s="2">
        <v>46</v>
      </c>
      <c r="C1079" s="2" t="s">
        <v>1836</v>
      </c>
    </row>
    <row r="1080" spans="1:3" x14ac:dyDescent="0.2">
      <c r="A1080" s="2">
        <v>1079</v>
      </c>
      <c r="B1080" s="2">
        <v>46</v>
      </c>
      <c r="C1080" s="2" t="s">
        <v>1837</v>
      </c>
    </row>
    <row r="1081" spans="1:3" x14ac:dyDescent="0.2">
      <c r="A1081" s="2">
        <v>1080</v>
      </c>
      <c r="B1081" s="2">
        <v>46</v>
      </c>
      <c r="C1081" s="2" t="s">
        <v>1838</v>
      </c>
    </row>
    <row r="1082" spans="1:3" x14ac:dyDescent="0.2">
      <c r="A1082" s="2">
        <v>1081</v>
      </c>
      <c r="B1082" s="2">
        <v>46</v>
      </c>
      <c r="C1082" s="2" t="s">
        <v>1839</v>
      </c>
    </row>
    <row r="1083" spans="1:3" x14ac:dyDescent="0.2">
      <c r="A1083" s="2">
        <v>1082</v>
      </c>
      <c r="B1083" s="2">
        <v>46</v>
      </c>
      <c r="C1083" s="2" t="s">
        <v>1840</v>
      </c>
    </row>
    <row r="1084" spans="1:3" x14ac:dyDescent="0.2">
      <c r="A1084" s="2">
        <v>1083</v>
      </c>
      <c r="B1084" s="2">
        <v>46</v>
      </c>
      <c r="C1084" s="2" t="s">
        <v>1841</v>
      </c>
    </row>
    <row r="1085" spans="1:3" x14ac:dyDescent="0.2">
      <c r="A1085" s="2">
        <v>1084</v>
      </c>
      <c r="B1085" s="2">
        <v>46</v>
      </c>
      <c r="C1085" s="2" t="s">
        <v>1842</v>
      </c>
    </row>
    <row r="1086" spans="1:3" x14ac:dyDescent="0.2">
      <c r="A1086" s="2">
        <v>1085</v>
      </c>
      <c r="B1086" s="2">
        <v>46</v>
      </c>
      <c r="C1086" s="2" t="s">
        <v>1843</v>
      </c>
    </row>
    <row r="1087" spans="1:3" x14ac:dyDescent="0.2">
      <c r="A1087" s="2">
        <v>1086</v>
      </c>
      <c r="B1087" s="2">
        <v>46</v>
      </c>
      <c r="C1087" s="2" t="s">
        <v>1844</v>
      </c>
    </row>
    <row r="1088" spans="1:3" x14ac:dyDescent="0.2">
      <c r="A1088" s="2">
        <v>1087</v>
      </c>
      <c r="B1088" s="2">
        <v>46</v>
      </c>
      <c r="C1088" s="2" t="s">
        <v>1845</v>
      </c>
    </row>
    <row r="1089" spans="1:3" x14ac:dyDescent="0.2">
      <c r="A1089" s="2">
        <v>1088</v>
      </c>
      <c r="B1089" s="2">
        <v>46</v>
      </c>
      <c r="C1089" s="2" t="s">
        <v>1846</v>
      </c>
    </row>
    <row r="1090" spans="1:3" x14ac:dyDescent="0.2">
      <c r="A1090" s="2">
        <v>1089</v>
      </c>
      <c r="B1090" s="2">
        <v>46</v>
      </c>
      <c r="C1090" s="2" t="s">
        <v>1847</v>
      </c>
    </row>
    <row r="1091" spans="1:3" x14ac:dyDescent="0.2">
      <c r="A1091" s="2">
        <v>1090</v>
      </c>
      <c r="B1091" s="2">
        <v>46</v>
      </c>
      <c r="C1091" s="2" t="s">
        <v>1848</v>
      </c>
    </row>
    <row r="1092" spans="1:3" x14ac:dyDescent="0.2">
      <c r="A1092" s="2">
        <v>1091</v>
      </c>
      <c r="B1092" s="2">
        <v>46</v>
      </c>
      <c r="C1092" s="2" t="s">
        <v>1849</v>
      </c>
    </row>
    <row r="1093" spans="1:3" x14ac:dyDescent="0.2">
      <c r="A1093" s="2">
        <v>1092</v>
      </c>
      <c r="B1093" s="2">
        <v>46</v>
      </c>
      <c r="C1093" s="2" t="s">
        <v>1850</v>
      </c>
    </row>
    <row r="1094" spans="1:3" x14ac:dyDescent="0.2">
      <c r="A1094" s="2">
        <v>1093</v>
      </c>
      <c r="B1094" s="2">
        <v>46</v>
      </c>
      <c r="C1094" s="2" t="s">
        <v>1851</v>
      </c>
    </row>
    <row r="1095" spans="1:3" x14ac:dyDescent="0.2">
      <c r="A1095" s="2">
        <v>1094</v>
      </c>
      <c r="B1095" s="2">
        <v>46</v>
      </c>
      <c r="C1095" s="2" t="s">
        <v>1852</v>
      </c>
    </row>
    <row r="1096" spans="1:3" x14ac:dyDescent="0.2">
      <c r="A1096" s="2">
        <v>1095</v>
      </c>
      <c r="B1096" s="2">
        <v>46</v>
      </c>
      <c r="C1096" s="2" t="s">
        <v>1853</v>
      </c>
    </row>
    <row r="1097" spans="1:3" x14ac:dyDescent="0.2">
      <c r="A1097" s="2">
        <v>1096</v>
      </c>
      <c r="B1097" s="2">
        <v>46</v>
      </c>
      <c r="C1097" s="2" t="s">
        <v>1854</v>
      </c>
    </row>
    <row r="1098" spans="1:3" x14ac:dyDescent="0.2">
      <c r="A1098" s="2">
        <v>1097</v>
      </c>
      <c r="B1098" s="2">
        <v>46</v>
      </c>
      <c r="C1098" s="2" t="s">
        <v>720</v>
      </c>
    </row>
    <row r="1099" spans="1:3" x14ac:dyDescent="0.2">
      <c r="A1099" s="2">
        <v>1098</v>
      </c>
      <c r="B1099" s="2">
        <v>46</v>
      </c>
      <c r="C1099" s="2" t="s">
        <v>1855</v>
      </c>
    </row>
    <row r="1100" spans="1:3" x14ac:dyDescent="0.2">
      <c r="A1100" s="2">
        <v>1099</v>
      </c>
      <c r="B1100" s="2">
        <v>46</v>
      </c>
      <c r="C1100" s="2" t="s">
        <v>1856</v>
      </c>
    </row>
    <row r="1101" spans="1:3" x14ac:dyDescent="0.2">
      <c r="A1101" s="2">
        <v>1100</v>
      </c>
      <c r="B1101" s="2">
        <v>46</v>
      </c>
      <c r="C1101" s="2" t="s">
        <v>1857</v>
      </c>
    </row>
    <row r="1102" spans="1:3" x14ac:dyDescent="0.2">
      <c r="A1102" s="2">
        <v>1101</v>
      </c>
      <c r="B1102" s="2">
        <v>46</v>
      </c>
      <c r="C1102" s="2" t="s">
        <v>1858</v>
      </c>
    </row>
    <row r="1103" spans="1:3" x14ac:dyDescent="0.2">
      <c r="A1103" s="2">
        <v>1102</v>
      </c>
      <c r="B1103" s="2">
        <v>46</v>
      </c>
      <c r="C1103" s="2" t="s">
        <v>1859</v>
      </c>
    </row>
    <row r="1104" spans="1:3" x14ac:dyDescent="0.2">
      <c r="A1104" s="2">
        <v>1103</v>
      </c>
      <c r="B1104" s="2">
        <v>46</v>
      </c>
      <c r="C1104" s="2" t="s">
        <v>1860</v>
      </c>
    </row>
    <row r="1105" spans="1:3" x14ac:dyDescent="0.2">
      <c r="A1105" s="2">
        <v>1104</v>
      </c>
      <c r="B1105" s="2">
        <v>46</v>
      </c>
      <c r="C1105" s="2" t="s">
        <v>1861</v>
      </c>
    </row>
    <row r="1106" spans="1:3" x14ac:dyDescent="0.2">
      <c r="A1106" s="2">
        <v>1105</v>
      </c>
      <c r="B1106" s="2">
        <v>46</v>
      </c>
      <c r="C1106" s="2" t="s">
        <v>1862</v>
      </c>
    </row>
    <row r="1107" spans="1:3" x14ac:dyDescent="0.2">
      <c r="A1107" s="2">
        <v>1106</v>
      </c>
      <c r="B1107" s="2">
        <v>46</v>
      </c>
      <c r="C1107" s="2" t="s">
        <v>1863</v>
      </c>
    </row>
    <row r="1108" spans="1:3" x14ac:dyDescent="0.2">
      <c r="A1108" s="2">
        <v>1107</v>
      </c>
      <c r="B1108" s="2">
        <v>46</v>
      </c>
      <c r="C1108" s="2" t="s">
        <v>1864</v>
      </c>
    </row>
    <row r="1109" spans="1:3" x14ac:dyDescent="0.2">
      <c r="A1109" s="2">
        <v>1108</v>
      </c>
      <c r="B1109" s="2">
        <v>46</v>
      </c>
      <c r="C1109" s="2" t="s">
        <v>1864</v>
      </c>
    </row>
    <row r="1110" spans="1:3" x14ac:dyDescent="0.2">
      <c r="A1110" s="2">
        <v>1109</v>
      </c>
      <c r="B1110" s="2">
        <v>46</v>
      </c>
      <c r="C1110" s="2" t="s">
        <v>1865</v>
      </c>
    </row>
    <row r="1111" spans="1:3" x14ac:dyDescent="0.2">
      <c r="A1111" s="2">
        <v>1110</v>
      </c>
      <c r="B1111" s="2">
        <v>46</v>
      </c>
      <c r="C1111" s="2" t="s">
        <v>1866</v>
      </c>
    </row>
    <row r="1112" spans="1:3" x14ac:dyDescent="0.2">
      <c r="A1112" s="2">
        <v>1111</v>
      </c>
      <c r="B1112" s="2">
        <v>46</v>
      </c>
      <c r="C1112" s="2" t="s">
        <v>1867</v>
      </c>
    </row>
    <row r="1113" spans="1:3" x14ac:dyDescent="0.2">
      <c r="A1113" s="2">
        <v>1112</v>
      </c>
      <c r="B1113" s="2">
        <v>46</v>
      </c>
      <c r="C1113" s="2" t="s">
        <v>1868</v>
      </c>
    </row>
    <row r="1114" spans="1:3" x14ac:dyDescent="0.2">
      <c r="A1114" s="2">
        <v>1113</v>
      </c>
      <c r="B1114" s="2">
        <v>46</v>
      </c>
      <c r="C1114" s="2" t="s">
        <v>1869</v>
      </c>
    </row>
    <row r="1115" spans="1:3" x14ac:dyDescent="0.2">
      <c r="A1115" s="2">
        <v>1114</v>
      </c>
      <c r="B1115" s="2">
        <v>46</v>
      </c>
      <c r="C1115" s="2" t="s">
        <v>1870</v>
      </c>
    </row>
    <row r="1116" spans="1:3" x14ac:dyDescent="0.2">
      <c r="A1116" s="2">
        <v>1115</v>
      </c>
      <c r="B1116" s="2">
        <v>46</v>
      </c>
      <c r="C1116" s="2" t="s">
        <v>1871</v>
      </c>
    </row>
    <row r="1117" spans="1:3" x14ac:dyDescent="0.2">
      <c r="A1117" s="2">
        <v>1116</v>
      </c>
      <c r="B1117" s="2">
        <v>47</v>
      </c>
      <c r="C1117" s="2" t="s">
        <v>1872</v>
      </c>
    </row>
    <row r="1118" spans="1:3" x14ac:dyDescent="0.2">
      <c r="A1118" s="2">
        <v>1117</v>
      </c>
      <c r="B1118" s="2">
        <v>47</v>
      </c>
      <c r="C1118" s="2" t="s">
        <v>1873</v>
      </c>
    </row>
    <row r="1119" spans="1:3" x14ac:dyDescent="0.2">
      <c r="A1119" s="2">
        <v>1118</v>
      </c>
      <c r="B1119" s="2">
        <v>47</v>
      </c>
      <c r="C1119" s="2" t="s">
        <v>1874</v>
      </c>
    </row>
    <row r="1120" spans="1:3" x14ac:dyDescent="0.2">
      <c r="A1120" s="2">
        <v>1119</v>
      </c>
      <c r="B1120" s="2">
        <v>47</v>
      </c>
      <c r="C1120" s="2" t="s">
        <v>1875</v>
      </c>
    </row>
    <row r="1121" spans="1:3" x14ac:dyDescent="0.2">
      <c r="A1121" s="2">
        <v>1120</v>
      </c>
      <c r="B1121" s="2">
        <v>47</v>
      </c>
      <c r="C1121" s="2" t="s">
        <v>1876</v>
      </c>
    </row>
    <row r="1122" spans="1:3" x14ac:dyDescent="0.2">
      <c r="A1122" s="2">
        <v>1121</v>
      </c>
      <c r="B1122" s="2">
        <v>47</v>
      </c>
      <c r="C1122" s="2" t="s">
        <v>1877</v>
      </c>
    </row>
    <row r="1123" spans="1:3" x14ac:dyDescent="0.2">
      <c r="A1123" s="2">
        <v>1122</v>
      </c>
      <c r="B1123" s="2">
        <v>47</v>
      </c>
      <c r="C1123" s="2" t="s">
        <v>1878</v>
      </c>
    </row>
    <row r="1124" spans="1:3" x14ac:dyDescent="0.2">
      <c r="A1124" s="2">
        <v>1123</v>
      </c>
      <c r="B1124" s="2">
        <v>47</v>
      </c>
      <c r="C1124" s="2" t="s">
        <v>1879</v>
      </c>
    </row>
    <row r="1125" spans="1:3" x14ac:dyDescent="0.2">
      <c r="A1125" s="2">
        <v>1124</v>
      </c>
      <c r="B1125" s="2">
        <v>47</v>
      </c>
      <c r="C1125" s="2" t="s">
        <v>1880</v>
      </c>
    </row>
    <row r="1126" spans="1:3" x14ac:dyDescent="0.2">
      <c r="A1126" s="2">
        <v>1125</v>
      </c>
      <c r="B1126" s="2">
        <v>47</v>
      </c>
      <c r="C1126" s="2" t="s">
        <v>1881</v>
      </c>
    </row>
    <row r="1127" spans="1:3" x14ac:dyDescent="0.2">
      <c r="A1127" s="2">
        <v>1126</v>
      </c>
      <c r="B1127" s="2">
        <v>47</v>
      </c>
      <c r="C1127" s="2" t="s">
        <v>1882</v>
      </c>
    </row>
    <row r="1128" spans="1:3" x14ac:dyDescent="0.2">
      <c r="A1128" s="2">
        <v>1127</v>
      </c>
      <c r="B1128" s="2">
        <v>47</v>
      </c>
      <c r="C1128" s="2" t="s">
        <v>1883</v>
      </c>
    </row>
    <row r="1129" spans="1:3" x14ac:dyDescent="0.2">
      <c r="A1129" s="2">
        <v>1128</v>
      </c>
      <c r="B1129" s="2">
        <v>47</v>
      </c>
      <c r="C1129" s="2" t="s">
        <v>1884</v>
      </c>
    </row>
    <row r="1130" spans="1:3" x14ac:dyDescent="0.2">
      <c r="A1130" s="2">
        <v>1129</v>
      </c>
      <c r="B1130" s="2">
        <v>47</v>
      </c>
      <c r="C1130" s="2" t="s">
        <v>1885</v>
      </c>
    </row>
    <row r="1131" spans="1:3" x14ac:dyDescent="0.2">
      <c r="A1131" s="2">
        <v>1130</v>
      </c>
      <c r="B1131" s="2">
        <v>47</v>
      </c>
      <c r="C1131" s="2" t="s">
        <v>1886</v>
      </c>
    </row>
    <row r="1132" spans="1:3" x14ac:dyDescent="0.2">
      <c r="A1132" s="2">
        <v>1131</v>
      </c>
      <c r="B1132" s="2">
        <v>47</v>
      </c>
      <c r="C1132" s="2" t="s">
        <v>1887</v>
      </c>
    </row>
    <row r="1133" spans="1:3" x14ac:dyDescent="0.2">
      <c r="A1133" s="2">
        <v>1132</v>
      </c>
      <c r="B1133" s="2">
        <v>47</v>
      </c>
      <c r="C1133" s="2" t="s">
        <v>1888</v>
      </c>
    </row>
    <row r="1134" spans="1:3" x14ac:dyDescent="0.2">
      <c r="A1134" s="2">
        <v>1133</v>
      </c>
      <c r="B1134" s="2">
        <v>47</v>
      </c>
      <c r="C1134" s="2" t="s">
        <v>1889</v>
      </c>
    </row>
    <row r="1135" spans="1:3" x14ac:dyDescent="0.2">
      <c r="A1135" s="2">
        <v>1134</v>
      </c>
      <c r="B1135" s="2">
        <v>47</v>
      </c>
      <c r="C1135" s="2" t="s">
        <v>1890</v>
      </c>
    </row>
    <row r="1136" spans="1:3" x14ac:dyDescent="0.2">
      <c r="A1136" s="2">
        <v>1135</v>
      </c>
      <c r="B1136" s="2">
        <v>47</v>
      </c>
      <c r="C1136" s="2" t="s">
        <v>1891</v>
      </c>
    </row>
    <row r="1137" spans="1:3" x14ac:dyDescent="0.2">
      <c r="A1137" s="2">
        <v>1136</v>
      </c>
      <c r="B1137" s="2">
        <v>47</v>
      </c>
      <c r="C1137" s="2" t="s">
        <v>1892</v>
      </c>
    </row>
    <row r="1138" spans="1:3" x14ac:dyDescent="0.2">
      <c r="A1138" s="2">
        <v>1137</v>
      </c>
      <c r="B1138" s="2">
        <v>47</v>
      </c>
      <c r="C1138" s="2" t="s">
        <v>1893</v>
      </c>
    </row>
    <row r="1139" spans="1:3" x14ac:dyDescent="0.2">
      <c r="A1139" s="2">
        <v>1138</v>
      </c>
      <c r="B1139" s="2">
        <v>47</v>
      </c>
      <c r="C1139" s="2" t="s">
        <v>1894</v>
      </c>
    </row>
    <row r="1140" spans="1:3" x14ac:dyDescent="0.2">
      <c r="A1140" s="2">
        <v>1139</v>
      </c>
      <c r="B1140" s="2">
        <v>47</v>
      </c>
      <c r="C1140" s="2" t="s">
        <v>1895</v>
      </c>
    </row>
    <row r="1141" spans="1:3" x14ac:dyDescent="0.2">
      <c r="A1141" s="2">
        <v>1140</v>
      </c>
      <c r="B1141" s="2">
        <v>47</v>
      </c>
      <c r="C1141" s="2" t="s">
        <v>1896</v>
      </c>
    </row>
    <row r="1142" spans="1:3" x14ac:dyDescent="0.2">
      <c r="A1142" s="2">
        <v>1141</v>
      </c>
      <c r="B1142" s="2">
        <v>47</v>
      </c>
      <c r="C1142" s="2" t="s">
        <v>1897</v>
      </c>
    </row>
    <row r="1143" spans="1:3" x14ac:dyDescent="0.2">
      <c r="A1143" s="2">
        <v>1142</v>
      </c>
      <c r="B1143" s="2">
        <v>47</v>
      </c>
      <c r="C1143" s="2" t="s">
        <v>1898</v>
      </c>
    </row>
    <row r="1144" spans="1:3" x14ac:dyDescent="0.2">
      <c r="A1144" s="2">
        <v>1143</v>
      </c>
      <c r="B1144" s="2">
        <v>47</v>
      </c>
      <c r="C1144" s="2" t="s">
        <v>1899</v>
      </c>
    </row>
    <row r="1145" spans="1:3" x14ac:dyDescent="0.2">
      <c r="A1145" s="2">
        <v>1144</v>
      </c>
      <c r="B1145" s="2">
        <v>47</v>
      </c>
      <c r="C1145" s="2" t="s">
        <v>1900</v>
      </c>
    </row>
    <row r="1146" spans="1:3" x14ac:dyDescent="0.2">
      <c r="A1146" s="2">
        <v>1145</v>
      </c>
      <c r="B1146" s="2">
        <v>47</v>
      </c>
      <c r="C1146" s="2" t="s">
        <v>1901</v>
      </c>
    </row>
    <row r="1147" spans="1:3" x14ac:dyDescent="0.2">
      <c r="A1147" s="2">
        <v>1146</v>
      </c>
      <c r="B1147" s="2">
        <v>47</v>
      </c>
      <c r="C1147" s="2" t="s">
        <v>1902</v>
      </c>
    </row>
    <row r="1148" spans="1:3" x14ac:dyDescent="0.2">
      <c r="A1148" s="2">
        <v>1147</v>
      </c>
      <c r="B1148" s="2">
        <v>47</v>
      </c>
      <c r="C1148" s="2" t="s">
        <v>1903</v>
      </c>
    </row>
    <row r="1149" spans="1:3" x14ac:dyDescent="0.2">
      <c r="A1149" s="2">
        <v>1148</v>
      </c>
      <c r="B1149" s="2">
        <v>47</v>
      </c>
      <c r="C1149" s="2" t="s">
        <v>1904</v>
      </c>
    </row>
    <row r="1150" spans="1:3" x14ac:dyDescent="0.2">
      <c r="A1150" s="2">
        <v>1149</v>
      </c>
      <c r="B1150" s="2">
        <v>47</v>
      </c>
      <c r="C1150" s="2" t="s">
        <v>1905</v>
      </c>
    </row>
    <row r="1151" spans="1:3" x14ac:dyDescent="0.2">
      <c r="A1151" s="2">
        <v>1150</v>
      </c>
      <c r="B1151" s="2">
        <v>47</v>
      </c>
      <c r="C1151" s="2" t="s">
        <v>1906</v>
      </c>
    </row>
    <row r="1152" spans="1:3" x14ac:dyDescent="0.2">
      <c r="A1152" s="2">
        <v>1151</v>
      </c>
      <c r="B1152" s="2">
        <v>47</v>
      </c>
      <c r="C1152" s="2" t="s">
        <v>1907</v>
      </c>
    </row>
    <row r="1153" spans="1:3" x14ac:dyDescent="0.2">
      <c r="A1153" s="2">
        <v>1152</v>
      </c>
      <c r="B1153" s="2">
        <v>47</v>
      </c>
      <c r="C1153" s="2" t="s">
        <v>1908</v>
      </c>
    </row>
    <row r="1154" spans="1:3" x14ac:dyDescent="0.2">
      <c r="A1154" s="2">
        <v>1153</v>
      </c>
      <c r="B1154" s="2">
        <v>47</v>
      </c>
      <c r="C1154" s="2" t="s">
        <v>1909</v>
      </c>
    </row>
    <row r="1155" spans="1:3" x14ac:dyDescent="0.2">
      <c r="A1155" s="2">
        <v>1154</v>
      </c>
      <c r="B1155" s="2">
        <v>47</v>
      </c>
      <c r="C1155" s="2" t="s">
        <v>1910</v>
      </c>
    </row>
    <row r="1156" spans="1:3" x14ac:dyDescent="0.2">
      <c r="A1156" s="2">
        <v>1155</v>
      </c>
      <c r="B1156" s="2">
        <v>47</v>
      </c>
      <c r="C1156" s="2" t="s">
        <v>1911</v>
      </c>
    </row>
    <row r="1157" spans="1:3" x14ac:dyDescent="0.2">
      <c r="A1157" s="2">
        <v>1156</v>
      </c>
      <c r="B1157" s="2">
        <v>47</v>
      </c>
      <c r="C1157" s="2" t="s">
        <v>1912</v>
      </c>
    </row>
    <row r="1158" spans="1:3" x14ac:dyDescent="0.2">
      <c r="A1158" s="2">
        <v>1157</v>
      </c>
      <c r="B1158" s="2">
        <v>47</v>
      </c>
      <c r="C1158" s="2" t="s">
        <v>1913</v>
      </c>
    </row>
    <row r="1159" spans="1:3" x14ac:dyDescent="0.2">
      <c r="A1159" s="2">
        <v>1158</v>
      </c>
      <c r="B1159" s="2">
        <v>48</v>
      </c>
      <c r="C1159" s="2" t="s">
        <v>1914</v>
      </c>
    </row>
    <row r="1160" spans="1:3" x14ac:dyDescent="0.2">
      <c r="A1160" s="2">
        <v>1159</v>
      </c>
      <c r="B1160" s="2">
        <v>48</v>
      </c>
      <c r="C1160" s="2" t="s">
        <v>1915</v>
      </c>
    </row>
    <row r="1161" spans="1:3" x14ac:dyDescent="0.2">
      <c r="A1161" s="2">
        <v>1160</v>
      </c>
      <c r="B1161" s="2">
        <v>48</v>
      </c>
      <c r="C1161" s="2" t="s">
        <v>1916</v>
      </c>
    </row>
    <row r="1162" spans="1:3" x14ac:dyDescent="0.2">
      <c r="A1162" s="2">
        <v>1161</v>
      </c>
      <c r="B1162" s="2">
        <v>48</v>
      </c>
      <c r="C1162" s="2" t="s">
        <v>717</v>
      </c>
    </row>
    <row r="1163" spans="1:3" x14ac:dyDescent="0.2">
      <c r="A1163" s="2">
        <v>1162</v>
      </c>
      <c r="B1163" s="2">
        <v>48</v>
      </c>
      <c r="C1163" s="2" t="s">
        <v>1917</v>
      </c>
    </row>
    <row r="1164" spans="1:3" x14ac:dyDescent="0.2">
      <c r="A1164" s="2">
        <v>1163</v>
      </c>
      <c r="B1164" s="2">
        <v>48</v>
      </c>
      <c r="C1164" s="2" t="s">
        <v>1918</v>
      </c>
    </row>
    <row r="1165" spans="1:3" x14ac:dyDescent="0.2">
      <c r="A1165" s="2">
        <v>1164</v>
      </c>
      <c r="B1165" s="2">
        <v>48</v>
      </c>
      <c r="C1165" s="2" t="s">
        <v>1919</v>
      </c>
    </row>
    <row r="1166" spans="1:3" x14ac:dyDescent="0.2">
      <c r="A1166" s="2">
        <v>1165</v>
      </c>
      <c r="B1166" s="2">
        <v>48</v>
      </c>
      <c r="C1166" s="2" t="s">
        <v>1920</v>
      </c>
    </row>
    <row r="1167" spans="1:3" x14ac:dyDescent="0.2">
      <c r="A1167" s="2">
        <v>1166</v>
      </c>
      <c r="B1167" s="2">
        <v>48</v>
      </c>
      <c r="C1167" s="2" t="s">
        <v>1921</v>
      </c>
    </row>
    <row r="1168" spans="1:3" x14ac:dyDescent="0.2">
      <c r="A1168" s="2">
        <v>1167</v>
      </c>
      <c r="B1168" s="2">
        <v>48</v>
      </c>
      <c r="C1168" s="2" t="s">
        <v>1922</v>
      </c>
    </row>
    <row r="1169" spans="1:3" x14ac:dyDescent="0.2">
      <c r="A1169" s="2">
        <v>1168</v>
      </c>
      <c r="B1169" s="2">
        <v>48</v>
      </c>
      <c r="C1169" s="2" t="s">
        <v>1923</v>
      </c>
    </row>
    <row r="1170" spans="1:3" x14ac:dyDescent="0.2">
      <c r="A1170" s="2">
        <v>1169</v>
      </c>
      <c r="B1170" s="2">
        <v>48</v>
      </c>
      <c r="C1170" s="2" t="s">
        <v>1325</v>
      </c>
    </row>
    <row r="1171" spans="1:3" x14ac:dyDescent="0.2">
      <c r="A1171" s="2">
        <v>1170</v>
      </c>
      <c r="B1171" s="2">
        <v>48</v>
      </c>
      <c r="C1171" s="2" t="s">
        <v>1924</v>
      </c>
    </row>
    <row r="1172" spans="1:3" x14ac:dyDescent="0.2">
      <c r="A1172" s="2">
        <v>1171</v>
      </c>
      <c r="B1172" s="2">
        <v>48</v>
      </c>
      <c r="C1172" s="2" t="s">
        <v>1925</v>
      </c>
    </row>
    <row r="1173" spans="1:3" x14ac:dyDescent="0.2">
      <c r="A1173" s="2">
        <v>1172</v>
      </c>
      <c r="B1173" s="2">
        <v>48</v>
      </c>
      <c r="C1173" s="2" t="s">
        <v>1289</v>
      </c>
    </row>
    <row r="1174" spans="1:3" x14ac:dyDescent="0.2">
      <c r="A1174" s="2">
        <v>1173</v>
      </c>
      <c r="B1174" s="2">
        <v>48</v>
      </c>
      <c r="C1174" s="2" t="s">
        <v>1926</v>
      </c>
    </row>
    <row r="1175" spans="1:3" x14ac:dyDescent="0.2">
      <c r="A1175" s="2">
        <v>1174</v>
      </c>
      <c r="B1175" s="2">
        <v>48</v>
      </c>
      <c r="C1175" s="2" t="s">
        <v>1399</v>
      </c>
    </row>
    <row r="1176" spans="1:3" x14ac:dyDescent="0.2">
      <c r="A1176" s="2">
        <v>1175</v>
      </c>
      <c r="B1176" s="2">
        <v>48</v>
      </c>
      <c r="C1176" s="2" t="s">
        <v>1927</v>
      </c>
    </row>
    <row r="1177" spans="1:3" x14ac:dyDescent="0.2">
      <c r="A1177" s="2">
        <v>1176</v>
      </c>
      <c r="B1177" s="2">
        <v>48</v>
      </c>
      <c r="C1177" s="2" t="s">
        <v>1928</v>
      </c>
    </row>
    <row r="1178" spans="1:3" x14ac:dyDescent="0.2">
      <c r="A1178" s="2">
        <v>1177</v>
      </c>
      <c r="B1178" s="2">
        <v>48</v>
      </c>
      <c r="C1178" s="2" t="s">
        <v>1108</v>
      </c>
    </row>
    <row r="1179" spans="1:3" x14ac:dyDescent="0.2">
      <c r="A1179" s="2">
        <v>1178</v>
      </c>
      <c r="B1179" s="2">
        <v>48</v>
      </c>
      <c r="C1179" s="2" t="s">
        <v>1929</v>
      </c>
    </row>
    <row r="1180" spans="1:3" x14ac:dyDescent="0.2">
      <c r="A1180" s="2">
        <v>1179</v>
      </c>
      <c r="B1180" s="2">
        <v>48</v>
      </c>
      <c r="C1180" s="2" t="s">
        <v>1930</v>
      </c>
    </row>
    <row r="1181" spans="1:3" x14ac:dyDescent="0.2">
      <c r="A1181" s="2">
        <v>1180</v>
      </c>
      <c r="B1181" s="2">
        <v>48</v>
      </c>
      <c r="C1181" s="2" t="s">
        <v>1931</v>
      </c>
    </row>
    <row r="1182" spans="1:3" x14ac:dyDescent="0.2">
      <c r="A1182" s="2">
        <v>1181</v>
      </c>
      <c r="B1182" s="2">
        <v>48</v>
      </c>
      <c r="C1182" s="2" t="s">
        <v>1932</v>
      </c>
    </row>
    <row r="1183" spans="1:3" x14ac:dyDescent="0.2">
      <c r="A1183" s="2">
        <v>1182</v>
      </c>
      <c r="B1183" s="2">
        <v>48</v>
      </c>
      <c r="C1183" s="2" t="s">
        <v>1933</v>
      </c>
    </row>
    <row r="1184" spans="1:3" x14ac:dyDescent="0.2">
      <c r="A1184" s="2">
        <v>1183</v>
      </c>
      <c r="B1184" s="2">
        <v>48</v>
      </c>
      <c r="C1184" s="2" t="s">
        <v>1934</v>
      </c>
    </row>
    <row r="1185" spans="1:3" x14ac:dyDescent="0.2">
      <c r="A1185" s="2">
        <v>1184</v>
      </c>
      <c r="B1185" s="2">
        <v>48</v>
      </c>
      <c r="C1185" s="2" t="s">
        <v>1935</v>
      </c>
    </row>
    <row r="1186" spans="1:3" x14ac:dyDescent="0.2">
      <c r="A1186" s="2">
        <v>1185</v>
      </c>
      <c r="B1186" s="2">
        <v>48</v>
      </c>
      <c r="C1186" s="2" t="s">
        <v>1903</v>
      </c>
    </row>
    <row r="1187" spans="1:3" x14ac:dyDescent="0.2">
      <c r="A1187" s="2">
        <v>1186</v>
      </c>
      <c r="B1187" s="2">
        <v>48</v>
      </c>
      <c r="C1187" s="2" t="s">
        <v>1936</v>
      </c>
    </row>
    <row r="1188" spans="1:3" x14ac:dyDescent="0.2">
      <c r="A1188" s="2">
        <v>1187</v>
      </c>
      <c r="B1188" s="2">
        <v>48</v>
      </c>
      <c r="C1188" s="2" t="s">
        <v>1937</v>
      </c>
    </row>
    <row r="1189" spans="1:3" x14ac:dyDescent="0.2">
      <c r="A1189" s="2">
        <v>1188</v>
      </c>
      <c r="B1189" s="2">
        <v>48</v>
      </c>
      <c r="C1189" s="2" t="s">
        <v>1938</v>
      </c>
    </row>
    <row r="1190" spans="1:3" x14ac:dyDescent="0.2">
      <c r="A1190" s="2">
        <v>1189</v>
      </c>
      <c r="B1190" s="2">
        <v>48</v>
      </c>
      <c r="C1190" s="2" t="s">
        <v>1939</v>
      </c>
    </row>
    <row r="1191" spans="1:3" x14ac:dyDescent="0.2">
      <c r="A1191" s="2">
        <v>1190</v>
      </c>
      <c r="B1191" s="2">
        <v>48</v>
      </c>
      <c r="C1191" s="2" t="s">
        <v>1940</v>
      </c>
    </row>
    <row r="1192" spans="1:3" x14ac:dyDescent="0.2">
      <c r="A1192" s="2">
        <v>1191</v>
      </c>
      <c r="B1192" s="2">
        <v>48</v>
      </c>
      <c r="C1192" s="2" t="s">
        <v>1941</v>
      </c>
    </row>
    <row r="1193" spans="1:3" x14ac:dyDescent="0.2">
      <c r="A1193" s="2">
        <v>1192</v>
      </c>
      <c r="B1193" s="2">
        <v>48</v>
      </c>
      <c r="C1193" s="2" t="s">
        <v>1942</v>
      </c>
    </row>
    <row r="1194" spans="1:3" x14ac:dyDescent="0.2">
      <c r="A1194" s="2">
        <v>1193</v>
      </c>
      <c r="B1194" s="2">
        <v>48</v>
      </c>
      <c r="C1194" s="2" t="s">
        <v>977</v>
      </c>
    </row>
    <row r="1195" spans="1:3" x14ac:dyDescent="0.2">
      <c r="A1195" s="2">
        <v>1194</v>
      </c>
      <c r="B1195" s="2">
        <v>48</v>
      </c>
      <c r="C1195" s="2" t="s">
        <v>1033</v>
      </c>
    </row>
    <row r="1196" spans="1:3" x14ac:dyDescent="0.2">
      <c r="A1196" s="2">
        <v>1195</v>
      </c>
      <c r="B1196" s="2">
        <v>48</v>
      </c>
      <c r="C1196" s="2" t="s">
        <v>1943</v>
      </c>
    </row>
    <row r="1197" spans="1:3" x14ac:dyDescent="0.2">
      <c r="A1197" s="2">
        <v>1196</v>
      </c>
      <c r="B1197" s="2">
        <v>48</v>
      </c>
      <c r="C1197" s="2" t="s">
        <v>1944</v>
      </c>
    </row>
    <row r="1198" spans="1:3" x14ac:dyDescent="0.2">
      <c r="A1198" s="2">
        <v>1197</v>
      </c>
      <c r="B1198" s="2">
        <v>48</v>
      </c>
      <c r="C1198" s="2" t="s">
        <v>1945</v>
      </c>
    </row>
    <row r="1199" spans="1:3" x14ac:dyDescent="0.2">
      <c r="A1199" s="2">
        <v>1198</v>
      </c>
      <c r="B1199" s="2">
        <v>48</v>
      </c>
      <c r="C1199" s="2" t="s">
        <v>1946</v>
      </c>
    </row>
    <row r="1200" spans="1:3" x14ac:dyDescent="0.2">
      <c r="A1200" s="2">
        <v>1199</v>
      </c>
      <c r="B1200" s="2">
        <v>48</v>
      </c>
      <c r="C1200" s="2" t="s">
        <v>1947</v>
      </c>
    </row>
    <row r="1201" spans="1:3" x14ac:dyDescent="0.2">
      <c r="A1201" s="2">
        <v>1200</v>
      </c>
      <c r="B1201" s="2">
        <v>48</v>
      </c>
      <c r="C1201" s="2" t="s">
        <v>1948</v>
      </c>
    </row>
    <row r="1202" spans="1:3" x14ac:dyDescent="0.2">
      <c r="A1202" s="2">
        <v>1201</v>
      </c>
      <c r="B1202" s="2">
        <v>48</v>
      </c>
      <c r="C1202" s="2" t="s">
        <v>1949</v>
      </c>
    </row>
    <row r="1203" spans="1:3" x14ac:dyDescent="0.2">
      <c r="A1203" s="2">
        <v>1202</v>
      </c>
      <c r="B1203" s="2">
        <v>48</v>
      </c>
      <c r="C1203" s="2" t="s">
        <v>1950</v>
      </c>
    </row>
    <row r="1204" spans="1:3" x14ac:dyDescent="0.2">
      <c r="A1204" s="2">
        <v>1203</v>
      </c>
      <c r="B1204" s="2">
        <v>48</v>
      </c>
      <c r="C1204" s="2" t="s">
        <v>1951</v>
      </c>
    </row>
    <row r="1205" spans="1:3" x14ac:dyDescent="0.2">
      <c r="A1205" s="2">
        <v>1204</v>
      </c>
      <c r="B1205" s="2">
        <v>48</v>
      </c>
      <c r="C1205" s="2" t="s">
        <v>1952</v>
      </c>
    </row>
    <row r="1206" spans="1:3" x14ac:dyDescent="0.2">
      <c r="A1206" s="2">
        <v>1205</v>
      </c>
      <c r="B1206" s="2">
        <v>48</v>
      </c>
      <c r="C1206" s="2" t="s">
        <v>1953</v>
      </c>
    </row>
    <row r="1207" spans="1:3" x14ac:dyDescent="0.2">
      <c r="A1207" s="2">
        <v>1206</v>
      </c>
      <c r="B1207" s="2">
        <v>48</v>
      </c>
      <c r="C1207" s="2" t="s">
        <v>1954</v>
      </c>
    </row>
    <row r="1208" spans="1:3" x14ac:dyDescent="0.2">
      <c r="A1208" s="2">
        <v>1207</v>
      </c>
      <c r="B1208" s="2">
        <v>78</v>
      </c>
      <c r="C1208" s="2" t="s">
        <v>1955</v>
      </c>
    </row>
    <row r="1209" spans="1:3" x14ac:dyDescent="0.2">
      <c r="A1209" s="2">
        <v>1208</v>
      </c>
      <c r="B1209" s="2">
        <v>78</v>
      </c>
      <c r="C1209" s="2" t="s">
        <v>1956</v>
      </c>
    </row>
    <row r="1210" spans="1:3" x14ac:dyDescent="0.2">
      <c r="A1210" s="2">
        <v>1209</v>
      </c>
      <c r="B1210" s="2">
        <v>79</v>
      </c>
      <c r="C1210" s="2" t="s">
        <v>1957</v>
      </c>
    </row>
    <row r="1211" spans="1:3" x14ac:dyDescent="0.2">
      <c r="A1211" s="2">
        <v>1210</v>
      </c>
      <c r="B1211" s="2">
        <v>79</v>
      </c>
      <c r="C1211" s="2" t="s">
        <v>1958</v>
      </c>
    </row>
    <row r="1212" spans="1:3" x14ac:dyDescent="0.2">
      <c r="A1212" s="2">
        <v>1211</v>
      </c>
      <c r="B1212" s="2">
        <v>79</v>
      </c>
      <c r="C1212" s="2" t="s">
        <v>1959</v>
      </c>
    </row>
    <row r="1213" spans="1:3" x14ac:dyDescent="0.2">
      <c r="A1213" s="2">
        <v>1212</v>
      </c>
      <c r="B1213" s="2">
        <v>79</v>
      </c>
      <c r="C1213" s="2" t="s">
        <v>740</v>
      </c>
    </row>
    <row r="1214" spans="1:3" x14ac:dyDescent="0.2">
      <c r="A1214" s="2">
        <v>1213</v>
      </c>
      <c r="B1214" s="2">
        <v>79</v>
      </c>
      <c r="C1214" s="2" t="s">
        <v>1849</v>
      </c>
    </row>
    <row r="1215" spans="1:3" x14ac:dyDescent="0.2">
      <c r="A1215" s="2">
        <v>1214</v>
      </c>
      <c r="B1215" s="2">
        <v>79</v>
      </c>
      <c r="C1215" s="2" t="s">
        <v>1960</v>
      </c>
    </row>
    <row r="1216" spans="1:3" x14ac:dyDescent="0.2">
      <c r="A1216" s="2">
        <v>1215</v>
      </c>
      <c r="B1216" s="2">
        <v>79</v>
      </c>
      <c r="C1216" s="2" t="s">
        <v>1961</v>
      </c>
    </row>
    <row r="1217" spans="1:3" x14ac:dyDescent="0.2">
      <c r="A1217" s="2">
        <v>1216</v>
      </c>
      <c r="B1217" s="2">
        <v>80</v>
      </c>
      <c r="C1217" s="2" t="s">
        <v>1962</v>
      </c>
    </row>
    <row r="1218" spans="1:3" x14ac:dyDescent="0.2">
      <c r="A1218" s="2">
        <v>1217</v>
      </c>
      <c r="B1218" s="2">
        <v>80</v>
      </c>
      <c r="C1218" s="2" t="s">
        <v>1963</v>
      </c>
    </row>
    <row r="1219" spans="1:3" x14ac:dyDescent="0.2">
      <c r="A1219" s="2">
        <v>1218</v>
      </c>
      <c r="B1219" s="2">
        <v>80</v>
      </c>
      <c r="C1219" s="2" t="s">
        <v>1964</v>
      </c>
    </row>
    <row r="1220" spans="1:3" x14ac:dyDescent="0.2">
      <c r="A1220" s="2">
        <v>1219</v>
      </c>
      <c r="B1220" s="2">
        <v>80</v>
      </c>
      <c r="C1220" s="2" t="s">
        <v>1642</v>
      </c>
    </row>
    <row r="1221" spans="1:3" x14ac:dyDescent="0.2">
      <c r="A1221" s="2">
        <v>1220</v>
      </c>
      <c r="B1221" s="2">
        <v>80</v>
      </c>
      <c r="C1221" s="2" t="s">
        <v>1965</v>
      </c>
    </row>
    <row r="1222" spans="1:3" x14ac:dyDescent="0.2">
      <c r="A1222" s="2">
        <v>1221</v>
      </c>
      <c r="B1222" s="2">
        <v>80</v>
      </c>
      <c r="C1222" s="2" t="s">
        <v>1966</v>
      </c>
    </row>
    <row r="1223" spans="1:3" x14ac:dyDescent="0.2">
      <c r="A1223" s="2">
        <v>1222</v>
      </c>
      <c r="B1223" s="2">
        <v>80</v>
      </c>
      <c r="C1223" s="2" t="s">
        <v>1967</v>
      </c>
    </row>
    <row r="1224" spans="1:3" x14ac:dyDescent="0.2">
      <c r="A1224" s="2">
        <v>1223</v>
      </c>
      <c r="B1224" s="2">
        <v>80</v>
      </c>
      <c r="C1224" s="2" t="s">
        <v>1968</v>
      </c>
    </row>
    <row r="1225" spans="1:3" x14ac:dyDescent="0.2">
      <c r="A1225" s="2">
        <v>1224</v>
      </c>
      <c r="B1225" s="2">
        <v>80</v>
      </c>
      <c r="C1225" s="2" t="s">
        <v>974</v>
      </c>
    </row>
    <row r="1226" spans="1:3" x14ac:dyDescent="0.2">
      <c r="A1226" s="2">
        <v>1225</v>
      </c>
      <c r="B1226" s="2">
        <v>80</v>
      </c>
      <c r="C1226" s="2" t="s">
        <v>1152</v>
      </c>
    </row>
    <row r="1227" spans="1:3" x14ac:dyDescent="0.2">
      <c r="A1227" s="2">
        <v>1226</v>
      </c>
      <c r="B1227" s="2">
        <v>80</v>
      </c>
      <c r="C1227" s="2" t="s">
        <v>1969</v>
      </c>
    </row>
    <row r="1228" spans="1:3" x14ac:dyDescent="0.2">
      <c r="A1228" s="2">
        <v>1227</v>
      </c>
      <c r="B1228" s="2">
        <v>80</v>
      </c>
      <c r="C1228" s="2" t="s">
        <v>1970</v>
      </c>
    </row>
    <row r="1229" spans="1:3" x14ac:dyDescent="0.2">
      <c r="A1229" s="2">
        <v>1228</v>
      </c>
      <c r="B1229" s="2">
        <v>80</v>
      </c>
      <c r="C1229" s="2" t="s">
        <v>1971</v>
      </c>
    </row>
    <row r="1230" spans="1:3" x14ac:dyDescent="0.2">
      <c r="A1230" s="2">
        <v>1229</v>
      </c>
      <c r="B1230" s="2">
        <v>80</v>
      </c>
      <c r="C1230" s="2" t="s">
        <v>1972</v>
      </c>
    </row>
    <row r="1231" spans="1:3" x14ac:dyDescent="0.2">
      <c r="A1231" s="2">
        <v>1230</v>
      </c>
      <c r="B1231" s="2">
        <v>80</v>
      </c>
      <c r="C1231" s="2" t="s">
        <v>1480</v>
      </c>
    </row>
    <row r="1232" spans="1:3" x14ac:dyDescent="0.2">
      <c r="A1232" s="2">
        <v>1231</v>
      </c>
      <c r="B1232" s="2">
        <v>80</v>
      </c>
      <c r="C1232" s="2" t="s">
        <v>1973</v>
      </c>
    </row>
    <row r="1233" spans="1:3" x14ac:dyDescent="0.2">
      <c r="A1233" s="2">
        <v>1232</v>
      </c>
      <c r="B1233" s="2">
        <v>80</v>
      </c>
      <c r="C1233" s="2" t="s">
        <v>1974</v>
      </c>
    </row>
    <row r="1234" spans="1:3" x14ac:dyDescent="0.2">
      <c r="A1234" s="2">
        <v>1233</v>
      </c>
      <c r="B1234" s="2">
        <v>80</v>
      </c>
      <c r="C1234" s="2" t="s">
        <v>1975</v>
      </c>
    </row>
    <row r="1235" spans="1:3" x14ac:dyDescent="0.2">
      <c r="A1235" s="2">
        <v>1234</v>
      </c>
      <c r="B1235" s="2">
        <v>80</v>
      </c>
      <c r="C1235" s="2" t="s">
        <v>1976</v>
      </c>
    </row>
    <row r="1236" spans="1:3" x14ac:dyDescent="0.2">
      <c r="A1236" s="2">
        <v>1235</v>
      </c>
      <c r="B1236" s="2">
        <v>80</v>
      </c>
      <c r="C1236" s="2" t="s">
        <v>1375</v>
      </c>
    </row>
    <row r="1237" spans="1:3" x14ac:dyDescent="0.2">
      <c r="A1237" s="2">
        <v>1236</v>
      </c>
      <c r="B1237" s="2">
        <v>80</v>
      </c>
      <c r="C1237" s="2" t="s">
        <v>1977</v>
      </c>
    </row>
    <row r="1238" spans="1:3" x14ac:dyDescent="0.2">
      <c r="A1238" s="2">
        <v>1237</v>
      </c>
      <c r="B1238" s="2">
        <v>80</v>
      </c>
      <c r="C1238" s="2" t="s">
        <v>1978</v>
      </c>
    </row>
    <row r="1239" spans="1:3" x14ac:dyDescent="0.2">
      <c r="A1239" s="2">
        <v>1238</v>
      </c>
      <c r="B1239" s="2">
        <v>81</v>
      </c>
      <c r="C1239" s="2" t="s">
        <v>1979</v>
      </c>
    </row>
    <row r="1240" spans="1:3" x14ac:dyDescent="0.2">
      <c r="A1240" s="2">
        <v>1239</v>
      </c>
      <c r="B1240" s="2">
        <v>81</v>
      </c>
      <c r="C1240" s="2" t="s">
        <v>1980</v>
      </c>
    </row>
    <row r="1241" spans="1:3" x14ac:dyDescent="0.2">
      <c r="A1241" s="2">
        <v>1240</v>
      </c>
      <c r="B1241" s="2">
        <v>81</v>
      </c>
      <c r="C1241" s="2" t="s">
        <v>1981</v>
      </c>
    </row>
    <row r="1242" spans="1:3" x14ac:dyDescent="0.2">
      <c r="A1242" s="2">
        <v>1241</v>
      </c>
      <c r="B1242" s="2">
        <v>81</v>
      </c>
      <c r="C1242" s="2" t="s">
        <v>1982</v>
      </c>
    </row>
    <row r="1243" spans="1:3" x14ac:dyDescent="0.2">
      <c r="A1243" s="2">
        <v>1242</v>
      </c>
      <c r="B1243" s="2">
        <v>81</v>
      </c>
      <c r="C1243" s="2" t="s">
        <v>1983</v>
      </c>
    </row>
    <row r="1244" spans="1:3" x14ac:dyDescent="0.2">
      <c r="A1244" s="2">
        <v>1243</v>
      </c>
      <c r="B1244" s="2">
        <v>81</v>
      </c>
      <c r="C1244" s="2" t="s">
        <v>1984</v>
      </c>
    </row>
    <row r="1245" spans="1:3" x14ac:dyDescent="0.2">
      <c r="A1245" s="2">
        <v>1244</v>
      </c>
      <c r="B1245" s="2">
        <v>81</v>
      </c>
      <c r="C1245" s="2" t="s">
        <v>1985</v>
      </c>
    </row>
    <row r="1246" spans="1:3" x14ac:dyDescent="0.2">
      <c r="A1246" s="2">
        <v>1245</v>
      </c>
      <c r="B1246" s="2">
        <v>81</v>
      </c>
      <c r="C1246" s="2" t="s">
        <v>1986</v>
      </c>
    </row>
    <row r="1247" spans="1:3" x14ac:dyDescent="0.2">
      <c r="A1247" s="2">
        <v>1246</v>
      </c>
      <c r="B1247" s="2">
        <v>81</v>
      </c>
      <c r="C1247" s="2" t="s">
        <v>1987</v>
      </c>
    </row>
    <row r="1248" spans="1:3" x14ac:dyDescent="0.2">
      <c r="A1248" s="2">
        <v>1247</v>
      </c>
      <c r="B1248" s="2">
        <v>81</v>
      </c>
      <c r="C1248" s="2" t="s">
        <v>974</v>
      </c>
    </row>
    <row r="1249" spans="1:3" x14ac:dyDescent="0.2">
      <c r="A1249" s="2">
        <v>1248</v>
      </c>
      <c r="B1249" s="2">
        <v>81</v>
      </c>
      <c r="C1249" s="2" t="s">
        <v>1152</v>
      </c>
    </row>
    <row r="1250" spans="1:3" x14ac:dyDescent="0.2">
      <c r="A1250" s="2">
        <v>1249</v>
      </c>
      <c r="B1250" s="2">
        <v>81</v>
      </c>
      <c r="C1250" s="2" t="s">
        <v>1988</v>
      </c>
    </row>
    <row r="1251" spans="1:3" x14ac:dyDescent="0.2">
      <c r="A1251" s="2">
        <v>1250</v>
      </c>
      <c r="B1251" s="2">
        <v>81</v>
      </c>
      <c r="C1251" s="2" t="s">
        <v>1989</v>
      </c>
    </row>
    <row r="1252" spans="1:3" x14ac:dyDescent="0.2">
      <c r="A1252" s="2">
        <v>1251</v>
      </c>
      <c r="B1252" s="2">
        <v>81</v>
      </c>
      <c r="C1252" s="2" t="s">
        <v>1990</v>
      </c>
    </row>
    <row r="1253" spans="1:3" x14ac:dyDescent="0.2">
      <c r="A1253" s="2">
        <v>1252</v>
      </c>
      <c r="B1253" s="2">
        <v>81</v>
      </c>
      <c r="C1253" s="2" t="s">
        <v>1991</v>
      </c>
    </row>
    <row r="1254" spans="1:3" x14ac:dyDescent="0.2">
      <c r="A1254" s="2">
        <v>1253</v>
      </c>
      <c r="B1254" s="2">
        <v>81</v>
      </c>
      <c r="C1254" s="2" t="s">
        <v>1034</v>
      </c>
    </row>
    <row r="1255" spans="1:3" x14ac:dyDescent="0.2">
      <c r="A1255" s="2">
        <v>1254</v>
      </c>
      <c r="B1255" s="2">
        <v>81</v>
      </c>
      <c r="C1255" s="2" t="s">
        <v>1992</v>
      </c>
    </row>
    <row r="1256" spans="1:3" x14ac:dyDescent="0.2">
      <c r="A1256" s="2">
        <v>1255</v>
      </c>
      <c r="B1256" s="2">
        <v>81</v>
      </c>
      <c r="C1256" s="2" t="s">
        <v>1375</v>
      </c>
    </row>
    <row r="1257" spans="1:3" x14ac:dyDescent="0.2">
      <c r="A1257" s="2">
        <v>1256</v>
      </c>
      <c r="B1257" s="2">
        <v>81</v>
      </c>
      <c r="C1257" s="2" t="s">
        <v>1993</v>
      </c>
    </row>
    <row r="1258" spans="1:3" x14ac:dyDescent="0.2">
      <c r="A1258" s="2">
        <v>1257</v>
      </c>
      <c r="B1258" s="2">
        <v>81</v>
      </c>
      <c r="C1258" s="2" t="s">
        <v>1994</v>
      </c>
    </row>
    <row r="1259" spans="1:3" x14ac:dyDescent="0.2">
      <c r="A1259" s="2">
        <v>1258</v>
      </c>
      <c r="B1259" s="2">
        <v>82</v>
      </c>
      <c r="C1259" s="2" t="s">
        <v>1995</v>
      </c>
    </row>
    <row r="1260" spans="1:3" x14ac:dyDescent="0.2">
      <c r="A1260" s="2">
        <v>1259</v>
      </c>
      <c r="B1260" s="2">
        <v>82</v>
      </c>
      <c r="C1260" s="2" t="s">
        <v>1996</v>
      </c>
    </row>
    <row r="1261" spans="1:3" x14ac:dyDescent="0.2">
      <c r="A1261" s="2">
        <v>1260</v>
      </c>
      <c r="B1261" s="2">
        <v>82</v>
      </c>
      <c r="C1261" s="2" t="s">
        <v>1310</v>
      </c>
    </row>
    <row r="1262" spans="1:3" x14ac:dyDescent="0.2">
      <c r="A1262" s="2">
        <v>1261</v>
      </c>
      <c r="B1262" s="2">
        <v>82</v>
      </c>
      <c r="C1262" s="2" t="s">
        <v>966</v>
      </c>
    </row>
    <row r="1263" spans="1:3" x14ac:dyDescent="0.2">
      <c r="A1263" s="2">
        <v>1262</v>
      </c>
      <c r="B1263" s="2">
        <v>82</v>
      </c>
      <c r="C1263" s="2" t="s">
        <v>1502</v>
      </c>
    </row>
    <row r="1264" spans="1:3" x14ac:dyDescent="0.2">
      <c r="A1264" s="2">
        <v>1263</v>
      </c>
      <c r="B1264" s="2">
        <v>82</v>
      </c>
      <c r="C1264" s="2" t="s">
        <v>1997</v>
      </c>
    </row>
    <row r="1265" spans="1:3" x14ac:dyDescent="0.2">
      <c r="A1265" s="2">
        <v>1264</v>
      </c>
      <c r="B1265" s="2">
        <v>82</v>
      </c>
      <c r="C1265" s="2" t="s">
        <v>1998</v>
      </c>
    </row>
    <row r="1266" spans="1:3" x14ac:dyDescent="0.2">
      <c r="A1266" s="2">
        <v>1265</v>
      </c>
      <c r="B1266" s="2">
        <v>82</v>
      </c>
      <c r="C1266" s="2" t="s">
        <v>1999</v>
      </c>
    </row>
    <row r="1267" spans="1:3" x14ac:dyDescent="0.2">
      <c r="A1267" s="2">
        <v>1266</v>
      </c>
      <c r="B1267" s="2">
        <v>82</v>
      </c>
      <c r="C1267" s="2" t="s">
        <v>2000</v>
      </c>
    </row>
    <row r="1268" spans="1:3" x14ac:dyDescent="0.2">
      <c r="A1268" s="2">
        <v>1267</v>
      </c>
      <c r="B1268" s="2">
        <v>82</v>
      </c>
      <c r="C1268" s="2" t="s">
        <v>708</v>
      </c>
    </row>
    <row r="1269" spans="1:3" x14ac:dyDescent="0.2">
      <c r="A1269" s="2">
        <v>1268</v>
      </c>
      <c r="B1269" s="2">
        <v>82</v>
      </c>
      <c r="C1269" s="2" t="s">
        <v>2001</v>
      </c>
    </row>
    <row r="1270" spans="1:3" x14ac:dyDescent="0.2">
      <c r="A1270" s="2">
        <v>1269</v>
      </c>
      <c r="B1270" s="2">
        <v>82</v>
      </c>
      <c r="C1270" s="2" t="s">
        <v>2002</v>
      </c>
    </row>
    <row r="1271" spans="1:3" x14ac:dyDescent="0.2">
      <c r="A1271" s="2">
        <v>1270</v>
      </c>
      <c r="B1271" s="2">
        <v>82</v>
      </c>
      <c r="C1271" s="2" t="s">
        <v>2003</v>
      </c>
    </row>
    <row r="1272" spans="1:3" x14ac:dyDescent="0.2">
      <c r="A1272" s="2">
        <v>1271</v>
      </c>
      <c r="B1272" s="2">
        <v>82</v>
      </c>
      <c r="C1272" s="2" t="s">
        <v>1967</v>
      </c>
    </row>
    <row r="1273" spans="1:3" x14ac:dyDescent="0.2">
      <c r="A1273" s="2">
        <v>1272</v>
      </c>
      <c r="B1273" s="2">
        <v>82</v>
      </c>
      <c r="C1273" s="2" t="s">
        <v>1078</v>
      </c>
    </row>
    <row r="1274" spans="1:3" x14ac:dyDescent="0.2">
      <c r="A1274" s="2">
        <v>1273</v>
      </c>
      <c r="B1274" s="2">
        <v>82</v>
      </c>
      <c r="C1274" s="2" t="s">
        <v>2004</v>
      </c>
    </row>
    <row r="1275" spans="1:3" x14ac:dyDescent="0.2">
      <c r="A1275" s="2">
        <v>1274</v>
      </c>
      <c r="B1275" s="2">
        <v>82</v>
      </c>
      <c r="C1275" s="2" t="s">
        <v>2005</v>
      </c>
    </row>
    <row r="1276" spans="1:3" x14ac:dyDescent="0.2">
      <c r="A1276" s="2">
        <v>1275</v>
      </c>
      <c r="B1276" s="2">
        <v>82</v>
      </c>
      <c r="C1276" s="2" t="s">
        <v>2006</v>
      </c>
    </row>
    <row r="1277" spans="1:3" x14ac:dyDescent="0.2">
      <c r="A1277" s="2">
        <v>1276</v>
      </c>
      <c r="B1277" s="2">
        <v>82</v>
      </c>
      <c r="C1277" s="2" t="s">
        <v>2007</v>
      </c>
    </row>
    <row r="1278" spans="1:3" x14ac:dyDescent="0.2">
      <c r="A1278" s="2">
        <v>1277</v>
      </c>
      <c r="B1278" s="2">
        <v>82</v>
      </c>
      <c r="C1278" s="2" t="s">
        <v>741</v>
      </c>
    </row>
    <row r="1279" spans="1:3" x14ac:dyDescent="0.2">
      <c r="A1279" s="2">
        <v>1278</v>
      </c>
      <c r="B1279" s="2">
        <v>82</v>
      </c>
      <c r="C1279" s="2" t="s">
        <v>1153</v>
      </c>
    </row>
    <row r="1280" spans="1:3" x14ac:dyDescent="0.2">
      <c r="A1280" s="2">
        <v>1279</v>
      </c>
      <c r="B1280" s="2">
        <v>82</v>
      </c>
      <c r="C1280" s="2" t="s">
        <v>2008</v>
      </c>
    </row>
    <row r="1281" spans="1:3" x14ac:dyDescent="0.2">
      <c r="A1281" s="2">
        <v>1280</v>
      </c>
      <c r="B1281" s="2">
        <v>82</v>
      </c>
      <c r="C1281" s="2" t="s">
        <v>2009</v>
      </c>
    </row>
    <row r="1282" spans="1:3" x14ac:dyDescent="0.2">
      <c r="A1282" s="2">
        <v>1281</v>
      </c>
      <c r="B1282" s="2">
        <v>82</v>
      </c>
      <c r="C1282" s="2" t="s">
        <v>1571</v>
      </c>
    </row>
    <row r="1283" spans="1:3" x14ac:dyDescent="0.2">
      <c r="A1283" s="2">
        <v>1282</v>
      </c>
      <c r="B1283" s="2">
        <v>82</v>
      </c>
      <c r="C1283" s="2" t="s">
        <v>697</v>
      </c>
    </row>
    <row r="1284" spans="1:3" x14ac:dyDescent="0.2">
      <c r="A1284" s="2">
        <v>1283</v>
      </c>
      <c r="B1284" s="2">
        <v>82</v>
      </c>
      <c r="C1284" s="2" t="s">
        <v>1303</v>
      </c>
    </row>
    <row r="1285" spans="1:3" x14ac:dyDescent="0.2">
      <c r="A1285" s="2">
        <v>1284</v>
      </c>
      <c r="B1285" s="2">
        <v>82</v>
      </c>
      <c r="C1285" s="2" t="s">
        <v>2010</v>
      </c>
    </row>
    <row r="1286" spans="1:3" x14ac:dyDescent="0.2">
      <c r="A1286" s="2">
        <v>1285</v>
      </c>
      <c r="B1286" s="2">
        <v>82</v>
      </c>
      <c r="C1286" s="2" t="s">
        <v>2011</v>
      </c>
    </row>
    <row r="1287" spans="1:3" x14ac:dyDescent="0.2">
      <c r="A1287" s="2">
        <v>1286</v>
      </c>
      <c r="B1287" s="2">
        <v>82</v>
      </c>
      <c r="C1287" s="2" t="s">
        <v>2012</v>
      </c>
    </row>
    <row r="1288" spans="1:3" x14ac:dyDescent="0.2">
      <c r="A1288" s="2">
        <v>1287</v>
      </c>
      <c r="B1288" s="2">
        <v>82</v>
      </c>
      <c r="C1288" s="2" t="s">
        <v>2013</v>
      </c>
    </row>
    <row r="1289" spans="1:3" x14ac:dyDescent="0.2">
      <c r="A1289" s="2">
        <v>1288</v>
      </c>
      <c r="B1289" s="2">
        <v>82</v>
      </c>
      <c r="C1289" s="2" t="s">
        <v>1084</v>
      </c>
    </row>
    <row r="1290" spans="1:3" x14ac:dyDescent="0.2">
      <c r="A1290" s="2">
        <v>1289</v>
      </c>
      <c r="B1290" s="2">
        <v>82</v>
      </c>
      <c r="C1290" s="2" t="s">
        <v>2014</v>
      </c>
    </row>
    <row r="1291" spans="1:3" x14ac:dyDescent="0.2">
      <c r="A1291" s="2">
        <v>1290</v>
      </c>
      <c r="B1291" s="2">
        <v>82</v>
      </c>
      <c r="C1291" s="2" t="s">
        <v>939</v>
      </c>
    </row>
    <row r="1292" spans="1:3" x14ac:dyDescent="0.2">
      <c r="A1292" s="2">
        <v>1291</v>
      </c>
      <c r="B1292" s="2">
        <v>82</v>
      </c>
      <c r="C1292" s="2" t="s">
        <v>2015</v>
      </c>
    </row>
    <row r="1293" spans="1:3" x14ac:dyDescent="0.2">
      <c r="A1293" s="2">
        <v>1292</v>
      </c>
      <c r="B1293" s="2">
        <v>82</v>
      </c>
      <c r="C1293" s="2" t="s">
        <v>691</v>
      </c>
    </row>
    <row r="1294" spans="1:3" x14ac:dyDescent="0.2">
      <c r="A1294" s="2">
        <v>1293</v>
      </c>
      <c r="B1294" s="2">
        <v>82</v>
      </c>
      <c r="C1294" s="2" t="s">
        <v>2016</v>
      </c>
    </row>
    <row r="1295" spans="1:3" x14ac:dyDescent="0.2">
      <c r="A1295" s="2">
        <v>1294</v>
      </c>
      <c r="B1295" s="2">
        <v>82</v>
      </c>
      <c r="C1295" s="2" t="s">
        <v>2017</v>
      </c>
    </row>
    <row r="1296" spans="1:3" x14ac:dyDescent="0.2">
      <c r="A1296" s="2">
        <v>1295</v>
      </c>
      <c r="B1296" s="2">
        <v>82</v>
      </c>
      <c r="C1296" s="2" t="s">
        <v>2018</v>
      </c>
    </row>
    <row r="1297" spans="1:3" x14ac:dyDescent="0.2">
      <c r="A1297" s="2">
        <v>1296</v>
      </c>
      <c r="B1297" s="2">
        <v>82</v>
      </c>
      <c r="C1297" s="2" t="s">
        <v>1946</v>
      </c>
    </row>
    <row r="1298" spans="1:3" x14ac:dyDescent="0.2">
      <c r="A1298" s="2">
        <v>1297</v>
      </c>
      <c r="B1298" s="2">
        <v>82</v>
      </c>
      <c r="C1298" s="2" t="s">
        <v>2019</v>
      </c>
    </row>
    <row r="1299" spans="1:3" x14ac:dyDescent="0.2">
      <c r="A1299" s="2">
        <v>1298</v>
      </c>
      <c r="B1299" s="2">
        <v>82</v>
      </c>
      <c r="C1299" s="2" t="s">
        <v>2020</v>
      </c>
    </row>
    <row r="1300" spans="1:3" x14ac:dyDescent="0.2">
      <c r="A1300" s="2">
        <v>1299</v>
      </c>
      <c r="B1300" s="2">
        <v>82</v>
      </c>
      <c r="C1300" s="2" t="s">
        <v>2021</v>
      </c>
    </row>
    <row r="1301" spans="1:3" x14ac:dyDescent="0.2">
      <c r="A1301" s="2">
        <v>1300</v>
      </c>
      <c r="B1301" s="2">
        <v>82</v>
      </c>
      <c r="C1301" s="2" t="s">
        <v>743</v>
      </c>
    </row>
    <row r="1302" spans="1:3" x14ac:dyDescent="0.2">
      <c r="A1302" s="2">
        <v>1301</v>
      </c>
      <c r="B1302" s="2">
        <v>82</v>
      </c>
      <c r="C1302" s="2" t="s">
        <v>2022</v>
      </c>
    </row>
    <row r="1303" spans="1:3" x14ac:dyDescent="0.2">
      <c r="A1303" s="2">
        <v>1302</v>
      </c>
      <c r="B1303" s="2">
        <v>83</v>
      </c>
      <c r="C1303" s="2" t="s">
        <v>713</v>
      </c>
    </row>
    <row r="1304" spans="1:3" x14ac:dyDescent="0.2">
      <c r="A1304" s="2">
        <v>1303</v>
      </c>
      <c r="B1304" s="2">
        <v>83</v>
      </c>
      <c r="C1304" s="2" t="s">
        <v>2023</v>
      </c>
    </row>
    <row r="1305" spans="1:3" x14ac:dyDescent="0.2">
      <c r="A1305" s="2">
        <v>1304</v>
      </c>
      <c r="B1305" s="2">
        <v>83</v>
      </c>
      <c r="C1305" s="2" t="s">
        <v>2024</v>
      </c>
    </row>
    <row r="1306" spans="1:3" x14ac:dyDescent="0.2">
      <c r="A1306" s="2">
        <v>1305</v>
      </c>
      <c r="B1306" s="2">
        <v>113</v>
      </c>
      <c r="C1306" s="2" t="s">
        <v>2025</v>
      </c>
    </row>
    <row r="1307" spans="1:3" x14ac:dyDescent="0.2">
      <c r="A1307" s="2">
        <v>1306</v>
      </c>
      <c r="B1307" s="2">
        <v>113</v>
      </c>
      <c r="C1307" s="2" t="s">
        <v>2026</v>
      </c>
    </row>
    <row r="1308" spans="1:3" x14ac:dyDescent="0.2">
      <c r="A1308" s="2">
        <v>1307</v>
      </c>
      <c r="B1308" s="2">
        <v>113</v>
      </c>
      <c r="C1308" s="2" t="s">
        <v>2027</v>
      </c>
    </row>
    <row r="1309" spans="1:3" x14ac:dyDescent="0.2">
      <c r="A1309" s="2">
        <v>1308</v>
      </c>
      <c r="B1309" s="2">
        <v>113</v>
      </c>
      <c r="C1309" s="2" t="s">
        <v>2028</v>
      </c>
    </row>
    <row r="1310" spans="1:3" x14ac:dyDescent="0.2">
      <c r="A1310" s="2">
        <v>1309</v>
      </c>
      <c r="B1310" s="2">
        <v>113</v>
      </c>
      <c r="C1310" s="2" t="s">
        <v>1835</v>
      </c>
    </row>
    <row r="1311" spans="1:3" x14ac:dyDescent="0.2">
      <c r="A1311" s="2">
        <v>1310</v>
      </c>
      <c r="B1311" s="2">
        <v>113</v>
      </c>
      <c r="C1311" s="2" t="s">
        <v>2029</v>
      </c>
    </row>
    <row r="1312" spans="1:3" x14ac:dyDescent="0.2">
      <c r="A1312" s="2">
        <v>1311</v>
      </c>
      <c r="B1312" s="2">
        <v>113</v>
      </c>
      <c r="C1312" s="2" t="s">
        <v>2030</v>
      </c>
    </row>
    <row r="1313" spans="1:3" x14ac:dyDescent="0.2">
      <c r="A1313" s="2">
        <v>1312</v>
      </c>
      <c r="B1313" s="2">
        <v>113</v>
      </c>
      <c r="C1313" s="2" t="s">
        <v>2031</v>
      </c>
    </row>
    <row r="1314" spans="1:3" x14ac:dyDescent="0.2">
      <c r="A1314" s="2">
        <v>1313</v>
      </c>
      <c r="B1314" s="2">
        <v>113</v>
      </c>
      <c r="C1314" s="2" t="s">
        <v>2032</v>
      </c>
    </row>
    <row r="1315" spans="1:3" x14ac:dyDescent="0.2">
      <c r="A1315" s="2">
        <v>1314</v>
      </c>
      <c r="B1315" s="2">
        <v>113</v>
      </c>
      <c r="C1315" s="2" t="s">
        <v>2033</v>
      </c>
    </row>
    <row r="1316" spans="1:3" x14ac:dyDescent="0.2">
      <c r="A1316" s="2">
        <v>1315</v>
      </c>
      <c r="B1316" s="2">
        <v>113</v>
      </c>
      <c r="C1316" s="2" t="s">
        <v>1848</v>
      </c>
    </row>
    <row r="1317" spans="1:3" x14ac:dyDescent="0.2">
      <c r="A1317" s="2">
        <v>1316</v>
      </c>
      <c r="B1317" s="2">
        <v>113</v>
      </c>
      <c r="C1317" s="2" t="s">
        <v>1852</v>
      </c>
    </row>
    <row r="1318" spans="1:3" x14ac:dyDescent="0.2">
      <c r="A1318" s="2">
        <v>1317</v>
      </c>
      <c r="B1318" s="2">
        <v>113</v>
      </c>
      <c r="C1318" s="2" t="s">
        <v>2034</v>
      </c>
    </row>
    <row r="1319" spans="1:3" x14ac:dyDescent="0.2">
      <c r="A1319" s="2">
        <v>1318</v>
      </c>
      <c r="B1319" s="2">
        <v>113</v>
      </c>
      <c r="C1319" s="2" t="s">
        <v>1857</v>
      </c>
    </row>
    <row r="1320" spans="1:3" x14ac:dyDescent="0.2">
      <c r="A1320" s="2">
        <v>1319</v>
      </c>
      <c r="B1320" s="2">
        <v>113</v>
      </c>
      <c r="C1320" s="2" t="s">
        <v>1866</v>
      </c>
    </row>
    <row r="1321" spans="1:3" x14ac:dyDescent="0.2">
      <c r="A1321" s="2">
        <v>1320</v>
      </c>
      <c r="B1321" s="2">
        <v>62</v>
      </c>
      <c r="C1321" s="2" t="s">
        <v>1478</v>
      </c>
    </row>
    <row r="1322" spans="1:3" x14ac:dyDescent="0.2">
      <c r="A1322" s="2">
        <v>1321</v>
      </c>
      <c r="B1322" s="2">
        <v>62</v>
      </c>
      <c r="C1322" s="2" t="s">
        <v>1479</v>
      </c>
    </row>
    <row r="1323" spans="1:3" x14ac:dyDescent="0.2">
      <c r="A1323" s="2">
        <v>1322</v>
      </c>
      <c r="B1323" s="2">
        <v>62</v>
      </c>
      <c r="C1323" s="2" t="s">
        <v>1480</v>
      </c>
    </row>
    <row r="1324" spans="1:3" x14ac:dyDescent="0.2">
      <c r="A1324" s="2">
        <v>1323</v>
      </c>
      <c r="B1324" s="2">
        <v>62</v>
      </c>
      <c r="C1324" s="2" t="s">
        <v>1481</v>
      </c>
    </row>
    <row r="1325" spans="1:3" x14ac:dyDescent="0.2">
      <c r="A1325" s="2">
        <v>1324</v>
      </c>
      <c r="B1325" s="2">
        <v>62</v>
      </c>
      <c r="C1325" s="2" t="s">
        <v>690</v>
      </c>
    </row>
    <row r="1326" spans="1:3" x14ac:dyDescent="0.2">
      <c r="A1326" s="2">
        <v>1325</v>
      </c>
      <c r="B1326" s="2">
        <v>75</v>
      </c>
      <c r="C1326" s="2" t="s">
        <v>2035</v>
      </c>
    </row>
    <row r="1327" spans="1:3" x14ac:dyDescent="0.2">
      <c r="A1327" s="2">
        <v>1326</v>
      </c>
      <c r="B1327" s="2">
        <v>75</v>
      </c>
      <c r="C1327" s="2" t="s">
        <v>2036</v>
      </c>
    </row>
    <row r="1328" spans="1:3" x14ac:dyDescent="0.2">
      <c r="A1328" s="2">
        <v>1327</v>
      </c>
      <c r="B1328" s="2">
        <v>75</v>
      </c>
      <c r="C1328" s="2" t="s">
        <v>2037</v>
      </c>
    </row>
    <row r="1329" spans="1:3" x14ac:dyDescent="0.2">
      <c r="A1329" s="2">
        <v>1328</v>
      </c>
      <c r="B1329" s="2">
        <v>75</v>
      </c>
      <c r="C1329" s="2" t="s">
        <v>2038</v>
      </c>
    </row>
    <row r="1330" spans="1:3" x14ac:dyDescent="0.2">
      <c r="A1330" s="2">
        <v>1329</v>
      </c>
      <c r="B1330" s="2">
        <v>75</v>
      </c>
      <c r="C1330" s="2" t="s">
        <v>2039</v>
      </c>
    </row>
    <row r="1331" spans="1:3" x14ac:dyDescent="0.2">
      <c r="A1331" s="2">
        <v>1330</v>
      </c>
      <c r="B1331" s="2">
        <v>75</v>
      </c>
      <c r="C1331" s="2" t="s">
        <v>1312</v>
      </c>
    </row>
    <row r="1332" spans="1:3" x14ac:dyDescent="0.2">
      <c r="A1332" s="2">
        <v>1331</v>
      </c>
      <c r="B1332" s="2">
        <v>75</v>
      </c>
      <c r="C1332" s="2" t="s">
        <v>2040</v>
      </c>
    </row>
    <row r="1333" spans="1:3" x14ac:dyDescent="0.2">
      <c r="A1333" s="2">
        <v>1332</v>
      </c>
      <c r="B1333" s="2">
        <v>75</v>
      </c>
      <c r="C1333" s="2" t="s">
        <v>2041</v>
      </c>
    </row>
    <row r="1334" spans="1:3" x14ac:dyDescent="0.2">
      <c r="A1334" s="2">
        <v>1333</v>
      </c>
      <c r="B1334" s="2">
        <v>75</v>
      </c>
      <c r="C1334" s="2" t="s">
        <v>1458</v>
      </c>
    </row>
    <row r="1335" spans="1:3" x14ac:dyDescent="0.2">
      <c r="A1335" s="2">
        <v>1334</v>
      </c>
      <c r="B1335" s="2">
        <v>75</v>
      </c>
      <c r="C1335" s="2" t="s">
        <v>2042</v>
      </c>
    </row>
    <row r="1336" spans="1:3" x14ac:dyDescent="0.2">
      <c r="A1336" s="2">
        <v>1335</v>
      </c>
      <c r="B1336" s="2">
        <v>75</v>
      </c>
      <c r="C1336" s="2" t="s">
        <v>2043</v>
      </c>
    </row>
    <row r="1337" spans="1:3" x14ac:dyDescent="0.2">
      <c r="A1337" s="2">
        <v>1336</v>
      </c>
      <c r="B1337" s="2">
        <v>75</v>
      </c>
      <c r="C1337" s="2" t="s">
        <v>2044</v>
      </c>
    </row>
    <row r="1338" spans="1:3" x14ac:dyDescent="0.2">
      <c r="A1338" s="2">
        <v>1337</v>
      </c>
      <c r="B1338" s="2">
        <v>75</v>
      </c>
      <c r="C1338" s="2" t="s">
        <v>1325</v>
      </c>
    </row>
    <row r="1339" spans="1:3" x14ac:dyDescent="0.2">
      <c r="A1339" s="2">
        <v>1338</v>
      </c>
      <c r="B1339" s="2">
        <v>75</v>
      </c>
      <c r="C1339" s="2" t="s">
        <v>969</v>
      </c>
    </row>
    <row r="1340" spans="1:3" x14ac:dyDescent="0.2">
      <c r="A1340" s="2">
        <v>1339</v>
      </c>
      <c r="B1340" s="2">
        <v>75</v>
      </c>
      <c r="C1340" s="2" t="s">
        <v>1399</v>
      </c>
    </row>
    <row r="1341" spans="1:3" x14ac:dyDescent="0.2">
      <c r="A1341" s="2">
        <v>1340</v>
      </c>
      <c r="B1341" s="2">
        <v>75</v>
      </c>
      <c r="C1341" s="2" t="s">
        <v>2045</v>
      </c>
    </row>
    <row r="1342" spans="1:3" x14ac:dyDescent="0.2">
      <c r="A1342" s="2">
        <v>1341</v>
      </c>
      <c r="B1342" s="2">
        <v>75</v>
      </c>
      <c r="C1342" s="2" t="s">
        <v>2046</v>
      </c>
    </row>
    <row r="1343" spans="1:3" x14ac:dyDescent="0.2">
      <c r="A1343" s="2">
        <v>1342</v>
      </c>
      <c r="B1343" s="2">
        <v>75</v>
      </c>
      <c r="C1343" s="2" t="s">
        <v>2047</v>
      </c>
    </row>
    <row r="1344" spans="1:3" x14ac:dyDescent="0.2">
      <c r="A1344" s="2">
        <v>1343</v>
      </c>
      <c r="B1344" s="2">
        <v>75</v>
      </c>
      <c r="C1344" s="2" t="s">
        <v>2048</v>
      </c>
    </row>
    <row r="1345" spans="1:3" x14ac:dyDescent="0.2">
      <c r="A1345" s="2">
        <v>1344</v>
      </c>
      <c r="B1345" s="2">
        <v>75</v>
      </c>
      <c r="C1345" s="2" t="s">
        <v>2049</v>
      </c>
    </row>
    <row r="1346" spans="1:3" x14ac:dyDescent="0.2">
      <c r="A1346" s="2">
        <v>1345</v>
      </c>
      <c r="B1346" s="2">
        <v>75</v>
      </c>
      <c r="C1346" s="2" t="s">
        <v>2050</v>
      </c>
    </row>
    <row r="1347" spans="1:3" x14ac:dyDescent="0.2">
      <c r="A1347" s="2">
        <v>1346</v>
      </c>
      <c r="B1347" s="2">
        <v>75</v>
      </c>
      <c r="C1347" s="2" t="s">
        <v>2051</v>
      </c>
    </row>
    <row r="1348" spans="1:3" x14ac:dyDescent="0.2">
      <c r="A1348" s="2">
        <v>1347</v>
      </c>
      <c r="B1348" s="2">
        <v>75</v>
      </c>
      <c r="C1348" s="2" t="s">
        <v>1406</v>
      </c>
    </row>
    <row r="1349" spans="1:3" x14ac:dyDescent="0.2">
      <c r="A1349" s="2">
        <v>1348</v>
      </c>
      <c r="B1349" s="2">
        <v>75</v>
      </c>
      <c r="C1349" s="2" t="s">
        <v>1694</v>
      </c>
    </row>
    <row r="1350" spans="1:3" x14ac:dyDescent="0.2">
      <c r="A1350" s="2">
        <v>1349</v>
      </c>
      <c r="B1350" s="2">
        <v>75</v>
      </c>
      <c r="C1350" s="2" t="s">
        <v>2052</v>
      </c>
    </row>
    <row r="1351" spans="1:3" x14ac:dyDescent="0.2">
      <c r="A1351" s="2">
        <v>1350</v>
      </c>
      <c r="B1351" s="2">
        <v>75</v>
      </c>
      <c r="C1351" s="2" t="s">
        <v>2053</v>
      </c>
    </row>
    <row r="1352" spans="1:3" x14ac:dyDescent="0.2">
      <c r="A1352" s="2">
        <v>1351</v>
      </c>
      <c r="B1352" s="2">
        <v>75</v>
      </c>
      <c r="C1352" s="2" t="s">
        <v>2054</v>
      </c>
    </row>
    <row r="1353" spans="1:3" x14ac:dyDescent="0.2">
      <c r="A1353" s="2">
        <v>1352</v>
      </c>
      <c r="B1353" s="2">
        <v>75</v>
      </c>
      <c r="C1353" s="2" t="s">
        <v>926</v>
      </c>
    </row>
    <row r="1354" spans="1:3" x14ac:dyDescent="0.2">
      <c r="A1354" s="2">
        <v>1353</v>
      </c>
      <c r="B1354" s="2">
        <v>75</v>
      </c>
      <c r="C1354" s="2" t="s">
        <v>2055</v>
      </c>
    </row>
    <row r="1355" spans="1:3" x14ac:dyDescent="0.2">
      <c r="A1355" s="2">
        <v>1354</v>
      </c>
      <c r="B1355" s="2">
        <v>75</v>
      </c>
      <c r="C1355" s="2" t="s">
        <v>2056</v>
      </c>
    </row>
    <row r="1356" spans="1:3" x14ac:dyDescent="0.2">
      <c r="A1356" s="2">
        <v>1355</v>
      </c>
      <c r="B1356" s="2">
        <v>75</v>
      </c>
      <c r="C1356" s="2" t="s">
        <v>2057</v>
      </c>
    </row>
    <row r="1357" spans="1:3" x14ac:dyDescent="0.2">
      <c r="A1357" s="2">
        <v>1356</v>
      </c>
      <c r="B1357" s="2">
        <v>75</v>
      </c>
      <c r="C1357" s="2" t="s">
        <v>2058</v>
      </c>
    </row>
    <row r="1358" spans="1:3" x14ac:dyDescent="0.2">
      <c r="A1358" s="2">
        <v>1357</v>
      </c>
      <c r="B1358" s="2">
        <v>75</v>
      </c>
      <c r="C1358" s="2" t="s">
        <v>2059</v>
      </c>
    </row>
    <row r="1359" spans="1:3" x14ac:dyDescent="0.2">
      <c r="A1359" s="2">
        <v>1358</v>
      </c>
      <c r="B1359" s="2">
        <v>75</v>
      </c>
      <c r="C1359" s="2" t="s">
        <v>2060</v>
      </c>
    </row>
    <row r="1360" spans="1:3" x14ac:dyDescent="0.2">
      <c r="A1360" s="2">
        <v>1359</v>
      </c>
      <c r="B1360" s="2">
        <v>75</v>
      </c>
      <c r="C1360" s="2" t="s">
        <v>2061</v>
      </c>
    </row>
    <row r="1361" spans="1:3" x14ac:dyDescent="0.2">
      <c r="A1361" s="2">
        <v>1360</v>
      </c>
      <c r="B1361" s="2">
        <v>76</v>
      </c>
      <c r="C1361" s="2" t="s">
        <v>2062</v>
      </c>
    </row>
    <row r="1362" spans="1:3" x14ac:dyDescent="0.2">
      <c r="A1362" s="2">
        <v>1361</v>
      </c>
      <c r="B1362" s="2">
        <v>76</v>
      </c>
      <c r="C1362" s="2" t="s">
        <v>2063</v>
      </c>
    </row>
    <row r="1363" spans="1:3" x14ac:dyDescent="0.2">
      <c r="A1363" s="2">
        <v>1362</v>
      </c>
      <c r="B1363" s="2">
        <v>76</v>
      </c>
      <c r="C1363" s="2" t="s">
        <v>2064</v>
      </c>
    </row>
    <row r="1364" spans="1:3" x14ac:dyDescent="0.2">
      <c r="A1364" s="2">
        <v>1363</v>
      </c>
      <c r="B1364" s="2">
        <v>76</v>
      </c>
      <c r="C1364" s="2" t="s">
        <v>1009</v>
      </c>
    </row>
    <row r="1365" spans="1:3" x14ac:dyDescent="0.2">
      <c r="A1365" s="2">
        <v>1364</v>
      </c>
      <c r="B1365" s="2">
        <v>76</v>
      </c>
      <c r="C1365" s="2" t="s">
        <v>1431</v>
      </c>
    </row>
    <row r="1366" spans="1:3" x14ac:dyDescent="0.2">
      <c r="A1366" s="2">
        <v>1365</v>
      </c>
      <c r="B1366" s="2">
        <v>76</v>
      </c>
      <c r="C1366" s="2" t="s">
        <v>2065</v>
      </c>
    </row>
    <row r="1367" spans="1:3" x14ac:dyDescent="0.2">
      <c r="A1367" s="2">
        <v>1366</v>
      </c>
      <c r="B1367" s="2">
        <v>76</v>
      </c>
      <c r="C1367" s="2" t="s">
        <v>2066</v>
      </c>
    </row>
    <row r="1368" spans="1:3" x14ac:dyDescent="0.2">
      <c r="A1368" s="2">
        <v>1367</v>
      </c>
      <c r="B1368" s="2">
        <v>76</v>
      </c>
      <c r="C1368" s="2" t="s">
        <v>2067</v>
      </c>
    </row>
    <row r="1369" spans="1:3" x14ac:dyDescent="0.2">
      <c r="A1369" s="2">
        <v>1368</v>
      </c>
      <c r="B1369" s="2">
        <v>76</v>
      </c>
      <c r="C1369" s="2" t="s">
        <v>1674</v>
      </c>
    </row>
    <row r="1370" spans="1:3" x14ac:dyDescent="0.2">
      <c r="A1370" s="2">
        <v>1369</v>
      </c>
      <c r="B1370" s="2">
        <v>76</v>
      </c>
      <c r="C1370" s="2" t="s">
        <v>2068</v>
      </c>
    </row>
    <row r="1371" spans="1:3" x14ac:dyDescent="0.2">
      <c r="A1371" s="2">
        <v>1370</v>
      </c>
      <c r="B1371" s="2">
        <v>76</v>
      </c>
      <c r="C1371" s="2" t="s">
        <v>2069</v>
      </c>
    </row>
    <row r="1372" spans="1:3" x14ac:dyDescent="0.2">
      <c r="A1372" s="2">
        <v>1371</v>
      </c>
      <c r="B1372" s="2">
        <v>76</v>
      </c>
      <c r="C1372" s="2" t="s">
        <v>1153</v>
      </c>
    </row>
    <row r="1373" spans="1:3" x14ac:dyDescent="0.2">
      <c r="A1373" s="2">
        <v>1372</v>
      </c>
      <c r="B1373" s="2">
        <v>76</v>
      </c>
      <c r="C1373" s="2" t="s">
        <v>2070</v>
      </c>
    </row>
    <row r="1374" spans="1:3" x14ac:dyDescent="0.2">
      <c r="A1374" s="2">
        <v>1373</v>
      </c>
      <c r="B1374" s="2">
        <v>76</v>
      </c>
      <c r="C1374" s="2" t="s">
        <v>2071</v>
      </c>
    </row>
    <row r="1375" spans="1:3" x14ac:dyDescent="0.2">
      <c r="A1375" s="2">
        <v>1374</v>
      </c>
      <c r="B1375" s="2">
        <v>76</v>
      </c>
      <c r="C1375" s="2" t="s">
        <v>756</v>
      </c>
    </row>
    <row r="1376" spans="1:3" x14ac:dyDescent="0.2">
      <c r="A1376" s="2">
        <v>1375</v>
      </c>
      <c r="B1376" s="2">
        <v>76</v>
      </c>
      <c r="C1376" s="2" t="s">
        <v>2072</v>
      </c>
    </row>
    <row r="1377" spans="1:3" x14ac:dyDescent="0.2">
      <c r="A1377" s="2">
        <v>1376</v>
      </c>
      <c r="B1377" s="2">
        <v>76</v>
      </c>
      <c r="C1377" s="2" t="s">
        <v>1869</v>
      </c>
    </row>
    <row r="1378" spans="1:3" x14ac:dyDescent="0.2">
      <c r="A1378" s="2">
        <v>1377</v>
      </c>
      <c r="B1378" s="2">
        <v>77</v>
      </c>
      <c r="C1378" s="2" t="s">
        <v>2073</v>
      </c>
    </row>
    <row r="1379" spans="1:3" x14ac:dyDescent="0.2">
      <c r="A1379" s="2">
        <v>1378</v>
      </c>
      <c r="B1379" s="2">
        <v>77</v>
      </c>
      <c r="C1379" s="2" t="s">
        <v>2074</v>
      </c>
    </row>
    <row r="1380" spans="1:3" x14ac:dyDescent="0.2">
      <c r="A1380" s="2">
        <v>1379</v>
      </c>
      <c r="B1380" s="2">
        <v>110</v>
      </c>
      <c r="C1380" s="2" t="s">
        <v>2075</v>
      </c>
    </row>
    <row r="1381" spans="1:3" x14ac:dyDescent="0.2">
      <c r="A1381" s="2">
        <v>1380</v>
      </c>
      <c r="B1381" s="2">
        <v>110</v>
      </c>
      <c r="C1381" s="2" t="s">
        <v>2076</v>
      </c>
    </row>
    <row r="1382" spans="1:3" x14ac:dyDescent="0.2">
      <c r="A1382" s="2">
        <v>1381</v>
      </c>
      <c r="B1382" s="2">
        <v>110</v>
      </c>
      <c r="C1382" s="2" t="s">
        <v>2077</v>
      </c>
    </row>
    <row r="1383" spans="1:3" x14ac:dyDescent="0.2">
      <c r="A1383" s="2">
        <v>1382</v>
      </c>
      <c r="B1383" s="2">
        <v>110</v>
      </c>
      <c r="C1383" s="2" t="s">
        <v>2078</v>
      </c>
    </row>
    <row r="1384" spans="1:3" x14ac:dyDescent="0.2">
      <c r="A1384" s="2">
        <v>1383</v>
      </c>
      <c r="B1384" s="2">
        <v>112</v>
      </c>
      <c r="C1384" s="2" t="s">
        <v>2079</v>
      </c>
    </row>
    <row r="1385" spans="1:3" x14ac:dyDescent="0.2">
      <c r="A1385" s="2">
        <v>1384</v>
      </c>
      <c r="B1385" s="2">
        <v>112</v>
      </c>
      <c r="C1385" s="2" t="s">
        <v>2080</v>
      </c>
    </row>
    <row r="1386" spans="1:3" x14ac:dyDescent="0.2">
      <c r="A1386" s="2">
        <v>1385</v>
      </c>
      <c r="B1386" s="2">
        <v>112</v>
      </c>
      <c r="C1386" s="2" t="s">
        <v>1412</v>
      </c>
    </row>
    <row r="1387" spans="1:3" x14ac:dyDescent="0.2">
      <c r="A1387" s="2">
        <v>1386</v>
      </c>
      <c r="B1387" s="2">
        <v>112</v>
      </c>
      <c r="C1387" s="2" t="s">
        <v>2081</v>
      </c>
    </row>
    <row r="1388" spans="1:3" x14ac:dyDescent="0.2">
      <c r="A1388" s="2">
        <v>1387</v>
      </c>
      <c r="B1388" s="2">
        <v>112</v>
      </c>
      <c r="C1388" s="2" t="s">
        <v>2082</v>
      </c>
    </row>
    <row r="1389" spans="1:3" x14ac:dyDescent="0.2">
      <c r="A1389" s="2">
        <v>1388</v>
      </c>
      <c r="B1389" s="2">
        <v>114</v>
      </c>
      <c r="C1389" s="2" t="s">
        <v>2083</v>
      </c>
    </row>
    <row r="1390" spans="1:3" x14ac:dyDescent="0.2">
      <c r="A1390" s="2">
        <v>1389</v>
      </c>
      <c r="B1390" s="2">
        <v>114</v>
      </c>
      <c r="C1390" s="2" t="s">
        <v>2084</v>
      </c>
    </row>
    <row r="1391" spans="1:3" x14ac:dyDescent="0.2">
      <c r="A1391" s="2">
        <v>1390</v>
      </c>
      <c r="B1391" s="2">
        <v>114</v>
      </c>
      <c r="C1391" s="2" t="s">
        <v>2085</v>
      </c>
    </row>
    <row r="1392" spans="1:3" x14ac:dyDescent="0.2">
      <c r="A1392" s="2">
        <v>1391</v>
      </c>
      <c r="B1392" s="2">
        <v>114</v>
      </c>
      <c r="C1392" s="2" t="s">
        <v>2086</v>
      </c>
    </row>
    <row r="1393" spans="1:3" x14ac:dyDescent="0.2">
      <c r="A1393" s="2">
        <v>1392</v>
      </c>
      <c r="B1393" s="2">
        <v>114</v>
      </c>
      <c r="C1393" s="2" t="s">
        <v>2087</v>
      </c>
    </row>
    <row r="1394" spans="1:3" x14ac:dyDescent="0.2">
      <c r="A1394" s="2">
        <v>1393</v>
      </c>
      <c r="B1394" s="2">
        <v>114</v>
      </c>
      <c r="C1394" s="2" t="s">
        <v>974</v>
      </c>
    </row>
    <row r="1395" spans="1:3" x14ac:dyDescent="0.2">
      <c r="A1395" s="2">
        <v>1394</v>
      </c>
      <c r="B1395" s="2">
        <v>114</v>
      </c>
      <c r="C1395" s="2" t="s">
        <v>2088</v>
      </c>
    </row>
    <row r="1396" spans="1:3" x14ac:dyDescent="0.2">
      <c r="A1396" s="2">
        <v>1395</v>
      </c>
      <c r="B1396" s="2">
        <v>114</v>
      </c>
      <c r="C1396" s="2" t="s">
        <v>2089</v>
      </c>
    </row>
    <row r="1397" spans="1:3" x14ac:dyDescent="0.2">
      <c r="A1397" s="2">
        <v>1396</v>
      </c>
      <c r="B1397" s="2">
        <v>114</v>
      </c>
      <c r="C1397" s="2" t="s">
        <v>2090</v>
      </c>
    </row>
    <row r="1398" spans="1:3" x14ac:dyDescent="0.2">
      <c r="A1398" s="2">
        <v>1397</v>
      </c>
      <c r="B1398" s="2">
        <v>114</v>
      </c>
      <c r="C1398" s="2" t="s">
        <v>720</v>
      </c>
    </row>
    <row r="1399" spans="1:3" x14ac:dyDescent="0.2">
      <c r="A1399" s="2">
        <v>1398</v>
      </c>
      <c r="B1399" s="2">
        <v>114</v>
      </c>
      <c r="C1399" s="2" t="s">
        <v>2091</v>
      </c>
    </row>
    <row r="1400" spans="1:3" x14ac:dyDescent="0.2">
      <c r="A1400" s="2">
        <v>1399</v>
      </c>
      <c r="B1400" s="2">
        <v>115</v>
      </c>
      <c r="C1400" s="2" t="s">
        <v>752</v>
      </c>
    </row>
    <row r="1401" spans="1:3" x14ac:dyDescent="0.2">
      <c r="A1401" s="2">
        <v>1400</v>
      </c>
      <c r="B1401" s="2">
        <v>115</v>
      </c>
      <c r="C1401" s="2" t="s">
        <v>2092</v>
      </c>
    </row>
    <row r="1402" spans="1:3" x14ac:dyDescent="0.2">
      <c r="A1402" s="2">
        <v>1401</v>
      </c>
      <c r="B1402" s="2">
        <v>115</v>
      </c>
      <c r="C1402" s="2" t="s">
        <v>2093</v>
      </c>
    </row>
    <row r="1403" spans="1:3" x14ac:dyDescent="0.2">
      <c r="A1403" s="2">
        <v>1402</v>
      </c>
      <c r="B1403" s="2">
        <v>115</v>
      </c>
      <c r="C1403" s="2" t="s">
        <v>1223</v>
      </c>
    </row>
    <row r="1404" spans="1:3" x14ac:dyDescent="0.2">
      <c r="A1404" s="2">
        <v>1403</v>
      </c>
      <c r="B1404" s="2">
        <v>115</v>
      </c>
      <c r="C1404" s="2" t="s">
        <v>2057</v>
      </c>
    </row>
    <row r="1405" spans="1:3" x14ac:dyDescent="0.2">
      <c r="A1405" s="2">
        <v>1404</v>
      </c>
      <c r="B1405" s="2">
        <v>117</v>
      </c>
      <c r="C1405" s="2" t="s">
        <v>2094</v>
      </c>
    </row>
    <row r="1406" spans="1:3" x14ac:dyDescent="0.2">
      <c r="A1406" s="2">
        <v>1405</v>
      </c>
      <c r="B1406" s="2">
        <v>26</v>
      </c>
      <c r="C1406" s="2" t="s">
        <v>2095</v>
      </c>
    </row>
    <row r="1407" spans="1:3" x14ac:dyDescent="0.2">
      <c r="A1407" s="2">
        <v>1406</v>
      </c>
      <c r="B1407" s="2">
        <v>26</v>
      </c>
      <c r="C1407" s="2" t="s">
        <v>2096</v>
      </c>
    </row>
    <row r="1408" spans="1:3" x14ac:dyDescent="0.2">
      <c r="A1408" s="2">
        <v>1407</v>
      </c>
      <c r="B1408" s="2">
        <v>26</v>
      </c>
      <c r="C1408" s="2" t="s">
        <v>2097</v>
      </c>
    </row>
    <row r="1409" spans="1:3" x14ac:dyDescent="0.2">
      <c r="A1409" s="2">
        <v>1408</v>
      </c>
      <c r="B1409" s="2">
        <v>26</v>
      </c>
      <c r="C1409" s="2" t="s">
        <v>2098</v>
      </c>
    </row>
    <row r="1410" spans="1:3" x14ac:dyDescent="0.2">
      <c r="A1410" s="2">
        <v>1409</v>
      </c>
      <c r="B1410" s="2">
        <v>26</v>
      </c>
      <c r="C1410" s="2" t="s">
        <v>1047</v>
      </c>
    </row>
    <row r="1411" spans="1:3" x14ac:dyDescent="0.2">
      <c r="A1411" s="2">
        <v>1410</v>
      </c>
      <c r="B1411" s="2">
        <v>26</v>
      </c>
      <c r="C1411" s="2" t="s">
        <v>2099</v>
      </c>
    </row>
    <row r="1412" spans="1:3" x14ac:dyDescent="0.2">
      <c r="A1412" s="2">
        <v>1411</v>
      </c>
      <c r="B1412" s="2">
        <v>26</v>
      </c>
      <c r="C1412" s="2" t="s">
        <v>2100</v>
      </c>
    </row>
    <row r="1413" spans="1:3" x14ac:dyDescent="0.2">
      <c r="A1413" s="2">
        <v>1412</v>
      </c>
      <c r="B1413" s="2">
        <v>26</v>
      </c>
      <c r="C1413" s="2" t="s">
        <v>2101</v>
      </c>
    </row>
    <row r="1414" spans="1:3" x14ac:dyDescent="0.2">
      <c r="A1414" s="2">
        <v>1413</v>
      </c>
      <c r="B1414" s="2">
        <v>26</v>
      </c>
      <c r="C1414" s="2" t="s">
        <v>2102</v>
      </c>
    </row>
    <row r="1415" spans="1:3" x14ac:dyDescent="0.2">
      <c r="A1415" s="2">
        <v>1414</v>
      </c>
      <c r="B1415" s="2">
        <v>26</v>
      </c>
      <c r="C1415" s="2" t="s">
        <v>2103</v>
      </c>
    </row>
    <row r="1416" spans="1:3" x14ac:dyDescent="0.2">
      <c r="A1416" s="2">
        <v>1415</v>
      </c>
      <c r="B1416" s="2">
        <v>26</v>
      </c>
      <c r="C1416" s="2" t="s">
        <v>2104</v>
      </c>
    </row>
    <row r="1417" spans="1:3" x14ac:dyDescent="0.2">
      <c r="A1417" s="2">
        <v>1416</v>
      </c>
      <c r="B1417" s="2">
        <v>26</v>
      </c>
      <c r="C1417" s="2" t="s">
        <v>730</v>
      </c>
    </row>
    <row r="1418" spans="1:3" x14ac:dyDescent="0.2">
      <c r="A1418" s="2">
        <v>1417</v>
      </c>
      <c r="B1418" s="2">
        <v>26</v>
      </c>
      <c r="C1418" s="2" t="s">
        <v>2105</v>
      </c>
    </row>
    <row r="1419" spans="1:3" x14ac:dyDescent="0.2">
      <c r="A1419" s="2">
        <v>1418</v>
      </c>
      <c r="B1419" s="2">
        <v>26</v>
      </c>
      <c r="C1419" s="2" t="s">
        <v>2106</v>
      </c>
    </row>
    <row r="1420" spans="1:3" x14ac:dyDescent="0.2">
      <c r="A1420" s="2">
        <v>1419</v>
      </c>
      <c r="B1420" s="2">
        <v>26</v>
      </c>
      <c r="C1420" s="2" t="s">
        <v>2107</v>
      </c>
    </row>
    <row r="1421" spans="1:3" x14ac:dyDescent="0.2">
      <c r="A1421" s="2">
        <v>1420</v>
      </c>
      <c r="B1421" s="2">
        <v>26</v>
      </c>
      <c r="C1421" s="2" t="s">
        <v>2108</v>
      </c>
    </row>
    <row r="1422" spans="1:3" x14ac:dyDescent="0.2">
      <c r="A1422" s="2">
        <v>1421</v>
      </c>
      <c r="B1422" s="2">
        <v>26</v>
      </c>
      <c r="C1422" s="2" t="s">
        <v>2109</v>
      </c>
    </row>
    <row r="1423" spans="1:3" x14ac:dyDescent="0.2">
      <c r="A1423" s="2">
        <v>1422</v>
      </c>
      <c r="B1423" s="2">
        <v>26</v>
      </c>
      <c r="C1423" s="2" t="s">
        <v>2110</v>
      </c>
    </row>
    <row r="1424" spans="1:3" x14ac:dyDescent="0.2">
      <c r="A1424" s="2">
        <v>1423</v>
      </c>
      <c r="B1424" s="2">
        <v>26</v>
      </c>
      <c r="C1424" s="2" t="s">
        <v>2111</v>
      </c>
    </row>
    <row r="1425" spans="1:3" x14ac:dyDescent="0.2">
      <c r="A1425" s="2">
        <v>1424</v>
      </c>
      <c r="B1425" s="2">
        <v>26</v>
      </c>
      <c r="C1425" s="2" t="s">
        <v>2112</v>
      </c>
    </row>
    <row r="1426" spans="1:3" x14ac:dyDescent="0.2">
      <c r="A1426" s="2">
        <v>1425</v>
      </c>
      <c r="B1426" s="2">
        <v>26</v>
      </c>
      <c r="C1426" s="2" t="s">
        <v>2113</v>
      </c>
    </row>
    <row r="1427" spans="1:3" x14ac:dyDescent="0.2">
      <c r="A1427" s="2">
        <v>1426</v>
      </c>
      <c r="B1427" s="2">
        <v>29</v>
      </c>
      <c r="C1427" s="2" t="s">
        <v>1627</v>
      </c>
    </row>
    <row r="1428" spans="1:3" x14ac:dyDescent="0.2">
      <c r="A1428" s="2">
        <v>1427</v>
      </c>
      <c r="B1428" s="2">
        <v>29</v>
      </c>
      <c r="C1428" s="2" t="s">
        <v>2114</v>
      </c>
    </row>
    <row r="1429" spans="1:3" x14ac:dyDescent="0.2">
      <c r="A1429" s="2">
        <v>1428</v>
      </c>
      <c r="B1429" s="2">
        <v>29</v>
      </c>
      <c r="C1429" s="2" t="s">
        <v>2115</v>
      </c>
    </row>
    <row r="1430" spans="1:3" x14ac:dyDescent="0.2">
      <c r="A1430" s="2">
        <v>1429</v>
      </c>
      <c r="B1430" s="2">
        <v>29</v>
      </c>
      <c r="C1430" s="2" t="s">
        <v>2116</v>
      </c>
    </row>
    <row r="1431" spans="1:3" x14ac:dyDescent="0.2">
      <c r="A1431" s="2">
        <v>1430</v>
      </c>
      <c r="B1431" s="2">
        <v>29</v>
      </c>
      <c r="C1431" s="2" t="s">
        <v>2117</v>
      </c>
    </row>
    <row r="1432" spans="1:3" x14ac:dyDescent="0.2">
      <c r="A1432" s="2">
        <v>1431</v>
      </c>
      <c r="B1432" s="2">
        <v>29</v>
      </c>
      <c r="C1432" s="2" t="s">
        <v>2118</v>
      </c>
    </row>
    <row r="1433" spans="1:3" x14ac:dyDescent="0.2">
      <c r="A1433" s="2">
        <v>1432</v>
      </c>
      <c r="B1433" s="2">
        <v>29</v>
      </c>
      <c r="C1433" s="2" t="s">
        <v>2119</v>
      </c>
    </row>
    <row r="1434" spans="1:3" x14ac:dyDescent="0.2">
      <c r="A1434" s="2">
        <v>1433</v>
      </c>
      <c r="B1434" s="2">
        <v>29</v>
      </c>
      <c r="C1434" s="2" t="s">
        <v>2120</v>
      </c>
    </row>
    <row r="1435" spans="1:3" x14ac:dyDescent="0.2">
      <c r="A1435" s="2">
        <v>1434</v>
      </c>
      <c r="B1435" s="2">
        <v>29</v>
      </c>
      <c r="C1435" s="2" t="s">
        <v>2121</v>
      </c>
    </row>
    <row r="1436" spans="1:3" x14ac:dyDescent="0.2">
      <c r="A1436" s="2">
        <v>1435</v>
      </c>
      <c r="B1436" s="2">
        <v>29</v>
      </c>
      <c r="C1436" s="2" t="s">
        <v>2122</v>
      </c>
    </row>
    <row r="1437" spans="1:3" x14ac:dyDescent="0.2">
      <c r="A1437" s="2">
        <v>1436</v>
      </c>
      <c r="B1437" s="2">
        <v>29</v>
      </c>
      <c r="C1437" s="2" t="s">
        <v>2123</v>
      </c>
    </row>
    <row r="1438" spans="1:3" x14ac:dyDescent="0.2">
      <c r="A1438" s="2">
        <v>1437</v>
      </c>
      <c r="B1438" s="2">
        <v>29</v>
      </c>
      <c r="C1438" s="2" t="s">
        <v>2124</v>
      </c>
    </row>
    <row r="1439" spans="1:3" x14ac:dyDescent="0.2">
      <c r="A1439" s="2">
        <v>1438</v>
      </c>
      <c r="B1439" s="2">
        <v>29</v>
      </c>
      <c r="C1439" s="2" t="s">
        <v>2125</v>
      </c>
    </row>
    <row r="1440" spans="1:3" x14ac:dyDescent="0.2">
      <c r="A1440" s="2">
        <v>1439</v>
      </c>
      <c r="B1440" s="2">
        <v>29</v>
      </c>
      <c r="C1440" s="2" t="s">
        <v>2126</v>
      </c>
    </row>
    <row r="1441" spans="1:3" x14ac:dyDescent="0.2">
      <c r="A1441" s="2">
        <v>1440</v>
      </c>
      <c r="B1441" s="2">
        <v>29</v>
      </c>
      <c r="C1441" s="2" t="s">
        <v>2127</v>
      </c>
    </row>
    <row r="1442" spans="1:3" x14ac:dyDescent="0.2">
      <c r="A1442" s="2">
        <v>1441</v>
      </c>
      <c r="B1442" s="2">
        <v>29</v>
      </c>
      <c r="C1442" s="2" t="s">
        <v>2128</v>
      </c>
    </row>
    <row r="1443" spans="1:3" x14ac:dyDescent="0.2">
      <c r="A1443" s="2">
        <v>1442</v>
      </c>
      <c r="B1443" s="2">
        <v>29</v>
      </c>
      <c r="C1443" s="2" t="s">
        <v>2129</v>
      </c>
    </row>
    <row r="1444" spans="1:3" x14ac:dyDescent="0.2">
      <c r="A1444" s="2">
        <v>1443</v>
      </c>
      <c r="B1444" s="2">
        <v>30</v>
      </c>
      <c r="C1444" s="2" t="s">
        <v>2130</v>
      </c>
    </row>
    <row r="1445" spans="1:3" x14ac:dyDescent="0.2">
      <c r="A1445" s="2">
        <v>1444</v>
      </c>
      <c r="B1445" s="2">
        <v>30</v>
      </c>
      <c r="C1445" s="2" t="s">
        <v>1986</v>
      </c>
    </row>
    <row r="1446" spans="1:3" x14ac:dyDescent="0.2">
      <c r="A1446" s="2">
        <v>1445</v>
      </c>
      <c r="B1446" s="2">
        <v>30</v>
      </c>
      <c r="C1446" s="2" t="s">
        <v>1009</v>
      </c>
    </row>
    <row r="1447" spans="1:3" x14ac:dyDescent="0.2">
      <c r="A1447" s="2">
        <v>1446</v>
      </c>
      <c r="B1447" s="2">
        <v>30</v>
      </c>
      <c r="C1447" s="2" t="s">
        <v>2065</v>
      </c>
    </row>
    <row r="1448" spans="1:3" x14ac:dyDescent="0.2">
      <c r="A1448" s="2">
        <v>1447</v>
      </c>
      <c r="B1448" s="2">
        <v>30</v>
      </c>
      <c r="C1448" s="2" t="s">
        <v>2131</v>
      </c>
    </row>
    <row r="1449" spans="1:3" x14ac:dyDescent="0.2">
      <c r="A1449" s="2">
        <v>1448</v>
      </c>
      <c r="B1449" s="2">
        <v>30</v>
      </c>
      <c r="C1449" s="2" t="s">
        <v>2132</v>
      </c>
    </row>
    <row r="1450" spans="1:3" x14ac:dyDescent="0.2">
      <c r="A1450" s="2">
        <v>1449</v>
      </c>
      <c r="B1450" s="2">
        <v>30</v>
      </c>
      <c r="C1450" s="2" t="s">
        <v>2133</v>
      </c>
    </row>
    <row r="1451" spans="1:3" x14ac:dyDescent="0.2">
      <c r="A1451" s="2">
        <v>1450</v>
      </c>
      <c r="B1451" s="2">
        <v>30</v>
      </c>
      <c r="C1451" s="2" t="s">
        <v>2134</v>
      </c>
    </row>
    <row r="1452" spans="1:3" x14ac:dyDescent="0.2">
      <c r="A1452" s="2">
        <v>1451</v>
      </c>
      <c r="B1452" s="2">
        <v>30</v>
      </c>
      <c r="C1452" s="2" t="s">
        <v>2135</v>
      </c>
    </row>
    <row r="1453" spans="1:3" x14ac:dyDescent="0.2">
      <c r="A1453" s="2">
        <v>1452</v>
      </c>
      <c r="B1453" s="2">
        <v>30</v>
      </c>
      <c r="C1453" s="2" t="s">
        <v>2136</v>
      </c>
    </row>
    <row r="1454" spans="1:3" x14ac:dyDescent="0.2">
      <c r="A1454" s="2">
        <v>1453</v>
      </c>
      <c r="B1454" s="2">
        <v>30</v>
      </c>
      <c r="C1454" s="2" t="s">
        <v>2137</v>
      </c>
    </row>
    <row r="1455" spans="1:3" x14ac:dyDescent="0.2">
      <c r="A1455" s="2">
        <v>1454</v>
      </c>
      <c r="B1455" s="2">
        <v>30</v>
      </c>
      <c r="C1455" s="2" t="s">
        <v>2138</v>
      </c>
    </row>
    <row r="1456" spans="1:3" x14ac:dyDescent="0.2">
      <c r="A1456" s="2">
        <v>1455</v>
      </c>
      <c r="B1456" s="2">
        <v>30</v>
      </c>
      <c r="C1456" s="2" t="s">
        <v>2139</v>
      </c>
    </row>
    <row r="1457" spans="1:3" x14ac:dyDescent="0.2">
      <c r="A1457" s="2">
        <v>1456</v>
      </c>
      <c r="B1457" s="2">
        <v>30</v>
      </c>
      <c r="C1457" s="2" t="s">
        <v>2140</v>
      </c>
    </row>
    <row r="1458" spans="1:3" x14ac:dyDescent="0.2">
      <c r="A1458" s="2">
        <v>1457</v>
      </c>
      <c r="B1458" s="2">
        <v>30</v>
      </c>
      <c r="C1458" s="2" t="s">
        <v>2141</v>
      </c>
    </row>
    <row r="1459" spans="1:3" x14ac:dyDescent="0.2">
      <c r="A1459" s="2">
        <v>1458</v>
      </c>
      <c r="B1459" s="2">
        <v>30</v>
      </c>
      <c r="C1459" s="2" t="s">
        <v>2057</v>
      </c>
    </row>
    <row r="1460" spans="1:3" x14ac:dyDescent="0.2">
      <c r="A1460" s="2">
        <v>1459</v>
      </c>
      <c r="B1460" s="2">
        <v>30</v>
      </c>
      <c r="C1460" s="2" t="s">
        <v>2142</v>
      </c>
    </row>
    <row r="1461" spans="1:3" x14ac:dyDescent="0.2">
      <c r="A1461" s="2">
        <v>1460</v>
      </c>
      <c r="B1461" s="2">
        <v>31</v>
      </c>
      <c r="C1461" s="2" t="s">
        <v>1177</v>
      </c>
    </row>
    <row r="1462" spans="1:3" x14ac:dyDescent="0.2">
      <c r="A1462" s="2">
        <v>1461</v>
      </c>
      <c r="B1462" s="2">
        <v>31</v>
      </c>
      <c r="C1462" s="2" t="s">
        <v>2143</v>
      </c>
    </row>
    <row r="1463" spans="1:3" x14ac:dyDescent="0.2">
      <c r="A1463" s="2">
        <v>1462</v>
      </c>
      <c r="B1463" s="2">
        <v>31</v>
      </c>
      <c r="C1463" s="2" t="s">
        <v>2144</v>
      </c>
    </row>
    <row r="1464" spans="1:3" x14ac:dyDescent="0.2">
      <c r="A1464" s="2">
        <v>1463</v>
      </c>
      <c r="B1464" s="2">
        <v>31</v>
      </c>
      <c r="C1464" s="2" t="s">
        <v>2145</v>
      </c>
    </row>
    <row r="1465" spans="1:3" x14ac:dyDescent="0.2">
      <c r="A1465" s="2">
        <v>1464</v>
      </c>
      <c r="B1465" s="2">
        <v>31</v>
      </c>
      <c r="C1465" s="2" t="s">
        <v>2146</v>
      </c>
    </row>
    <row r="1466" spans="1:3" x14ac:dyDescent="0.2">
      <c r="A1466" s="2">
        <v>1465</v>
      </c>
      <c r="B1466" s="2">
        <v>31</v>
      </c>
      <c r="C1466" s="2" t="s">
        <v>2147</v>
      </c>
    </row>
    <row r="1467" spans="1:3" x14ac:dyDescent="0.2">
      <c r="A1467" s="2">
        <v>1466</v>
      </c>
      <c r="B1467" s="2">
        <v>31</v>
      </c>
      <c r="C1467" s="2" t="s">
        <v>2148</v>
      </c>
    </row>
    <row r="1468" spans="1:3" x14ac:dyDescent="0.2">
      <c r="A1468" s="2">
        <v>1467</v>
      </c>
      <c r="B1468" s="2">
        <v>31</v>
      </c>
      <c r="C1468" s="2" t="s">
        <v>2149</v>
      </c>
    </row>
    <row r="1469" spans="1:3" x14ac:dyDescent="0.2">
      <c r="A1469" s="2">
        <v>1468</v>
      </c>
      <c r="B1469" s="2">
        <v>31</v>
      </c>
      <c r="C1469" s="2" t="s">
        <v>720</v>
      </c>
    </row>
    <row r="1470" spans="1:3" x14ac:dyDescent="0.2">
      <c r="A1470" s="2">
        <v>1469</v>
      </c>
      <c r="B1470" s="2">
        <v>31</v>
      </c>
      <c r="C1470" s="2" t="s">
        <v>2150</v>
      </c>
    </row>
    <row r="1471" spans="1:3" x14ac:dyDescent="0.2">
      <c r="A1471" s="2">
        <v>1470</v>
      </c>
      <c r="B1471" s="2">
        <v>72</v>
      </c>
      <c r="C1471" s="2" t="s">
        <v>2151</v>
      </c>
    </row>
    <row r="1472" spans="1:3" x14ac:dyDescent="0.2">
      <c r="A1472" s="2">
        <v>1471</v>
      </c>
      <c r="B1472" s="2">
        <v>72</v>
      </c>
      <c r="C1472" s="2" t="s">
        <v>2152</v>
      </c>
    </row>
    <row r="1473" spans="1:3" x14ac:dyDescent="0.2">
      <c r="A1473" s="2">
        <v>1472</v>
      </c>
      <c r="B1473" s="2">
        <v>72</v>
      </c>
      <c r="C1473" s="2" t="s">
        <v>2153</v>
      </c>
    </row>
    <row r="1474" spans="1:3" x14ac:dyDescent="0.2">
      <c r="A1474" s="2">
        <v>1473</v>
      </c>
      <c r="B1474" s="2">
        <v>72</v>
      </c>
      <c r="C1474" s="2" t="s">
        <v>1323</v>
      </c>
    </row>
    <row r="1475" spans="1:3" x14ac:dyDescent="0.2">
      <c r="A1475" s="2">
        <v>1474</v>
      </c>
      <c r="B1475" s="2">
        <v>72</v>
      </c>
      <c r="C1475" s="2" t="s">
        <v>1075</v>
      </c>
    </row>
    <row r="1476" spans="1:3" x14ac:dyDescent="0.2">
      <c r="A1476" s="2">
        <v>1475</v>
      </c>
      <c r="B1476" s="2">
        <v>73</v>
      </c>
      <c r="C1476" s="2" t="s">
        <v>2154</v>
      </c>
    </row>
    <row r="1477" spans="1:3" x14ac:dyDescent="0.2">
      <c r="A1477" s="2">
        <v>1476</v>
      </c>
      <c r="B1477" s="2">
        <v>73</v>
      </c>
      <c r="C1477" s="2" t="s">
        <v>2155</v>
      </c>
    </row>
    <row r="1478" spans="1:3" x14ac:dyDescent="0.2">
      <c r="A1478" s="2">
        <v>1477</v>
      </c>
      <c r="B1478" s="2">
        <v>73</v>
      </c>
      <c r="C1478" s="2" t="s">
        <v>2156</v>
      </c>
    </row>
    <row r="1479" spans="1:3" x14ac:dyDescent="0.2">
      <c r="A1479" s="2">
        <v>1478</v>
      </c>
      <c r="B1479" s="2">
        <v>73</v>
      </c>
      <c r="C1479" s="2" t="s">
        <v>2157</v>
      </c>
    </row>
    <row r="1480" spans="1:3" x14ac:dyDescent="0.2">
      <c r="A1480" s="2">
        <v>1479</v>
      </c>
      <c r="B1480" s="2">
        <v>73</v>
      </c>
      <c r="C1480" s="2" t="s">
        <v>2158</v>
      </c>
    </row>
    <row r="1481" spans="1:3" x14ac:dyDescent="0.2">
      <c r="A1481" s="2">
        <v>1480</v>
      </c>
      <c r="B1481" s="2">
        <v>73</v>
      </c>
      <c r="C1481" s="2" t="s">
        <v>2159</v>
      </c>
    </row>
    <row r="1482" spans="1:3" x14ac:dyDescent="0.2">
      <c r="A1482" s="2">
        <v>1481</v>
      </c>
      <c r="B1482" s="2">
        <v>73</v>
      </c>
      <c r="C1482" s="2" t="s">
        <v>2160</v>
      </c>
    </row>
    <row r="1483" spans="1:3" x14ac:dyDescent="0.2">
      <c r="A1483" s="2">
        <v>1482</v>
      </c>
      <c r="B1483" s="2">
        <v>73</v>
      </c>
      <c r="C1483" s="2" t="s">
        <v>2161</v>
      </c>
    </row>
    <row r="1484" spans="1:3" x14ac:dyDescent="0.2">
      <c r="A1484" s="2">
        <v>1483</v>
      </c>
      <c r="B1484" s="2">
        <v>73</v>
      </c>
      <c r="C1484" s="2" t="s">
        <v>2162</v>
      </c>
    </row>
    <row r="1485" spans="1:3" x14ac:dyDescent="0.2">
      <c r="A1485" s="2">
        <v>1484</v>
      </c>
      <c r="B1485" s="2">
        <v>73</v>
      </c>
      <c r="C1485" s="2" t="s">
        <v>939</v>
      </c>
    </row>
    <row r="1486" spans="1:3" x14ac:dyDescent="0.2">
      <c r="A1486" s="2">
        <v>1485</v>
      </c>
      <c r="B1486" s="2">
        <v>73</v>
      </c>
      <c r="C1486" s="2" t="s">
        <v>2163</v>
      </c>
    </row>
    <row r="1487" spans="1:3" x14ac:dyDescent="0.2">
      <c r="A1487" s="2">
        <v>1486</v>
      </c>
      <c r="B1487" s="2">
        <v>73</v>
      </c>
      <c r="C1487" s="2" t="s">
        <v>2164</v>
      </c>
    </row>
    <row r="1488" spans="1:3" x14ac:dyDescent="0.2">
      <c r="A1488" s="2">
        <v>1487</v>
      </c>
      <c r="B1488" s="2">
        <v>73</v>
      </c>
      <c r="C1488" s="2" t="s">
        <v>2165</v>
      </c>
    </row>
    <row r="1489" spans="1:3" x14ac:dyDescent="0.2">
      <c r="A1489" s="2">
        <v>1488</v>
      </c>
      <c r="B1489" s="2">
        <v>73</v>
      </c>
      <c r="C1489" s="2" t="s">
        <v>2166</v>
      </c>
    </row>
    <row r="1490" spans="1:3" x14ac:dyDescent="0.2">
      <c r="A1490" s="2">
        <v>1489</v>
      </c>
      <c r="B1490" s="2">
        <v>73</v>
      </c>
      <c r="C1490" s="2" t="s">
        <v>2167</v>
      </c>
    </row>
    <row r="1491" spans="1:3" x14ac:dyDescent="0.2">
      <c r="A1491" s="2">
        <v>1490</v>
      </c>
      <c r="B1491" s="2">
        <v>74</v>
      </c>
      <c r="C1491" s="2" t="s">
        <v>2168</v>
      </c>
    </row>
    <row r="1492" spans="1:3" x14ac:dyDescent="0.2">
      <c r="A1492" s="2">
        <v>1491</v>
      </c>
      <c r="B1492" s="2">
        <v>74</v>
      </c>
      <c r="C1492" s="2" t="s">
        <v>2169</v>
      </c>
    </row>
    <row r="1493" spans="1:3" x14ac:dyDescent="0.2">
      <c r="A1493" s="2">
        <v>1492</v>
      </c>
      <c r="B1493" s="2">
        <v>74</v>
      </c>
      <c r="C1493" s="2" t="s">
        <v>2157</v>
      </c>
    </row>
    <row r="1494" spans="1:3" x14ac:dyDescent="0.2">
      <c r="A1494" s="2">
        <v>1493</v>
      </c>
      <c r="B1494" s="2">
        <v>74</v>
      </c>
      <c r="C1494" s="2" t="s">
        <v>729</v>
      </c>
    </row>
    <row r="1495" spans="1:3" x14ac:dyDescent="0.2">
      <c r="A1495" s="2">
        <v>1494</v>
      </c>
      <c r="B1495" s="2">
        <v>74</v>
      </c>
      <c r="C1495" s="2" t="s">
        <v>2170</v>
      </c>
    </row>
    <row r="1496" spans="1:3" x14ac:dyDescent="0.2">
      <c r="A1496" s="2">
        <v>1495</v>
      </c>
      <c r="B1496" s="2">
        <v>74</v>
      </c>
      <c r="C1496" s="2" t="s">
        <v>1646</v>
      </c>
    </row>
    <row r="1497" spans="1:3" x14ac:dyDescent="0.2">
      <c r="A1497" s="2">
        <v>1496</v>
      </c>
      <c r="B1497" s="2">
        <v>74</v>
      </c>
      <c r="C1497" s="2" t="s">
        <v>1431</v>
      </c>
    </row>
    <row r="1498" spans="1:3" x14ac:dyDescent="0.2">
      <c r="A1498" s="2">
        <v>1497</v>
      </c>
      <c r="B1498" s="2">
        <v>74</v>
      </c>
      <c r="C1498" s="2" t="s">
        <v>2171</v>
      </c>
    </row>
    <row r="1499" spans="1:3" x14ac:dyDescent="0.2">
      <c r="A1499" s="2">
        <v>1498</v>
      </c>
      <c r="B1499" s="2">
        <v>74</v>
      </c>
      <c r="C1499" s="2" t="s">
        <v>2172</v>
      </c>
    </row>
    <row r="1500" spans="1:3" x14ac:dyDescent="0.2">
      <c r="A1500" s="2">
        <v>1499</v>
      </c>
      <c r="B1500" s="2">
        <v>74</v>
      </c>
      <c r="C1500" s="2" t="s">
        <v>2173</v>
      </c>
    </row>
    <row r="1501" spans="1:3" x14ac:dyDescent="0.2">
      <c r="A1501" s="2">
        <v>1500</v>
      </c>
      <c r="B1501" s="2">
        <v>74</v>
      </c>
      <c r="C1501" s="2" t="s">
        <v>730</v>
      </c>
    </row>
    <row r="1502" spans="1:3" x14ac:dyDescent="0.2">
      <c r="A1502" s="2">
        <v>1501</v>
      </c>
      <c r="B1502" s="2">
        <v>74</v>
      </c>
      <c r="C1502" s="2" t="s">
        <v>974</v>
      </c>
    </row>
    <row r="1503" spans="1:3" x14ac:dyDescent="0.2">
      <c r="A1503" s="2">
        <v>1502</v>
      </c>
      <c r="B1503" s="2">
        <v>74</v>
      </c>
      <c r="C1503" s="2" t="s">
        <v>2174</v>
      </c>
    </row>
    <row r="1504" spans="1:3" x14ac:dyDescent="0.2">
      <c r="A1504" s="2">
        <v>1503</v>
      </c>
      <c r="B1504" s="2">
        <v>74</v>
      </c>
      <c r="C1504" s="2" t="s">
        <v>2175</v>
      </c>
    </row>
    <row r="1505" spans="1:3" x14ac:dyDescent="0.2">
      <c r="A1505" s="2">
        <v>1504</v>
      </c>
      <c r="B1505" s="2">
        <v>74</v>
      </c>
      <c r="C1505" s="2" t="s">
        <v>2176</v>
      </c>
    </row>
    <row r="1506" spans="1:3" x14ac:dyDescent="0.2">
      <c r="A1506" s="2">
        <v>1505</v>
      </c>
      <c r="B1506" s="2">
        <v>74</v>
      </c>
      <c r="C1506" s="2" t="s">
        <v>1115</v>
      </c>
    </row>
    <row r="1507" spans="1:3" x14ac:dyDescent="0.2">
      <c r="A1507" s="2">
        <v>1506</v>
      </c>
      <c r="B1507" s="2">
        <v>74</v>
      </c>
      <c r="C1507" s="2" t="s">
        <v>2177</v>
      </c>
    </row>
    <row r="1508" spans="1:3" x14ac:dyDescent="0.2">
      <c r="A1508" s="2">
        <v>1507</v>
      </c>
      <c r="B1508" s="2">
        <v>74</v>
      </c>
      <c r="C1508" s="2" t="s">
        <v>2178</v>
      </c>
    </row>
    <row r="1509" spans="1:3" x14ac:dyDescent="0.2">
      <c r="A1509" s="2">
        <v>1508</v>
      </c>
      <c r="B1509" s="2">
        <v>74</v>
      </c>
      <c r="C1509" s="2" t="s">
        <v>2179</v>
      </c>
    </row>
    <row r="1510" spans="1:3" x14ac:dyDescent="0.2">
      <c r="A1510" s="2">
        <v>1509</v>
      </c>
      <c r="B1510" s="2">
        <v>74</v>
      </c>
      <c r="C1510" s="2" t="s">
        <v>2180</v>
      </c>
    </row>
    <row r="1511" spans="1:3" x14ac:dyDescent="0.2">
      <c r="A1511" s="2">
        <v>1510</v>
      </c>
      <c r="B1511" s="2">
        <v>74</v>
      </c>
      <c r="C1511" s="2" t="s">
        <v>2181</v>
      </c>
    </row>
    <row r="1512" spans="1:3" x14ac:dyDescent="0.2">
      <c r="A1512" s="2">
        <v>1511</v>
      </c>
      <c r="B1512" s="2">
        <v>74</v>
      </c>
      <c r="C1512" s="2" t="s">
        <v>1306</v>
      </c>
    </row>
    <row r="1513" spans="1:3" x14ac:dyDescent="0.2">
      <c r="A1513" s="2">
        <v>1512</v>
      </c>
      <c r="B1513" s="2">
        <v>74</v>
      </c>
      <c r="C1513" s="2" t="s">
        <v>2182</v>
      </c>
    </row>
    <row r="1514" spans="1:3" x14ac:dyDescent="0.2">
      <c r="A1514" s="2">
        <v>1513</v>
      </c>
      <c r="B1514" s="2">
        <v>74</v>
      </c>
      <c r="C1514" s="2" t="s">
        <v>897</v>
      </c>
    </row>
    <row r="1515" spans="1:3" x14ac:dyDescent="0.2">
      <c r="A1515" s="2">
        <v>1514</v>
      </c>
      <c r="B1515" s="2">
        <v>74</v>
      </c>
      <c r="C1515" s="2" t="s">
        <v>2162</v>
      </c>
    </row>
    <row r="1516" spans="1:3" x14ac:dyDescent="0.2">
      <c r="A1516" s="2">
        <v>1515</v>
      </c>
      <c r="B1516" s="2">
        <v>74</v>
      </c>
      <c r="C1516" s="2" t="s">
        <v>2183</v>
      </c>
    </row>
    <row r="1517" spans="1:3" x14ac:dyDescent="0.2">
      <c r="A1517" s="2">
        <v>1516</v>
      </c>
      <c r="B1517" s="2">
        <v>74</v>
      </c>
      <c r="C1517" s="2" t="s">
        <v>1351</v>
      </c>
    </row>
    <row r="1518" spans="1:3" x14ac:dyDescent="0.2">
      <c r="A1518" s="2">
        <v>1517</v>
      </c>
      <c r="B1518" s="2">
        <v>74</v>
      </c>
      <c r="C1518" s="2" t="s">
        <v>2184</v>
      </c>
    </row>
    <row r="1519" spans="1:3" x14ac:dyDescent="0.2">
      <c r="A1519" s="2">
        <v>1518</v>
      </c>
      <c r="B1519" s="2">
        <v>74</v>
      </c>
      <c r="C1519" s="2" t="s">
        <v>2185</v>
      </c>
    </row>
    <row r="1520" spans="1:3" x14ac:dyDescent="0.2">
      <c r="A1520" s="2">
        <v>1519</v>
      </c>
      <c r="B1520" s="2">
        <v>74</v>
      </c>
      <c r="C1520" s="2" t="s">
        <v>2186</v>
      </c>
    </row>
    <row r="1521" spans="1:3" x14ac:dyDescent="0.2">
      <c r="A1521" s="2">
        <v>1520</v>
      </c>
      <c r="B1521" s="2">
        <v>74</v>
      </c>
      <c r="C1521" s="2" t="s">
        <v>2187</v>
      </c>
    </row>
    <row r="1522" spans="1:3" x14ac:dyDescent="0.2">
      <c r="A1522" s="2">
        <v>1521</v>
      </c>
      <c r="B1522" s="2">
        <v>74</v>
      </c>
      <c r="C1522" s="2" t="s">
        <v>2188</v>
      </c>
    </row>
    <row r="1523" spans="1:3" x14ac:dyDescent="0.2">
      <c r="A1523" s="2">
        <v>1522</v>
      </c>
      <c r="B1523" s="2">
        <v>74</v>
      </c>
      <c r="C1523" s="2" t="s">
        <v>2189</v>
      </c>
    </row>
    <row r="1524" spans="1:3" x14ac:dyDescent="0.2">
      <c r="A1524" s="2">
        <v>1523</v>
      </c>
      <c r="B1524" s="2">
        <v>74</v>
      </c>
      <c r="C1524" s="2" t="s">
        <v>2190</v>
      </c>
    </row>
    <row r="1525" spans="1:3" x14ac:dyDescent="0.2">
      <c r="A1525" s="2">
        <v>1524</v>
      </c>
      <c r="B1525" s="2">
        <v>74</v>
      </c>
      <c r="C1525" s="2" t="s">
        <v>2191</v>
      </c>
    </row>
    <row r="1526" spans="1:3" x14ac:dyDescent="0.2">
      <c r="A1526" s="2">
        <v>1525</v>
      </c>
      <c r="B1526" s="2">
        <v>74</v>
      </c>
      <c r="C1526" s="2" t="s">
        <v>901</v>
      </c>
    </row>
    <row r="1527" spans="1:3" x14ac:dyDescent="0.2">
      <c r="A1527" s="2">
        <v>1526</v>
      </c>
      <c r="B1527" s="2">
        <v>105</v>
      </c>
      <c r="C1527" s="2" t="s">
        <v>2192</v>
      </c>
    </row>
    <row r="1528" spans="1:3" x14ac:dyDescent="0.2">
      <c r="A1528" s="2">
        <v>1527</v>
      </c>
      <c r="B1528" s="2">
        <v>116</v>
      </c>
      <c r="C1528" s="2" t="s">
        <v>2148</v>
      </c>
    </row>
    <row r="1529" spans="1:3" x14ac:dyDescent="0.2">
      <c r="A1529" s="2">
        <v>1528</v>
      </c>
      <c r="B1529" s="2">
        <v>116</v>
      </c>
      <c r="C1529" s="2" t="s">
        <v>2193</v>
      </c>
    </row>
    <row r="1530" spans="1:3" x14ac:dyDescent="0.2">
      <c r="A1530" s="2">
        <v>1529</v>
      </c>
      <c r="B1530" s="2">
        <v>2</v>
      </c>
      <c r="C1530" s="2" t="s">
        <v>2194</v>
      </c>
    </row>
    <row r="1531" spans="1:3" x14ac:dyDescent="0.2">
      <c r="A1531" s="2">
        <v>1530</v>
      </c>
      <c r="B1531" s="2">
        <v>3</v>
      </c>
      <c r="C1531" s="2" t="s">
        <v>2195</v>
      </c>
    </row>
    <row r="1532" spans="1:3" x14ac:dyDescent="0.2">
      <c r="A1532" s="2">
        <v>1531</v>
      </c>
      <c r="B1532" s="2">
        <v>3</v>
      </c>
      <c r="C1532" s="2" t="s">
        <v>2196</v>
      </c>
    </row>
    <row r="1533" spans="1:3" x14ac:dyDescent="0.2">
      <c r="A1533" s="2">
        <v>1532</v>
      </c>
      <c r="B1533" s="2">
        <v>17</v>
      </c>
      <c r="C1533" s="2" t="s">
        <v>2197</v>
      </c>
    </row>
    <row r="1534" spans="1:3" x14ac:dyDescent="0.2">
      <c r="A1534" s="2">
        <v>1533</v>
      </c>
      <c r="B1534" s="2">
        <v>17</v>
      </c>
      <c r="C1534" s="2" t="s">
        <v>2198</v>
      </c>
    </row>
    <row r="1535" spans="1:3" x14ac:dyDescent="0.2">
      <c r="A1535" s="2">
        <v>1534</v>
      </c>
      <c r="B1535" s="2">
        <v>17</v>
      </c>
      <c r="C1535" s="2" t="s">
        <v>2199</v>
      </c>
    </row>
    <row r="1536" spans="1:3" x14ac:dyDescent="0.2">
      <c r="A1536" s="2">
        <v>1535</v>
      </c>
      <c r="B1536" s="2">
        <v>17</v>
      </c>
      <c r="C1536" s="2" t="s">
        <v>2200</v>
      </c>
    </row>
    <row r="1537" spans="1:3" x14ac:dyDescent="0.2">
      <c r="A1537" s="2">
        <v>1536</v>
      </c>
      <c r="B1537" s="2">
        <v>17</v>
      </c>
      <c r="C1537" s="2" t="s">
        <v>2201</v>
      </c>
    </row>
    <row r="1538" spans="1:3" x14ac:dyDescent="0.2">
      <c r="A1538" s="2">
        <v>1537</v>
      </c>
      <c r="B1538" s="2">
        <v>17</v>
      </c>
      <c r="C1538" s="2" t="s">
        <v>1345</v>
      </c>
    </row>
    <row r="1539" spans="1:3" x14ac:dyDescent="0.2">
      <c r="A1539" s="2">
        <v>1538</v>
      </c>
      <c r="B1539" s="2">
        <v>17</v>
      </c>
      <c r="C1539" s="2" t="s">
        <v>2202</v>
      </c>
    </row>
    <row r="1540" spans="1:3" x14ac:dyDescent="0.2">
      <c r="A1540" s="2">
        <v>1539</v>
      </c>
      <c r="B1540" s="2">
        <v>17</v>
      </c>
      <c r="C1540" s="2" t="s">
        <v>1943</v>
      </c>
    </row>
    <row r="1541" spans="1:3" x14ac:dyDescent="0.2">
      <c r="A1541" s="2">
        <v>1540</v>
      </c>
      <c r="B1541" s="2">
        <v>17</v>
      </c>
      <c r="C1541" s="2" t="s">
        <v>2203</v>
      </c>
    </row>
    <row r="1542" spans="1:3" x14ac:dyDescent="0.2">
      <c r="A1542" s="2">
        <v>1541</v>
      </c>
      <c r="B1542" s="2">
        <v>17</v>
      </c>
      <c r="C1542" s="2" t="s">
        <v>2204</v>
      </c>
    </row>
    <row r="1543" spans="1:3" x14ac:dyDescent="0.2">
      <c r="A1543" s="2">
        <v>1542</v>
      </c>
      <c r="B1543" s="2">
        <v>17</v>
      </c>
      <c r="C1543" s="2" t="s">
        <v>2205</v>
      </c>
    </row>
    <row r="1544" spans="1:3" x14ac:dyDescent="0.2">
      <c r="A1544" s="2">
        <v>1543</v>
      </c>
      <c r="B1544" s="2">
        <v>17</v>
      </c>
      <c r="C1544" s="2" t="s">
        <v>2206</v>
      </c>
    </row>
    <row r="1545" spans="1:3" x14ac:dyDescent="0.2">
      <c r="A1545" s="2">
        <v>1544</v>
      </c>
      <c r="B1545" s="2">
        <v>18</v>
      </c>
      <c r="C1545" s="2" t="s">
        <v>2207</v>
      </c>
    </row>
    <row r="1546" spans="1:3" x14ac:dyDescent="0.2">
      <c r="A1546" s="2">
        <v>1545</v>
      </c>
      <c r="B1546" s="2">
        <v>18</v>
      </c>
      <c r="C1546" s="2" t="s">
        <v>2208</v>
      </c>
    </row>
    <row r="1547" spans="1:3" x14ac:dyDescent="0.2">
      <c r="A1547" s="2">
        <v>1546</v>
      </c>
      <c r="B1547" s="2">
        <v>18</v>
      </c>
      <c r="C1547" s="2" t="s">
        <v>2209</v>
      </c>
    </row>
    <row r="1548" spans="1:3" x14ac:dyDescent="0.2">
      <c r="A1548" s="2">
        <v>1547</v>
      </c>
      <c r="B1548" s="2">
        <v>18</v>
      </c>
      <c r="C1548" s="2" t="s">
        <v>2210</v>
      </c>
    </row>
    <row r="1549" spans="1:3" x14ac:dyDescent="0.2">
      <c r="A1549" s="2">
        <v>1548</v>
      </c>
      <c r="B1549" s="2">
        <v>18</v>
      </c>
      <c r="C1549" s="2" t="s">
        <v>2211</v>
      </c>
    </row>
    <row r="1550" spans="1:3" x14ac:dyDescent="0.2">
      <c r="A1550" s="2">
        <v>1549</v>
      </c>
      <c r="B1550" s="2">
        <v>18</v>
      </c>
      <c r="C1550" s="2" t="s">
        <v>2212</v>
      </c>
    </row>
    <row r="1551" spans="1:3" x14ac:dyDescent="0.2">
      <c r="A1551" s="2">
        <v>1550</v>
      </c>
      <c r="B1551" s="2">
        <v>18</v>
      </c>
      <c r="C1551" s="2" t="s">
        <v>2213</v>
      </c>
    </row>
    <row r="1552" spans="1:3" x14ac:dyDescent="0.2">
      <c r="A1552" s="2">
        <v>1551</v>
      </c>
      <c r="B1552" s="2">
        <v>18</v>
      </c>
      <c r="C1552" s="2" t="s">
        <v>2214</v>
      </c>
    </row>
    <row r="1553" spans="1:3" x14ac:dyDescent="0.2">
      <c r="A1553" s="2">
        <v>1552</v>
      </c>
      <c r="B1553" s="2">
        <v>18</v>
      </c>
      <c r="C1553" s="2" t="s">
        <v>2215</v>
      </c>
    </row>
    <row r="1554" spans="1:3" x14ac:dyDescent="0.2">
      <c r="A1554" s="2">
        <v>1553</v>
      </c>
      <c r="B1554" s="2">
        <v>18</v>
      </c>
      <c r="C1554" s="2" t="s">
        <v>2216</v>
      </c>
    </row>
    <row r="1555" spans="1:3" x14ac:dyDescent="0.2">
      <c r="A1555" s="2">
        <v>1554</v>
      </c>
      <c r="B1555" s="2">
        <v>18</v>
      </c>
      <c r="C1555" s="2" t="s">
        <v>2217</v>
      </c>
    </row>
    <row r="1556" spans="1:3" x14ac:dyDescent="0.2">
      <c r="A1556" s="2">
        <v>1555</v>
      </c>
      <c r="B1556" s="2">
        <v>18</v>
      </c>
      <c r="C1556" s="2" t="s">
        <v>2218</v>
      </c>
    </row>
    <row r="1557" spans="1:3" x14ac:dyDescent="0.2">
      <c r="A1557" s="2">
        <v>1556</v>
      </c>
      <c r="B1557" s="2">
        <v>18</v>
      </c>
      <c r="C1557" s="2" t="s">
        <v>2219</v>
      </c>
    </row>
    <row r="1558" spans="1:3" x14ac:dyDescent="0.2">
      <c r="A1558" s="2">
        <v>1557</v>
      </c>
      <c r="B1558" s="2">
        <v>18</v>
      </c>
      <c r="C1558" s="2" t="s">
        <v>2220</v>
      </c>
    </row>
    <row r="1559" spans="1:3" x14ac:dyDescent="0.2">
      <c r="A1559" s="2">
        <v>1558</v>
      </c>
      <c r="B1559" s="2">
        <v>18</v>
      </c>
      <c r="C1559" s="2" t="s">
        <v>2221</v>
      </c>
    </row>
    <row r="1560" spans="1:3" x14ac:dyDescent="0.2">
      <c r="A1560" s="2">
        <v>1559</v>
      </c>
      <c r="B1560" s="2">
        <v>18</v>
      </c>
      <c r="C1560" s="2" t="s">
        <v>2222</v>
      </c>
    </row>
    <row r="1561" spans="1:3" x14ac:dyDescent="0.2">
      <c r="A1561" s="2">
        <v>1560</v>
      </c>
      <c r="B1561" s="2">
        <v>18</v>
      </c>
      <c r="C1561" s="2" t="s">
        <v>2223</v>
      </c>
    </row>
    <row r="1562" spans="1:3" x14ac:dyDescent="0.2">
      <c r="A1562" s="2">
        <v>1561</v>
      </c>
      <c r="B1562" s="2">
        <v>19</v>
      </c>
      <c r="C1562" s="2" t="s">
        <v>2224</v>
      </c>
    </row>
    <row r="1563" spans="1:3" x14ac:dyDescent="0.2">
      <c r="A1563" s="2">
        <v>1562</v>
      </c>
      <c r="B1563" s="2">
        <v>19</v>
      </c>
      <c r="C1563" s="2" t="s">
        <v>2225</v>
      </c>
    </row>
    <row r="1564" spans="1:3" x14ac:dyDescent="0.2">
      <c r="A1564" s="2">
        <v>1563</v>
      </c>
      <c r="B1564" s="2">
        <v>19</v>
      </c>
      <c r="C1564" s="2" t="s">
        <v>2226</v>
      </c>
    </row>
    <row r="1565" spans="1:3" x14ac:dyDescent="0.2">
      <c r="A1565" s="2">
        <v>1564</v>
      </c>
      <c r="B1565" s="2">
        <v>19</v>
      </c>
      <c r="C1565" s="2" t="s">
        <v>2227</v>
      </c>
    </row>
    <row r="1566" spans="1:3" x14ac:dyDescent="0.2">
      <c r="A1566" s="2">
        <v>1565</v>
      </c>
      <c r="B1566" s="2">
        <v>19</v>
      </c>
      <c r="C1566" s="2" t="s">
        <v>2228</v>
      </c>
    </row>
    <row r="1567" spans="1:3" x14ac:dyDescent="0.2">
      <c r="A1567" s="2">
        <v>1566</v>
      </c>
      <c r="B1567" s="2">
        <v>19</v>
      </c>
      <c r="C1567" s="2" t="s">
        <v>755</v>
      </c>
    </row>
    <row r="1568" spans="1:3" x14ac:dyDescent="0.2">
      <c r="A1568" s="2">
        <v>1567</v>
      </c>
      <c r="B1568" s="2">
        <v>19</v>
      </c>
      <c r="C1568" s="2" t="s">
        <v>2229</v>
      </c>
    </row>
    <row r="1569" spans="1:3" x14ac:dyDescent="0.2">
      <c r="A1569" s="2">
        <v>1568</v>
      </c>
      <c r="B1569" s="2">
        <v>19</v>
      </c>
      <c r="C1569" s="2" t="s">
        <v>2230</v>
      </c>
    </row>
    <row r="1570" spans="1:3" x14ac:dyDescent="0.2">
      <c r="A1570" s="2">
        <v>1569</v>
      </c>
      <c r="B1570" s="2">
        <v>19</v>
      </c>
      <c r="C1570" s="2" t="s">
        <v>2231</v>
      </c>
    </row>
    <row r="1571" spans="1:3" x14ac:dyDescent="0.2">
      <c r="A1571" s="2">
        <v>1570</v>
      </c>
      <c r="B1571" s="2">
        <v>19</v>
      </c>
      <c r="C1571" s="2" t="s">
        <v>2232</v>
      </c>
    </row>
    <row r="1572" spans="1:3" x14ac:dyDescent="0.2">
      <c r="A1572" s="2">
        <v>1571</v>
      </c>
      <c r="B1572" s="2">
        <v>19</v>
      </c>
      <c r="C1572" s="2" t="s">
        <v>2233</v>
      </c>
    </row>
    <row r="1573" spans="1:3" x14ac:dyDescent="0.2">
      <c r="A1573" s="2">
        <v>1572</v>
      </c>
      <c r="B1573" s="2">
        <v>19</v>
      </c>
      <c r="C1573" s="2" t="s">
        <v>0</v>
      </c>
    </row>
    <row r="1574" spans="1:3" x14ac:dyDescent="0.2">
      <c r="A1574" s="2">
        <v>1573</v>
      </c>
      <c r="B1574" s="2">
        <v>19</v>
      </c>
      <c r="C1574" s="2" t="s">
        <v>1</v>
      </c>
    </row>
    <row r="1575" spans="1:3" x14ac:dyDescent="0.2">
      <c r="A1575" s="2">
        <v>1574</v>
      </c>
      <c r="B1575" s="2">
        <v>19</v>
      </c>
      <c r="C1575" s="2" t="s">
        <v>2</v>
      </c>
    </row>
    <row r="1576" spans="1:3" x14ac:dyDescent="0.2">
      <c r="A1576" s="2">
        <v>1575</v>
      </c>
      <c r="B1576" s="2">
        <v>19</v>
      </c>
      <c r="C1576" s="2" t="s">
        <v>3</v>
      </c>
    </row>
    <row r="1577" spans="1:3" x14ac:dyDescent="0.2">
      <c r="A1577" s="2">
        <v>1576</v>
      </c>
      <c r="B1577" s="2">
        <v>19</v>
      </c>
      <c r="C1577" s="2" t="s">
        <v>4</v>
      </c>
    </row>
    <row r="1578" spans="1:3" x14ac:dyDescent="0.2">
      <c r="A1578" s="2">
        <v>1577</v>
      </c>
      <c r="B1578" s="2">
        <v>19</v>
      </c>
      <c r="C1578" s="2" t="s">
        <v>5</v>
      </c>
    </row>
    <row r="1579" spans="1:3" x14ac:dyDescent="0.2">
      <c r="A1579" s="2">
        <v>1578</v>
      </c>
      <c r="B1579" s="2">
        <v>19</v>
      </c>
      <c r="C1579" s="2" t="s">
        <v>6</v>
      </c>
    </row>
    <row r="1580" spans="1:3" x14ac:dyDescent="0.2">
      <c r="A1580" s="2">
        <v>1579</v>
      </c>
      <c r="B1580" s="2">
        <v>19</v>
      </c>
      <c r="C1580" s="2" t="s">
        <v>7</v>
      </c>
    </row>
    <row r="1581" spans="1:3" x14ac:dyDescent="0.2">
      <c r="A1581" s="2">
        <v>1580</v>
      </c>
      <c r="B1581" s="2">
        <v>19</v>
      </c>
      <c r="C1581" s="2" t="s">
        <v>8</v>
      </c>
    </row>
    <row r="1582" spans="1:3" x14ac:dyDescent="0.2">
      <c r="A1582" s="2">
        <v>1581</v>
      </c>
      <c r="B1582" s="2">
        <v>19</v>
      </c>
      <c r="C1582" s="2" t="s">
        <v>2091</v>
      </c>
    </row>
    <row r="1583" spans="1:3" x14ac:dyDescent="0.2">
      <c r="A1583" s="2">
        <v>1582</v>
      </c>
      <c r="B1583" s="2">
        <v>19</v>
      </c>
      <c r="C1583" s="2" t="s">
        <v>9</v>
      </c>
    </row>
    <row r="1584" spans="1:3" x14ac:dyDescent="0.2">
      <c r="A1584" s="2">
        <v>1583</v>
      </c>
      <c r="B1584" s="2">
        <v>19</v>
      </c>
      <c r="C1584" s="2" t="s">
        <v>10</v>
      </c>
    </row>
    <row r="1585" spans="1:3" x14ac:dyDescent="0.2">
      <c r="A1585" s="2">
        <v>1584</v>
      </c>
      <c r="B1585" s="2">
        <v>19</v>
      </c>
      <c r="C1585" s="2" t="s">
        <v>11</v>
      </c>
    </row>
    <row r="1586" spans="1:3" x14ac:dyDescent="0.2">
      <c r="A1586" s="2">
        <v>1585</v>
      </c>
      <c r="B1586" s="2">
        <v>20</v>
      </c>
      <c r="C1586" s="2" t="s">
        <v>12</v>
      </c>
    </row>
    <row r="1587" spans="1:3" x14ac:dyDescent="0.2">
      <c r="A1587" s="2">
        <v>1586</v>
      </c>
      <c r="B1587" s="2">
        <v>20</v>
      </c>
      <c r="C1587" s="2" t="s">
        <v>13</v>
      </c>
    </row>
    <row r="1588" spans="1:3" x14ac:dyDescent="0.2">
      <c r="A1588" s="2">
        <v>1587</v>
      </c>
      <c r="B1588" s="2">
        <v>20</v>
      </c>
      <c r="C1588" s="2" t="s">
        <v>14</v>
      </c>
    </row>
    <row r="1589" spans="1:3" x14ac:dyDescent="0.2">
      <c r="A1589" s="2">
        <v>1588</v>
      </c>
      <c r="B1589" s="2">
        <v>20</v>
      </c>
      <c r="C1589" s="2" t="s">
        <v>15</v>
      </c>
    </row>
    <row r="1590" spans="1:3" x14ac:dyDescent="0.2">
      <c r="A1590" s="2">
        <v>1589</v>
      </c>
      <c r="B1590" s="2">
        <v>20</v>
      </c>
      <c r="C1590" s="2" t="s">
        <v>16</v>
      </c>
    </row>
    <row r="1591" spans="1:3" x14ac:dyDescent="0.2">
      <c r="A1591" s="2">
        <v>1590</v>
      </c>
      <c r="B1591" s="2">
        <v>20</v>
      </c>
      <c r="C1591" s="2" t="s">
        <v>17</v>
      </c>
    </row>
    <row r="1592" spans="1:3" x14ac:dyDescent="0.2">
      <c r="A1592" s="2">
        <v>1591</v>
      </c>
      <c r="B1592" s="2">
        <v>20</v>
      </c>
      <c r="C1592" s="2" t="s">
        <v>18</v>
      </c>
    </row>
    <row r="1593" spans="1:3" x14ac:dyDescent="0.2">
      <c r="A1593" s="2">
        <v>1592</v>
      </c>
      <c r="B1593" s="2">
        <v>20</v>
      </c>
      <c r="C1593" s="2" t="s">
        <v>19</v>
      </c>
    </row>
    <row r="1594" spans="1:3" x14ac:dyDescent="0.2">
      <c r="A1594" s="2">
        <v>1593</v>
      </c>
      <c r="B1594" s="2">
        <v>20</v>
      </c>
      <c r="C1594" s="2" t="s">
        <v>20</v>
      </c>
    </row>
    <row r="1595" spans="1:3" x14ac:dyDescent="0.2">
      <c r="A1595" s="2">
        <v>1594</v>
      </c>
      <c r="B1595" s="2">
        <v>23</v>
      </c>
      <c r="C1595" s="2" t="s">
        <v>1166</v>
      </c>
    </row>
    <row r="1596" spans="1:3" x14ac:dyDescent="0.2">
      <c r="A1596" s="2">
        <v>1595</v>
      </c>
      <c r="B1596" s="2">
        <v>23</v>
      </c>
      <c r="C1596" s="2" t="s">
        <v>21</v>
      </c>
    </row>
    <row r="1597" spans="1:3" x14ac:dyDescent="0.2">
      <c r="A1597" s="2">
        <v>1596</v>
      </c>
      <c r="B1597" s="2">
        <v>23</v>
      </c>
      <c r="C1597" s="2" t="s">
        <v>22</v>
      </c>
    </row>
    <row r="1598" spans="1:3" x14ac:dyDescent="0.2">
      <c r="A1598" s="2">
        <v>1597</v>
      </c>
      <c r="B1598" s="2">
        <v>23</v>
      </c>
      <c r="C1598" s="2" t="s">
        <v>23</v>
      </c>
    </row>
    <row r="1599" spans="1:3" x14ac:dyDescent="0.2">
      <c r="A1599" s="2">
        <v>1598</v>
      </c>
      <c r="B1599" s="2">
        <v>23</v>
      </c>
      <c r="C1599" s="2" t="s">
        <v>24</v>
      </c>
    </row>
    <row r="1600" spans="1:3" x14ac:dyDescent="0.2">
      <c r="A1600" s="2">
        <v>1599</v>
      </c>
      <c r="B1600" s="2">
        <v>23</v>
      </c>
      <c r="C1600" s="2" t="s">
        <v>25</v>
      </c>
    </row>
    <row r="1601" spans="1:3" x14ac:dyDescent="0.2">
      <c r="A1601" s="2">
        <v>1600</v>
      </c>
      <c r="B1601" s="2">
        <v>23</v>
      </c>
      <c r="C1601" s="2" t="s">
        <v>26</v>
      </c>
    </row>
    <row r="1602" spans="1:3" x14ac:dyDescent="0.2">
      <c r="A1602" s="2">
        <v>1601</v>
      </c>
      <c r="B1602" s="2">
        <v>23</v>
      </c>
      <c r="C1602" s="2" t="s">
        <v>27</v>
      </c>
    </row>
    <row r="1603" spans="1:3" x14ac:dyDescent="0.2">
      <c r="A1603" s="2">
        <v>1602</v>
      </c>
      <c r="B1603" s="2">
        <v>23</v>
      </c>
      <c r="C1603" s="2" t="s">
        <v>28</v>
      </c>
    </row>
    <row r="1604" spans="1:3" x14ac:dyDescent="0.2">
      <c r="A1604" s="2">
        <v>1603</v>
      </c>
      <c r="B1604" s="2">
        <v>23</v>
      </c>
      <c r="C1604" s="2" t="s">
        <v>29</v>
      </c>
    </row>
    <row r="1605" spans="1:3" x14ac:dyDescent="0.2">
      <c r="A1605" s="2">
        <v>1604</v>
      </c>
      <c r="B1605" s="2">
        <v>24</v>
      </c>
      <c r="C1605" s="2" t="s">
        <v>30</v>
      </c>
    </row>
    <row r="1606" spans="1:3" x14ac:dyDescent="0.2">
      <c r="A1606" s="2">
        <v>1605</v>
      </c>
      <c r="B1606" s="2">
        <v>24</v>
      </c>
      <c r="C1606" s="2" t="s">
        <v>31</v>
      </c>
    </row>
    <row r="1607" spans="1:3" x14ac:dyDescent="0.2">
      <c r="A1607" s="2">
        <v>1606</v>
      </c>
      <c r="B1607" s="2">
        <v>24</v>
      </c>
      <c r="C1607" s="2" t="s">
        <v>32</v>
      </c>
    </row>
    <row r="1608" spans="1:3" x14ac:dyDescent="0.2">
      <c r="A1608" s="2">
        <v>1607</v>
      </c>
      <c r="B1608" s="2">
        <v>24</v>
      </c>
      <c r="C1608" s="2" t="s">
        <v>33</v>
      </c>
    </row>
    <row r="1609" spans="1:3" x14ac:dyDescent="0.2">
      <c r="A1609" s="2">
        <v>1608</v>
      </c>
      <c r="B1609" s="2">
        <v>24</v>
      </c>
      <c r="C1609" s="2" t="s">
        <v>34</v>
      </c>
    </row>
    <row r="1610" spans="1:3" x14ac:dyDescent="0.2">
      <c r="A1610" s="2">
        <v>1609</v>
      </c>
      <c r="B1610" s="2">
        <v>24</v>
      </c>
      <c r="C1610" s="2" t="s">
        <v>1175</v>
      </c>
    </row>
    <row r="1611" spans="1:3" x14ac:dyDescent="0.2">
      <c r="A1611" s="2">
        <v>1610</v>
      </c>
      <c r="B1611" s="2">
        <v>24</v>
      </c>
      <c r="C1611" s="2" t="s">
        <v>35</v>
      </c>
    </row>
    <row r="1612" spans="1:3" x14ac:dyDescent="0.2">
      <c r="A1612" s="2">
        <v>1611</v>
      </c>
      <c r="B1612" s="2">
        <v>24</v>
      </c>
      <c r="C1612" s="2" t="s">
        <v>36</v>
      </c>
    </row>
    <row r="1613" spans="1:3" x14ac:dyDescent="0.2">
      <c r="A1613" s="2">
        <v>1612</v>
      </c>
      <c r="B1613" s="2">
        <v>24</v>
      </c>
      <c r="C1613" s="2" t="s">
        <v>37</v>
      </c>
    </row>
    <row r="1614" spans="1:3" x14ac:dyDescent="0.2">
      <c r="A1614" s="2">
        <v>1613</v>
      </c>
      <c r="B1614" s="2">
        <v>24</v>
      </c>
      <c r="C1614" s="2" t="s">
        <v>38</v>
      </c>
    </row>
    <row r="1615" spans="1:3" x14ac:dyDescent="0.2">
      <c r="A1615" s="2">
        <v>1614</v>
      </c>
      <c r="B1615" s="2">
        <v>24</v>
      </c>
      <c r="C1615" s="2" t="s">
        <v>39</v>
      </c>
    </row>
    <row r="1616" spans="1:3" x14ac:dyDescent="0.2">
      <c r="A1616" s="2">
        <v>1615</v>
      </c>
      <c r="B1616" s="2">
        <v>24</v>
      </c>
      <c r="C1616" s="2" t="s">
        <v>40</v>
      </c>
    </row>
    <row r="1617" spans="1:3" x14ac:dyDescent="0.2">
      <c r="A1617" s="2">
        <v>1616</v>
      </c>
      <c r="B1617" s="2">
        <v>24</v>
      </c>
      <c r="C1617" s="2" t="s">
        <v>41</v>
      </c>
    </row>
    <row r="1618" spans="1:3" x14ac:dyDescent="0.2">
      <c r="A1618" s="2">
        <v>1617</v>
      </c>
      <c r="B1618" s="2">
        <v>24</v>
      </c>
      <c r="C1618" s="2" t="s">
        <v>42</v>
      </c>
    </row>
    <row r="1619" spans="1:3" x14ac:dyDescent="0.2">
      <c r="A1619" s="2">
        <v>1618</v>
      </c>
      <c r="B1619" s="2">
        <v>24</v>
      </c>
      <c r="C1619" s="2" t="s">
        <v>43</v>
      </c>
    </row>
    <row r="1620" spans="1:3" x14ac:dyDescent="0.2">
      <c r="A1620" s="2">
        <v>1619</v>
      </c>
      <c r="B1620" s="2">
        <v>24</v>
      </c>
      <c r="C1620" s="2" t="s">
        <v>44</v>
      </c>
    </row>
    <row r="1621" spans="1:3" x14ac:dyDescent="0.2">
      <c r="A1621" s="2">
        <v>1620</v>
      </c>
      <c r="B1621" s="2">
        <v>24</v>
      </c>
      <c r="C1621" s="2" t="s">
        <v>45</v>
      </c>
    </row>
    <row r="1622" spans="1:3" x14ac:dyDescent="0.2">
      <c r="A1622" s="2">
        <v>1621</v>
      </c>
      <c r="B1622" s="2">
        <v>24</v>
      </c>
      <c r="C1622" s="2" t="s">
        <v>46</v>
      </c>
    </row>
    <row r="1623" spans="1:3" x14ac:dyDescent="0.2">
      <c r="A1623" s="2">
        <v>1622</v>
      </c>
      <c r="B1623" s="2">
        <v>24</v>
      </c>
      <c r="C1623" s="2" t="s">
        <v>47</v>
      </c>
    </row>
    <row r="1624" spans="1:3" x14ac:dyDescent="0.2">
      <c r="A1624" s="2">
        <v>1623</v>
      </c>
      <c r="B1624" s="2">
        <v>24</v>
      </c>
      <c r="C1624" s="2" t="s">
        <v>48</v>
      </c>
    </row>
    <row r="1625" spans="1:3" x14ac:dyDescent="0.2">
      <c r="A1625" s="2">
        <v>1624</v>
      </c>
      <c r="B1625" s="2">
        <v>25</v>
      </c>
      <c r="C1625" s="2" t="s">
        <v>49</v>
      </c>
    </row>
    <row r="1626" spans="1:3" x14ac:dyDescent="0.2">
      <c r="A1626" s="2">
        <v>1625</v>
      </c>
      <c r="B1626" s="2">
        <v>25</v>
      </c>
      <c r="C1626" s="2" t="s">
        <v>50</v>
      </c>
    </row>
    <row r="1627" spans="1:3" x14ac:dyDescent="0.2">
      <c r="A1627" s="2">
        <v>1626</v>
      </c>
      <c r="B1627" s="2">
        <v>25</v>
      </c>
      <c r="C1627" s="2" t="s">
        <v>51</v>
      </c>
    </row>
    <row r="1628" spans="1:3" x14ac:dyDescent="0.2">
      <c r="A1628" s="2">
        <v>1627</v>
      </c>
      <c r="B1628" s="2">
        <v>25</v>
      </c>
      <c r="C1628" s="2" t="s">
        <v>52</v>
      </c>
    </row>
    <row r="1629" spans="1:3" x14ac:dyDescent="0.2">
      <c r="A1629" s="2">
        <v>1628</v>
      </c>
      <c r="B1629" s="2">
        <v>25</v>
      </c>
      <c r="C1629" s="2" t="s">
        <v>53</v>
      </c>
    </row>
    <row r="1630" spans="1:3" x14ac:dyDescent="0.2">
      <c r="A1630" s="2">
        <v>1629</v>
      </c>
      <c r="B1630" s="2">
        <v>25</v>
      </c>
      <c r="C1630" s="2" t="s">
        <v>54</v>
      </c>
    </row>
    <row r="1631" spans="1:3" x14ac:dyDescent="0.2">
      <c r="A1631" s="2">
        <v>1630</v>
      </c>
      <c r="B1631" s="2">
        <v>25</v>
      </c>
      <c r="C1631" s="2" t="s">
        <v>55</v>
      </c>
    </row>
    <row r="1632" spans="1:3" x14ac:dyDescent="0.2">
      <c r="A1632" s="2">
        <v>1631</v>
      </c>
      <c r="B1632" s="2">
        <v>25</v>
      </c>
      <c r="C1632" s="2" t="s">
        <v>56</v>
      </c>
    </row>
    <row r="1633" spans="1:3" x14ac:dyDescent="0.2">
      <c r="A1633" s="2">
        <v>1632</v>
      </c>
      <c r="B1633" s="2">
        <v>25</v>
      </c>
      <c r="C1633" s="2" t="s">
        <v>57</v>
      </c>
    </row>
    <row r="1634" spans="1:3" x14ac:dyDescent="0.2">
      <c r="A1634" s="2">
        <v>1633</v>
      </c>
      <c r="B1634" s="2">
        <v>25</v>
      </c>
      <c r="C1634" s="2" t="s">
        <v>58</v>
      </c>
    </row>
    <row r="1635" spans="1:3" x14ac:dyDescent="0.2">
      <c r="A1635" s="2">
        <v>1634</v>
      </c>
      <c r="B1635" s="2">
        <v>25</v>
      </c>
      <c r="C1635" s="2" t="s">
        <v>59</v>
      </c>
    </row>
    <row r="1636" spans="1:3" x14ac:dyDescent="0.2">
      <c r="A1636" s="2">
        <v>1635</v>
      </c>
      <c r="B1636" s="2">
        <v>25</v>
      </c>
      <c r="C1636" s="2" t="s">
        <v>60</v>
      </c>
    </row>
    <row r="1637" spans="1:3" x14ac:dyDescent="0.2">
      <c r="A1637" s="2">
        <v>1636</v>
      </c>
      <c r="B1637" s="2">
        <v>25</v>
      </c>
      <c r="C1637" s="2" t="s">
        <v>61</v>
      </c>
    </row>
    <row r="1638" spans="1:3" x14ac:dyDescent="0.2">
      <c r="A1638" s="2">
        <v>1637</v>
      </c>
      <c r="B1638" s="2">
        <v>27</v>
      </c>
      <c r="C1638" s="2" t="s">
        <v>944</v>
      </c>
    </row>
    <row r="1639" spans="1:3" x14ac:dyDescent="0.2">
      <c r="A1639" s="2">
        <v>1638</v>
      </c>
      <c r="B1639" s="2">
        <v>27</v>
      </c>
      <c r="C1639" s="2" t="s">
        <v>1283</v>
      </c>
    </row>
    <row r="1640" spans="1:3" x14ac:dyDescent="0.2">
      <c r="A1640" s="2">
        <v>1639</v>
      </c>
      <c r="B1640" s="2">
        <v>27</v>
      </c>
      <c r="C1640" s="2" t="s">
        <v>62</v>
      </c>
    </row>
    <row r="1641" spans="1:3" x14ac:dyDescent="0.2">
      <c r="A1641" s="2">
        <v>1640</v>
      </c>
      <c r="B1641" s="2">
        <v>27</v>
      </c>
      <c r="C1641" s="2" t="s">
        <v>63</v>
      </c>
    </row>
    <row r="1642" spans="1:3" x14ac:dyDescent="0.2">
      <c r="A1642" s="2">
        <v>1641</v>
      </c>
      <c r="B1642" s="2">
        <v>27</v>
      </c>
      <c r="C1642" s="2" t="s">
        <v>64</v>
      </c>
    </row>
    <row r="1643" spans="1:3" x14ac:dyDescent="0.2">
      <c r="A1643" s="2">
        <v>1642</v>
      </c>
      <c r="B1643" s="2">
        <v>27</v>
      </c>
      <c r="C1643" s="2" t="s">
        <v>65</v>
      </c>
    </row>
    <row r="1644" spans="1:3" x14ac:dyDescent="0.2">
      <c r="A1644" s="2">
        <v>1643</v>
      </c>
      <c r="B1644" s="2">
        <v>27</v>
      </c>
      <c r="C1644" s="2" t="s">
        <v>66</v>
      </c>
    </row>
    <row r="1645" spans="1:3" x14ac:dyDescent="0.2">
      <c r="A1645" s="2">
        <v>1644</v>
      </c>
      <c r="B1645" s="2">
        <v>27</v>
      </c>
      <c r="C1645" s="2" t="s">
        <v>67</v>
      </c>
    </row>
    <row r="1646" spans="1:3" x14ac:dyDescent="0.2">
      <c r="A1646" s="2">
        <v>1645</v>
      </c>
      <c r="B1646" s="2">
        <v>27</v>
      </c>
      <c r="C1646" s="2" t="s">
        <v>68</v>
      </c>
    </row>
    <row r="1647" spans="1:3" x14ac:dyDescent="0.2">
      <c r="A1647" s="2">
        <v>1646</v>
      </c>
      <c r="B1647" s="2">
        <v>27</v>
      </c>
      <c r="C1647" s="2" t="s">
        <v>69</v>
      </c>
    </row>
    <row r="1648" spans="1:3" x14ac:dyDescent="0.2">
      <c r="A1648" s="2">
        <v>1647</v>
      </c>
      <c r="B1648" s="2">
        <v>27</v>
      </c>
      <c r="C1648" s="2" t="s">
        <v>70</v>
      </c>
    </row>
    <row r="1649" spans="1:3" x14ac:dyDescent="0.2">
      <c r="A1649" s="2">
        <v>1648</v>
      </c>
      <c r="B1649" s="2">
        <v>27</v>
      </c>
      <c r="C1649" s="2" t="s">
        <v>71</v>
      </c>
    </row>
    <row r="1650" spans="1:3" x14ac:dyDescent="0.2">
      <c r="A1650" s="2">
        <v>1649</v>
      </c>
      <c r="B1650" s="2">
        <v>27</v>
      </c>
      <c r="C1650" s="2" t="s">
        <v>72</v>
      </c>
    </row>
    <row r="1651" spans="1:3" x14ac:dyDescent="0.2">
      <c r="A1651" s="2">
        <v>1650</v>
      </c>
      <c r="B1651" s="2">
        <v>27</v>
      </c>
      <c r="C1651" s="2" t="s">
        <v>1807</v>
      </c>
    </row>
    <row r="1652" spans="1:3" x14ac:dyDescent="0.2">
      <c r="A1652" s="2">
        <v>1651</v>
      </c>
      <c r="B1652" s="2">
        <v>27</v>
      </c>
      <c r="C1652" s="2" t="s">
        <v>754</v>
      </c>
    </row>
    <row r="1653" spans="1:3" x14ac:dyDescent="0.2">
      <c r="A1653" s="2">
        <v>1652</v>
      </c>
      <c r="B1653" s="2">
        <v>27</v>
      </c>
      <c r="C1653" s="2" t="s">
        <v>937</v>
      </c>
    </row>
    <row r="1654" spans="1:3" x14ac:dyDescent="0.2">
      <c r="A1654" s="2">
        <v>1653</v>
      </c>
      <c r="B1654" s="2">
        <v>27</v>
      </c>
      <c r="C1654" s="2" t="s">
        <v>73</v>
      </c>
    </row>
    <row r="1655" spans="1:3" x14ac:dyDescent="0.2">
      <c r="A1655" s="2">
        <v>1654</v>
      </c>
      <c r="B1655" s="2">
        <v>27</v>
      </c>
      <c r="C1655" s="2" t="s">
        <v>1124</v>
      </c>
    </row>
    <row r="1656" spans="1:3" x14ac:dyDescent="0.2">
      <c r="A1656" s="2">
        <v>1655</v>
      </c>
      <c r="B1656" s="2">
        <v>27</v>
      </c>
      <c r="C1656" s="2" t="s">
        <v>74</v>
      </c>
    </row>
    <row r="1657" spans="1:3" x14ac:dyDescent="0.2">
      <c r="A1657" s="2">
        <v>1656</v>
      </c>
      <c r="B1657" s="2">
        <v>27</v>
      </c>
      <c r="C1657" s="2" t="s">
        <v>75</v>
      </c>
    </row>
    <row r="1658" spans="1:3" x14ac:dyDescent="0.2">
      <c r="A1658" s="2">
        <v>1657</v>
      </c>
      <c r="B1658" s="2">
        <v>27</v>
      </c>
      <c r="C1658" s="2" t="s">
        <v>76</v>
      </c>
    </row>
    <row r="1659" spans="1:3" x14ac:dyDescent="0.2">
      <c r="A1659" s="2">
        <v>1658</v>
      </c>
      <c r="B1659" s="2">
        <v>27</v>
      </c>
      <c r="C1659" s="2" t="s">
        <v>77</v>
      </c>
    </row>
    <row r="1660" spans="1:3" x14ac:dyDescent="0.2">
      <c r="A1660" s="2">
        <v>1659</v>
      </c>
      <c r="B1660" s="2">
        <v>27</v>
      </c>
      <c r="C1660" s="2" t="s">
        <v>78</v>
      </c>
    </row>
    <row r="1661" spans="1:3" x14ac:dyDescent="0.2">
      <c r="A1661" s="2">
        <v>1660</v>
      </c>
      <c r="B1661" s="2">
        <v>27</v>
      </c>
      <c r="C1661" s="2" t="s">
        <v>79</v>
      </c>
    </row>
    <row r="1662" spans="1:3" x14ac:dyDescent="0.2">
      <c r="A1662" s="2">
        <v>1661</v>
      </c>
      <c r="B1662" s="2">
        <v>27</v>
      </c>
      <c r="C1662" s="2" t="s">
        <v>80</v>
      </c>
    </row>
    <row r="1663" spans="1:3" x14ac:dyDescent="0.2">
      <c r="A1663" s="2">
        <v>1662</v>
      </c>
      <c r="B1663" s="2">
        <v>27</v>
      </c>
      <c r="C1663" s="2" t="s">
        <v>81</v>
      </c>
    </row>
    <row r="1664" spans="1:3" x14ac:dyDescent="0.2">
      <c r="A1664" s="2">
        <v>1663</v>
      </c>
      <c r="B1664" s="2">
        <v>27</v>
      </c>
      <c r="C1664" s="2" t="s">
        <v>82</v>
      </c>
    </row>
    <row r="1665" spans="1:3" x14ac:dyDescent="0.2">
      <c r="A1665" s="2">
        <v>1664</v>
      </c>
      <c r="B1665" s="2">
        <v>27</v>
      </c>
      <c r="C1665" s="2" t="s">
        <v>83</v>
      </c>
    </row>
    <row r="1666" spans="1:3" x14ac:dyDescent="0.2">
      <c r="A1666" s="2">
        <v>1665</v>
      </c>
      <c r="B1666" s="2">
        <v>27</v>
      </c>
      <c r="C1666" s="2" t="s">
        <v>1739</v>
      </c>
    </row>
    <row r="1667" spans="1:3" x14ac:dyDescent="0.2">
      <c r="A1667" s="2">
        <v>1666</v>
      </c>
      <c r="B1667" s="2">
        <v>27</v>
      </c>
      <c r="C1667" s="2" t="s">
        <v>84</v>
      </c>
    </row>
    <row r="1668" spans="1:3" x14ac:dyDescent="0.2">
      <c r="A1668" s="2">
        <v>1667</v>
      </c>
      <c r="B1668" s="2">
        <v>27</v>
      </c>
      <c r="C1668" s="2" t="s">
        <v>85</v>
      </c>
    </row>
    <row r="1669" spans="1:3" x14ac:dyDescent="0.2">
      <c r="A1669" s="2">
        <v>1668</v>
      </c>
      <c r="B1669" s="2">
        <v>27</v>
      </c>
      <c r="C1669" s="2" t="s">
        <v>86</v>
      </c>
    </row>
    <row r="1670" spans="1:3" x14ac:dyDescent="0.2">
      <c r="A1670" s="2">
        <v>1669</v>
      </c>
      <c r="B1670" s="2">
        <v>27</v>
      </c>
      <c r="C1670" s="2" t="s">
        <v>87</v>
      </c>
    </row>
    <row r="1671" spans="1:3" x14ac:dyDescent="0.2">
      <c r="A1671" s="2">
        <v>1670</v>
      </c>
      <c r="B1671" s="2">
        <v>27</v>
      </c>
      <c r="C1671" s="2" t="s">
        <v>88</v>
      </c>
    </row>
    <row r="1672" spans="1:3" x14ac:dyDescent="0.2">
      <c r="A1672" s="2">
        <v>1671</v>
      </c>
      <c r="B1672" s="2">
        <v>27</v>
      </c>
      <c r="C1672" s="2" t="s">
        <v>89</v>
      </c>
    </row>
    <row r="1673" spans="1:3" x14ac:dyDescent="0.2">
      <c r="A1673" s="2">
        <v>1672</v>
      </c>
      <c r="B1673" s="2">
        <v>27</v>
      </c>
      <c r="C1673" s="2" t="s">
        <v>90</v>
      </c>
    </row>
    <row r="1674" spans="1:3" x14ac:dyDescent="0.2">
      <c r="A1674" s="2">
        <v>1673</v>
      </c>
      <c r="B1674" s="2">
        <v>27</v>
      </c>
      <c r="C1674" s="2" t="s">
        <v>743</v>
      </c>
    </row>
    <row r="1675" spans="1:3" x14ac:dyDescent="0.2">
      <c r="A1675" s="2">
        <v>1674</v>
      </c>
      <c r="B1675" s="2">
        <v>27</v>
      </c>
      <c r="C1675" s="2" t="s">
        <v>91</v>
      </c>
    </row>
    <row r="1676" spans="1:3" x14ac:dyDescent="0.2">
      <c r="A1676" s="2">
        <v>1675</v>
      </c>
      <c r="B1676" s="2">
        <v>28</v>
      </c>
      <c r="C1676" s="2" t="s">
        <v>92</v>
      </c>
    </row>
    <row r="1677" spans="1:3" x14ac:dyDescent="0.2">
      <c r="A1677" s="2">
        <v>1676</v>
      </c>
      <c r="B1677" s="2">
        <v>28</v>
      </c>
      <c r="C1677" s="2" t="s">
        <v>93</v>
      </c>
    </row>
    <row r="1678" spans="1:3" x14ac:dyDescent="0.2">
      <c r="A1678" s="2">
        <v>1677</v>
      </c>
      <c r="B1678" s="2">
        <v>28</v>
      </c>
      <c r="C1678" s="2" t="s">
        <v>94</v>
      </c>
    </row>
    <row r="1679" spans="1:3" x14ac:dyDescent="0.2">
      <c r="A1679" s="2">
        <v>1678</v>
      </c>
      <c r="B1679" s="2">
        <v>28</v>
      </c>
      <c r="C1679" s="2" t="s">
        <v>95</v>
      </c>
    </row>
    <row r="1680" spans="1:3" x14ac:dyDescent="0.2">
      <c r="A1680" s="2">
        <v>1679</v>
      </c>
      <c r="B1680" s="2">
        <v>28</v>
      </c>
      <c r="C1680" s="2" t="s">
        <v>96</v>
      </c>
    </row>
    <row r="1681" spans="1:3" x14ac:dyDescent="0.2">
      <c r="A1681" s="2">
        <v>1680</v>
      </c>
      <c r="B1681" s="2">
        <v>28</v>
      </c>
      <c r="C1681" s="2" t="s">
        <v>97</v>
      </c>
    </row>
    <row r="1682" spans="1:3" x14ac:dyDescent="0.2">
      <c r="A1682" s="2">
        <v>1681</v>
      </c>
      <c r="B1682" s="2">
        <v>28</v>
      </c>
      <c r="C1682" s="2" t="s">
        <v>98</v>
      </c>
    </row>
    <row r="1683" spans="1:3" x14ac:dyDescent="0.2">
      <c r="A1683" s="2">
        <v>1682</v>
      </c>
      <c r="B1683" s="2">
        <v>28</v>
      </c>
      <c r="C1683" s="2" t="s">
        <v>1284</v>
      </c>
    </row>
    <row r="1684" spans="1:3" x14ac:dyDescent="0.2">
      <c r="A1684" s="2">
        <v>1683</v>
      </c>
      <c r="B1684" s="2">
        <v>28</v>
      </c>
      <c r="C1684" s="2" t="s">
        <v>99</v>
      </c>
    </row>
    <row r="1685" spans="1:3" x14ac:dyDescent="0.2">
      <c r="A1685" s="2">
        <v>1684</v>
      </c>
      <c r="B1685" s="2">
        <v>28</v>
      </c>
      <c r="C1685" s="2" t="s">
        <v>100</v>
      </c>
    </row>
    <row r="1686" spans="1:3" x14ac:dyDescent="0.2">
      <c r="A1686" s="2">
        <v>1685</v>
      </c>
      <c r="B1686" s="2">
        <v>28</v>
      </c>
      <c r="C1686" s="2" t="s">
        <v>1921</v>
      </c>
    </row>
    <row r="1687" spans="1:3" x14ac:dyDescent="0.2">
      <c r="A1687" s="2">
        <v>1686</v>
      </c>
      <c r="B1687" s="2">
        <v>28</v>
      </c>
      <c r="C1687" s="2" t="s">
        <v>101</v>
      </c>
    </row>
    <row r="1688" spans="1:3" x14ac:dyDescent="0.2">
      <c r="A1688" s="2">
        <v>1687</v>
      </c>
      <c r="B1688" s="2">
        <v>28</v>
      </c>
      <c r="C1688" s="2" t="s">
        <v>102</v>
      </c>
    </row>
    <row r="1689" spans="1:3" x14ac:dyDescent="0.2">
      <c r="A1689" s="2">
        <v>1688</v>
      </c>
      <c r="B1689" s="2">
        <v>28</v>
      </c>
      <c r="C1689" s="2" t="s">
        <v>1270</v>
      </c>
    </row>
    <row r="1690" spans="1:3" x14ac:dyDescent="0.2">
      <c r="A1690" s="2">
        <v>1689</v>
      </c>
      <c r="B1690" s="2">
        <v>28</v>
      </c>
      <c r="C1690" s="2" t="s">
        <v>103</v>
      </c>
    </row>
    <row r="1691" spans="1:3" x14ac:dyDescent="0.2">
      <c r="A1691" s="2">
        <v>1690</v>
      </c>
      <c r="B1691" s="2">
        <v>28</v>
      </c>
      <c r="C1691" s="2" t="s">
        <v>104</v>
      </c>
    </row>
    <row r="1692" spans="1:3" x14ac:dyDescent="0.2">
      <c r="A1692" s="2">
        <v>1691</v>
      </c>
      <c r="B1692" s="2">
        <v>28</v>
      </c>
      <c r="C1692" s="2" t="s">
        <v>1458</v>
      </c>
    </row>
    <row r="1693" spans="1:3" x14ac:dyDescent="0.2">
      <c r="A1693" s="2">
        <v>1692</v>
      </c>
      <c r="B1693" s="2">
        <v>28</v>
      </c>
      <c r="C1693" s="2" t="s">
        <v>105</v>
      </c>
    </row>
    <row r="1694" spans="1:3" x14ac:dyDescent="0.2">
      <c r="A1694" s="2">
        <v>1693</v>
      </c>
      <c r="B1694" s="2">
        <v>28</v>
      </c>
      <c r="C1694" s="2" t="s">
        <v>106</v>
      </c>
    </row>
    <row r="1695" spans="1:3" x14ac:dyDescent="0.2">
      <c r="A1695" s="2">
        <v>1694</v>
      </c>
      <c r="B1695" s="2">
        <v>28</v>
      </c>
      <c r="C1695" s="2" t="s">
        <v>107</v>
      </c>
    </row>
    <row r="1696" spans="1:3" x14ac:dyDescent="0.2">
      <c r="A1696" s="2">
        <v>1695</v>
      </c>
      <c r="B1696" s="2">
        <v>28</v>
      </c>
      <c r="C1696" s="2" t="s">
        <v>108</v>
      </c>
    </row>
    <row r="1697" spans="1:3" x14ac:dyDescent="0.2">
      <c r="A1697" s="2">
        <v>1696</v>
      </c>
      <c r="B1697" s="2">
        <v>28</v>
      </c>
      <c r="C1697" s="2" t="s">
        <v>109</v>
      </c>
    </row>
    <row r="1698" spans="1:3" x14ac:dyDescent="0.2">
      <c r="A1698" s="2">
        <v>1697</v>
      </c>
      <c r="B1698" s="2">
        <v>28</v>
      </c>
      <c r="C1698" s="2" t="s">
        <v>110</v>
      </c>
    </row>
    <row r="1699" spans="1:3" x14ac:dyDescent="0.2">
      <c r="A1699" s="2">
        <v>1698</v>
      </c>
      <c r="B1699" s="2">
        <v>28</v>
      </c>
      <c r="C1699" s="2" t="s">
        <v>1646</v>
      </c>
    </row>
    <row r="1700" spans="1:3" x14ac:dyDescent="0.2">
      <c r="A1700" s="2">
        <v>1699</v>
      </c>
      <c r="B1700" s="2">
        <v>28</v>
      </c>
      <c r="C1700" s="2" t="s">
        <v>70</v>
      </c>
    </row>
    <row r="1701" spans="1:3" x14ac:dyDescent="0.2">
      <c r="A1701" s="2">
        <v>1700</v>
      </c>
      <c r="B1701" s="2">
        <v>28</v>
      </c>
      <c r="C1701" s="2" t="s">
        <v>1648</v>
      </c>
    </row>
    <row r="1702" spans="1:3" x14ac:dyDescent="0.2">
      <c r="A1702" s="2">
        <v>1701</v>
      </c>
      <c r="B1702" s="2">
        <v>28</v>
      </c>
      <c r="C1702" s="2" t="s">
        <v>111</v>
      </c>
    </row>
    <row r="1703" spans="1:3" x14ac:dyDescent="0.2">
      <c r="A1703" s="2">
        <v>1702</v>
      </c>
      <c r="B1703" s="2">
        <v>28</v>
      </c>
      <c r="C1703" s="2" t="s">
        <v>112</v>
      </c>
    </row>
    <row r="1704" spans="1:3" x14ac:dyDescent="0.2">
      <c r="A1704" s="2">
        <v>1703</v>
      </c>
      <c r="B1704" s="2">
        <v>28</v>
      </c>
      <c r="C1704" s="2" t="s">
        <v>1399</v>
      </c>
    </row>
    <row r="1705" spans="1:3" x14ac:dyDescent="0.2">
      <c r="A1705" s="2">
        <v>1704</v>
      </c>
      <c r="B1705" s="2">
        <v>28</v>
      </c>
      <c r="C1705" s="2" t="s">
        <v>113</v>
      </c>
    </row>
    <row r="1706" spans="1:3" x14ac:dyDescent="0.2">
      <c r="A1706" s="2">
        <v>1705</v>
      </c>
      <c r="B1706" s="2">
        <v>28</v>
      </c>
      <c r="C1706" s="2" t="s">
        <v>114</v>
      </c>
    </row>
    <row r="1707" spans="1:3" x14ac:dyDescent="0.2">
      <c r="A1707" s="2">
        <v>1706</v>
      </c>
      <c r="B1707" s="2">
        <v>28</v>
      </c>
      <c r="C1707" s="2" t="s">
        <v>115</v>
      </c>
    </row>
    <row r="1708" spans="1:3" x14ac:dyDescent="0.2">
      <c r="A1708" s="2">
        <v>1707</v>
      </c>
      <c r="B1708" s="2">
        <v>28</v>
      </c>
      <c r="C1708" s="2" t="s">
        <v>116</v>
      </c>
    </row>
    <row r="1709" spans="1:3" x14ac:dyDescent="0.2">
      <c r="A1709" s="2">
        <v>1708</v>
      </c>
      <c r="B1709" s="2">
        <v>28</v>
      </c>
      <c r="C1709" s="2" t="s">
        <v>117</v>
      </c>
    </row>
    <row r="1710" spans="1:3" x14ac:dyDescent="0.2">
      <c r="A1710" s="2">
        <v>1709</v>
      </c>
      <c r="B1710" s="2">
        <v>28</v>
      </c>
      <c r="C1710" s="2" t="s">
        <v>118</v>
      </c>
    </row>
    <row r="1711" spans="1:3" x14ac:dyDescent="0.2">
      <c r="A1711" s="2">
        <v>1710</v>
      </c>
      <c r="B1711" s="2">
        <v>28</v>
      </c>
      <c r="C1711" s="2" t="s">
        <v>119</v>
      </c>
    </row>
    <row r="1712" spans="1:3" x14ac:dyDescent="0.2">
      <c r="A1712" s="2">
        <v>1711</v>
      </c>
      <c r="B1712" s="2">
        <v>28</v>
      </c>
      <c r="C1712" s="2" t="s">
        <v>1062</v>
      </c>
    </row>
    <row r="1713" spans="1:3" x14ac:dyDescent="0.2">
      <c r="A1713" s="2">
        <v>1712</v>
      </c>
      <c r="B1713" s="2">
        <v>28</v>
      </c>
      <c r="C1713" s="2" t="s">
        <v>1334</v>
      </c>
    </row>
    <row r="1714" spans="1:3" x14ac:dyDescent="0.2">
      <c r="A1714" s="2">
        <v>1713</v>
      </c>
      <c r="B1714" s="2">
        <v>28</v>
      </c>
      <c r="C1714" s="2" t="s">
        <v>1808</v>
      </c>
    </row>
    <row r="1715" spans="1:3" x14ac:dyDescent="0.2">
      <c r="A1715" s="2">
        <v>1714</v>
      </c>
      <c r="B1715" s="2">
        <v>28</v>
      </c>
      <c r="C1715" s="2" t="s">
        <v>1541</v>
      </c>
    </row>
    <row r="1716" spans="1:3" x14ac:dyDescent="0.2">
      <c r="A1716" s="2">
        <v>1715</v>
      </c>
      <c r="B1716" s="2">
        <v>28</v>
      </c>
      <c r="C1716" s="2" t="s">
        <v>120</v>
      </c>
    </row>
    <row r="1717" spans="1:3" x14ac:dyDescent="0.2">
      <c r="A1717" s="2">
        <v>1716</v>
      </c>
      <c r="B1717" s="2">
        <v>28</v>
      </c>
      <c r="C1717" s="2" t="s">
        <v>1544</v>
      </c>
    </row>
    <row r="1718" spans="1:3" x14ac:dyDescent="0.2">
      <c r="A1718" s="2">
        <v>1717</v>
      </c>
      <c r="B1718" s="2">
        <v>28</v>
      </c>
      <c r="C1718" s="2" t="s">
        <v>121</v>
      </c>
    </row>
    <row r="1719" spans="1:3" x14ac:dyDescent="0.2">
      <c r="A1719" s="2">
        <v>1718</v>
      </c>
      <c r="B1719" s="2">
        <v>28</v>
      </c>
      <c r="C1719" s="2" t="s">
        <v>122</v>
      </c>
    </row>
    <row r="1720" spans="1:3" x14ac:dyDescent="0.2">
      <c r="A1720" s="2">
        <v>1719</v>
      </c>
      <c r="B1720" s="2">
        <v>28</v>
      </c>
      <c r="C1720" s="2" t="s">
        <v>123</v>
      </c>
    </row>
    <row r="1721" spans="1:3" x14ac:dyDescent="0.2">
      <c r="A1721" s="2">
        <v>1720</v>
      </c>
      <c r="B1721" s="2">
        <v>28</v>
      </c>
      <c r="C1721" s="2" t="s">
        <v>1557</v>
      </c>
    </row>
    <row r="1722" spans="1:3" x14ac:dyDescent="0.2">
      <c r="A1722" s="2">
        <v>1721</v>
      </c>
      <c r="B1722" s="2">
        <v>28</v>
      </c>
      <c r="C1722" s="2" t="s">
        <v>124</v>
      </c>
    </row>
    <row r="1723" spans="1:3" x14ac:dyDescent="0.2">
      <c r="A1723" s="2">
        <v>1722</v>
      </c>
      <c r="B1723" s="2">
        <v>28</v>
      </c>
      <c r="C1723" s="2" t="s">
        <v>125</v>
      </c>
    </row>
    <row r="1724" spans="1:3" x14ac:dyDescent="0.2">
      <c r="A1724" s="2">
        <v>1723</v>
      </c>
      <c r="B1724" s="2">
        <v>28</v>
      </c>
      <c r="C1724" s="2" t="s">
        <v>1406</v>
      </c>
    </row>
    <row r="1725" spans="1:3" x14ac:dyDescent="0.2">
      <c r="A1725" s="2">
        <v>1724</v>
      </c>
      <c r="B1725" s="2">
        <v>28</v>
      </c>
      <c r="C1725" s="2" t="s">
        <v>126</v>
      </c>
    </row>
    <row r="1726" spans="1:3" x14ac:dyDescent="0.2">
      <c r="A1726" s="2">
        <v>1725</v>
      </c>
      <c r="B1726" s="2">
        <v>28</v>
      </c>
      <c r="C1726" s="2" t="s">
        <v>747</v>
      </c>
    </row>
    <row r="1727" spans="1:3" x14ac:dyDescent="0.2">
      <c r="A1727" s="2">
        <v>1726</v>
      </c>
      <c r="B1727" s="2">
        <v>28</v>
      </c>
      <c r="C1727" s="2" t="s">
        <v>909</v>
      </c>
    </row>
    <row r="1728" spans="1:3" x14ac:dyDescent="0.2">
      <c r="A1728" s="2">
        <v>1727</v>
      </c>
      <c r="B1728" s="2">
        <v>28</v>
      </c>
      <c r="C1728" s="2" t="s">
        <v>127</v>
      </c>
    </row>
    <row r="1729" spans="1:3" x14ac:dyDescent="0.2">
      <c r="A1729" s="2">
        <v>1728</v>
      </c>
      <c r="B1729" s="2">
        <v>28</v>
      </c>
      <c r="C1729" s="2" t="s">
        <v>128</v>
      </c>
    </row>
    <row r="1730" spans="1:3" x14ac:dyDescent="0.2">
      <c r="A1730" s="2">
        <v>1729</v>
      </c>
      <c r="B1730" s="2">
        <v>28</v>
      </c>
      <c r="C1730" s="2" t="s">
        <v>129</v>
      </c>
    </row>
    <row r="1731" spans="1:3" x14ac:dyDescent="0.2">
      <c r="A1731" s="2">
        <v>1730</v>
      </c>
      <c r="B1731" s="2">
        <v>28</v>
      </c>
      <c r="C1731" s="2" t="s">
        <v>130</v>
      </c>
    </row>
    <row r="1732" spans="1:3" x14ac:dyDescent="0.2">
      <c r="A1732" s="2">
        <v>1731</v>
      </c>
      <c r="B1732" s="2">
        <v>28</v>
      </c>
      <c r="C1732" s="2" t="s">
        <v>131</v>
      </c>
    </row>
    <row r="1733" spans="1:3" x14ac:dyDescent="0.2">
      <c r="A1733" s="2">
        <v>1732</v>
      </c>
      <c r="B1733" s="2">
        <v>28</v>
      </c>
      <c r="C1733" s="2" t="s">
        <v>132</v>
      </c>
    </row>
    <row r="1734" spans="1:3" x14ac:dyDescent="0.2">
      <c r="A1734" s="2">
        <v>1733</v>
      </c>
      <c r="B1734" s="2">
        <v>28</v>
      </c>
      <c r="C1734" s="2" t="s">
        <v>133</v>
      </c>
    </row>
    <row r="1735" spans="1:3" x14ac:dyDescent="0.2">
      <c r="A1735" s="2">
        <v>1734</v>
      </c>
      <c r="B1735" s="2">
        <v>28</v>
      </c>
      <c r="C1735" s="2" t="s">
        <v>134</v>
      </c>
    </row>
    <row r="1736" spans="1:3" x14ac:dyDescent="0.2">
      <c r="A1736" s="2">
        <v>1735</v>
      </c>
      <c r="B1736" s="2">
        <v>28</v>
      </c>
      <c r="C1736" s="2" t="s">
        <v>135</v>
      </c>
    </row>
    <row r="1737" spans="1:3" x14ac:dyDescent="0.2">
      <c r="A1737" s="2">
        <v>1736</v>
      </c>
      <c r="B1737" s="2">
        <v>28</v>
      </c>
      <c r="C1737" s="2" t="s">
        <v>136</v>
      </c>
    </row>
    <row r="1738" spans="1:3" x14ac:dyDescent="0.2">
      <c r="A1738" s="2">
        <v>1737</v>
      </c>
      <c r="B1738" s="2">
        <v>28</v>
      </c>
      <c r="C1738" s="2" t="s">
        <v>137</v>
      </c>
    </row>
    <row r="1739" spans="1:3" x14ac:dyDescent="0.2">
      <c r="A1739" s="2">
        <v>1738</v>
      </c>
      <c r="B1739" s="2">
        <v>28</v>
      </c>
      <c r="C1739" s="2" t="s">
        <v>138</v>
      </c>
    </row>
    <row r="1740" spans="1:3" x14ac:dyDescent="0.2">
      <c r="A1740" s="2">
        <v>1739</v>
      </c>
      <c r="B1740" s="2">
        <v>28</v>
      </c>
      <c r="C1740" s="2" t="s">
        <v>139</v>
      </c>
    </row>
    <row r="1741" spans="1:3" x14ac:dyDescent="0.2">
      <c r="A1741" s="2">
        <v>1740</v>
      </c>
      <c r="B1741" s="2">
        <v>28</v>
      </c>
      <c r="C1741" s="2" t="s">
        <v>140</v>
      </c>
    </row>
    <row r="1742" spans="1:3" x14ac:dyDescent="0.2">
      <c r="A1742" s="2">
        <v>1741</v>
      </c>
      <c r="B1742" s="2">
        <v>28</v>
      </c>
      <c r="C1742" s="2" t="s">
        <v>141</v>
      </c>
    </row>
    <row r="1743" spans="1:3" x14ac:dyDescent="0.2">
      <c r="A1743" s="2">
        <v>1742</v>
      </c>
      <c r="B1743" s="2">
        <v>28</v>
      </c>
      <c r="C1743" s="2" t="s">
        <v>734</v>
      </c>
    </row>
    <row r="1744" spans="1:3" x14ac:dyDescent="0.2">
      <c r="A1744" s="2">
        <v>1743</v>
      </c>
      <c r="B1744" s="2">
        <v>28</v>
      </c>
      <c r="C1744" s="2" t="s">
        <v>142</v>
      </c>
    </row>
    <row r="1745" spans="1:3" x14ac:dyDescent="0.2">
      <c r="A1745" s="2">
        <v>1744</v>
      </c>
      <c r="B1745" s="2">
        <v>28</v>
      </c>
      <c r="C1745" s="2" t="s">
        <v>742</v>
      </c>
    </row>
    <row r="1746" spans="1:3" x14ac:dyDescent="0.2">
      <c r="A1746" s="2">
        <v>1745</v>
      </c>
      <c r="B1746" s="2">
        <v>28</v>
      </c>
      <c r="C1746" s="2" t="s">
        <v>143</v>
      </c>
    </row>
    <row r="1747" spans="1:3" x14ac:dyDescent="0.2">
      <c r="A1747" s="2">
        <v>1746</v>
      </c>
      <c r="B1747" s="2">
        <v>28</v>
      </c>
      <c r="C1747" s="2" t="s">
        <v>144</v>
      </c>
    </row>
    <row r="1748" spans="1:3" x14ac:dyDescent="0.2">
      <c r="A1748" s="2">
        <v>1747</v>
      </c>
      <c r="B1748" s="2">
        <v>28</v>
      </c>
      <c r="C1748" s="2" t="s">
        <v>145</v>
      </c>
    </row>
    <row r="1749" spans="1:3" x14ac:dyDescent="0.2">
      <c r="A1749" s="2">
        <v>1748</v>
      </c>
      <c r="B1749" s="2">
        <v>28</v>
      </c>
      <c r="C1749" s="2" t="s">
        <v>146</v>
      </c>
    </row>
    <row r="1750" spans="1:3" x14ac:dyDescent="0.2">
      <c r="A1750" s="2">
        <v>1749</v>
      </c>
      <c r="B1750" s="2">
        <v>28</v>
      </c>
      <c r="C1750" s="2" t="s">
        <v>147</v>
      </c>
    </row>
    <row r="1751" spans="1:3" x14ac:dyDescent="0.2">
      <c r="A1751" s="2">
        <v>1750</v>
      </c>
      <c r="B1751" s="2">
        <v>28</v>
      </c>
      <c r="C1751" s="2" t="s">
        <v>148</v>
      </c>
    </row>
    <row r="1752" spans="1:3" x14ac:dyDescent="0.2">
      <c r="A1752" s="2">
        <v>1751</v>
      </c>
      <c r="B1752" s="2">
        <v>28</v>
      </c>
      <c r="C1752" s="2" t="s">
        <v>149</v>
      </c>
    </row>
    <row r="1753" spans="1:3" x14ac:dyDescent="0.2">
      <c r="A1753" s="2">
        <v>1752</v>
      </c>
      <c r="B1753" s="2">
        <v>28</v>
      </c>
      <c r="C1753" s="2" t="s">
        <v>2020</v>
      </c>
    </row>
    <row r="1754" spans="1:3" x14ac:dyDescent="0.2">
      <c r="A1754" s="2">
        <v>1753</v>
      </c>
      <c r="B1754" s="2">
        <v>28</v>
      </c>
      <c r="C1754" s="2" t="s">
        <v>150</v>
      </c>
    </row>
    <row r="1755" spans="1:3" x14ac:dyDescent="0.2">
      <c r="A1755" s="2">
        <v>1754</v>
      </c>
      <c r="B1755" s="2">
        <v>28</v>
      </c>
      <c r="C1755" s="2" t="s">
        <v>151</v>
      </c>
    </row>
    <row r="1756" spans="1:3" x14ac:dyDescent="0.2">
      <c r="A1756" s="2">
        <v>1755</v>
      </c>
      <c r="B1756" s="2">
        <v>28</v>
      </c>
      <c r="C1756" s="2" t="s">
        <v>152</v>
      </c>
    </row>
    <row r="1757" spans="1:3" x14ac:dyDescent="0.2">
      <c r="A1757" s="2">
        <v>1756</v>
      </c>
      <c r="B1757" s="2">
        <v>28</v>
      </c>
      <c r="C1757" s="2" t="s">
        <v>153</v>
      </c>
    </row>
    <row r="1758" spans="1:3" x14ac:dyDescent="0.2">
      <c r="A1758" s="2">
        <v>1757</v>
      </c>
      <c r="B1758" s="2">
        <v>71</v>
      </c>
      <c r="C1758" s="2" t="s">
        <v>1166</v>
      </c>
    </row>
    <row r="1759" spans="1:3" x14ac:dyDescent="0.2">
      <c r="A1759" s="2">
        <v>1758</v>
      </c>
      <c r="B1759" s="2">
        <v>71</v>
      </c>
      <c r="C1759" s="2" t="s">
        <v>717</v>
      </c>
    </row>
    <row r="1760" spans="1:3" x14ac:dyDescent="0.2">
      <c r="A1760" s="2">
        <v>1759</v>
      </c>
      <c r="B1760" s="2">
        <v>71</v>
      </c>
      <c r="C1760" s="2" t="s">
        <v>154</v>
      </c>
    </row>
    <row r="1761" spans="1:3" x14ac:dyDescent="0.2">
      <c r="A1761" s="2">
        <v>1760</v>
      </c>
      <c r="B1761" s="2">
        <v>71</v>
      </c>
      <c r="C1761" s="2" t="s">
        <v>155</v>
      </c>
    </row>
    <row r="1762" spans="1:3" x14ac:dyDescent="0.2">
      <c r="A1762" s="2">
        <v>1761</v>
      </c>
      <c r="B1762" s="2">
        <v>71</v>
      </c>
      <c r="C1762" s="2" t="s">
        <v>156</v>
      </c>
    </row>
    <row r="1763" spans="1:3" x14ac:dyDescent="0.2">
      <c r="A1763" s="2">
        <v>1762</v>
      </c>
      <c r="B1763" s="2">
        <v>71</v>
      </c>
      <c r="C1763" s="2" t="s">
        <v>2157</v>
      </c>
    </row>
    <row r="1764" spans="1:3" x14ac:dyDescent="0.2">
      <c r="A1764" s="2">
        <v>1763</v>
      </c>
      <c r="B1764" s="2">
        <v>71</v>
      </c>
      <c r="C1764" s="2" t="s">
        <v>716</v>
      </c>
    </row>
    <row r="1765" spans="1:3" x14ac:dyDescent="0.2">
      <c r="A1765" s="2">
        <v>1764</v>
      </c>
      <c r="B1765" s="2">
        <v>71</v>
      </c>
      <c r="C1765" s="2" t="s">
        <v>722</v>
      </c>
    </row>
    <row r="1766" spans="1:3" x14ac:dyDescent="0.2">
      <c r="A1766" s="2">
        <v>1765</v>
      </c>
      <c r="B1766" s="2">
        <v>71</v>
      </c>
      <c r="C1766" s="2" t="s">
        <v>157</v>
      </c>
    </row>
    <row r="1767" spans="1:3" x14ac:dyDescent="0.2">
      <c r="A1767" s="2">
        <v>1766</v>
      </c>
      <c r="B1767" s="2">
        <v>71</v>
      </c>
      <c r="C1767" s="2" t="s">
        <v>701</v>
      </c>
    </row>
    <row r="1768" spans="1:3" x14ac:dyDescent="0.2">
      <c r="A1768" s="2">
        <v>1767</v>
      </c>
      <c r="B1768" s="2">
        <v>71</v>
      </c>
      <c r="C1768" s="2" t="s">
        <v>158</v>
      </c>
    </row>
    <row r="1769" spans="1:3" x14ac:dyDescent="0.2">
      <c r="A1769" s="2">
        <v>1768</v>
      </c>
      <c r="B1769" s="2">
        <v>71</v>
      </c>
      <c r="C1769" s="2" t="s">
        <v>159</v>
      </c>
    </row>
    <row r="1770" spans="1:3" x14ac:dyDescent="0.2">
      <c r="A1770" s="2">
        <v>1769</v>
      </c>
      <c r="B1770" s="2">
        <v>71</v>
      </c>
      <c r="C1770" s="2" t="s">
        <v>160</v>
      </c>
    </row>
    <row r="1771" spans="1:3" x14ac:dyDescent="0.2">
      <c r="A1771" s="2">
        <v>1770</v>
      </c>
      <c r="B1771" s="2">
        <v>71</v>
      </c>
      <c r="C1771" s="2" t="s">
        <v>161</v>
      </c>
    </row>
    <row r="1772" spans="1:3" x14ac:dyDescent="0.2">
      <c r="A1772" s="2">
        <v>1771</v>
      </c>
      <c r="B1772" s="2">
        <v>71</v>
      </c>
      <c r="C1772" s="2" t="s">
        <v>133</v>
      </c>
    </row>
    <row r="1773" spans="1:3" x14ac:dyDescent="0.2">
      <c r="A1773" s="2">
        <v>1772</v>
      </c>
      <c r="B1773" s="2">
        <v>71</v>
      </c>
      <c r="C1773" s="2" t="s">
        <v>162</v>
      </c>
    </row>
    <row r="1774" spans="1:3" x14ac:dyDescent="0.2">
      <c r="A1774" s="2">
        <v>1773</v>
      </c>
      <c r="B1774" s="2">
        <v>71</v>
      </c>
      <c r="C1774" s="2" t="s">
        <v>163</v>
      </c>
    </row>
    <row r="1775" spans="1:3" x14ac:dyDescent="0.2">
      <c r="A1775" s="2">
        <v>1774</v>
      </c>
      <c r="B1775" s="2">
        <v>71</v>
      </c>
      <c r="C1775" s="2" t="s">
        <v>723</v>
      </c>
    </row>
    <row r="1776" spans="1:3" x14ac:dyDescent="0.2">
      <c r="A1776" s="2">
        <v>1775</v>
      </c>
      <c r="B1776" s="2">
        <v>71</v>
      </c>
      <c r="C1776" s="2" t="s">
        <v>164</v>
      </c>
    </row>
    <row r="1777" spans="1:3" x14ac:dyDescent="0.2">
      <c r="A1777" s="2">
        <v>1776</v>
      </c>
      <c r="B1777" s="2">
        <v>71</v>
      </c>
      <c r="C1777" s="2" t="s">
        <v>165</v>
      </c>
    </row>
    <row r="1778" spans="1:3" x14ac:dyDescent="0.2">
      <c r="A1778" s="2">
        <v>1777</v>
      </c>
      <c r="B1778" s="2">
        <v>71</v>
      </c>
      <c r="C1778" s="2" t="s">
        <v>720</v>
      </c>
    </row>
    <row r="1779" spans="1:3" x14ac:dyDescent="0.2">
      <c r="A1779" s="2">
        <v>1778</v>
      </c>
      <c r="B1779" s="2">
        <v>71</v>
      </c>
      <c r="C1779" s="2" t="s">
        <v>166</v>
      </c>
    </row>
    <row r="1780" spans="1:3" x14ac:dyDescent="0.2">
      <c r="A1780" s="2">
        <v>1779</v>
      </c>
      <c r="B1780" s="2">
        <v>71</v>
      </c>
      <c r="C1780" s="2" t="s">
        <v>167</v>
      </c>
    </row>
    <row r="1781" spans="1:3" x14ac:dyDescent="0.2">
      <c r="A1781" s="2">
        <v>1780</v>
      </c>
      <c r="B1781" s="2">
        <v>71</v>
      </c>
      <c r="C1781" s="2" t="s">
        <v>1013</v>
      </c>
    </row>
    <row r="1782" spans="1:3" x14ac:dyDescent="0.2">
      <c r="A1782" s="2">
        <v>1781</v>
      </c>
      <c r="B1782" s="2">
        <v>71</v>
      </c>
      <c r="C1782" s="2" t="s">
        <v>168</v>
      </c>
    </row>
    <row r="1783" spans="1:3" x14ac:dyDescent="0.2">
      <c r="A1783" s="2">
        <v>1782</v>
      </c>
      <c r="B1783" s="2">
        <v>71</v>
      </c>
      <c r="C1783" s="2" t="s">
        <v>169</v>
      </c>
    </row>
    <row r="1784" spans="1:3" x14ac:dyDescent="0.2">
      <c r="A1784" s="2">
        <v>1783</v>
      </c>
      <c r="B1784" s="2">
        <v>71</v>
      </c>
      <c r="C1784" s="2" t="s">
        <v>170</v>
      </c>
    </row>
    <row r="1785" spans="1:3" x14ac:dyDescent="0.2">
      <c r="A1785" s="2">
        <v>1784</v>
      </c>
      <c r="B1785" s="2">
        <v>71</v>
      </c>
      <c r="C1785" s="2" t="s">
        <v>171</v>
      </c>
    </row>
    <row r="1786" spans="1:3" x14ac:dyDescent="0.2">
      <c r="A1786" s="2">
        <v>1785</v>
      </c>
      <c r="B1786" s="2">
        <v>71</v>
      </c>
      <c r="C1786" s="2" t="s">
        <v>172</v>
      </c>
    </row>
    <row r="1787" spans="1:3" x14ac:dyDescent="0.2">
      <c r="A1787" s="2">
        <v>1786</v>
      </c>
      <c r="B1787" s="2">
        <v>71</v>
      </c>
      <c r="C1787" s="2" t="s">
        <v>173</v>
      </c>
    </row>
    <row r="1788" spans="1:3" x14ac:dyDescent="0.2">
      <c r="A1788" s="2">
        <v>1787</v>
      </c>
      <c r="B1788" s="2">
        <v>71</v>
      </c>
      <c r="C1788" s="2" t="s">
        <v>174</v>
      </c>
    </row>
    <row r="1789" spans="1:3" x14ac:dyDescent="0.2">
      <c r="A1789" s="2">
        <v>1788</v>
      </c>
      <c r="B1789" s="2">
        <v>21</v>
      </c>
      <c r="C1789" s="2" t="s">
        <v>175</v>
      </c>
    </row>
    <row r="1790" spans="1:3" x14ac:dyDescent="0.2">
      <c r="A1790" s="2">
        <v>1789</v>
      </c>
      <c r="B1790" s="2">
        <v>21</v>
      </c>
      <c r="C1790" s="2" t="s">
        <v>176</v>
      </c>
    </row>
    <row r="1791" spans="1:3" x14ac:dyDescent="0.2">
      <c r="A1791" s="2">
        <v>1790</v>
      </c>
      <c r="B1791" s="2">
        <v>21</v>
      </c>
      <c r="C1791" s="2" t="s">
        <v>177</v>
      </c>
    </row>
    <row r="1792" spans="1:3" x14ac:dyDescent="0.2">
      <c r="A1792" s="2">
        <v>1791</v>
      </c>
      <c r="B1792" s="2">
        <v>21</v>
      </c>
      <c r="C1792" s="2" t="s">
        <v>178</v>
      </c>
    </row>
    <row r="1793" spans="1:3" x14ac:dyDescent="0.2">
      <c r="A1793" s="2">
        <v>1792</v>
      </c>
      <c r="B1793" s="2">
        <v>21</v>
      </c>
      <c r="C1793" s="2" t="s">
        <v>179</v>
      </c>
    </row>
    <row r="1794" spans="1:3" x14ac:dyDescent="0.2">
      <c r="A1794" s="2">
        <v>1793</v>
      </c>
      <c r="B1794" s="2">
        <v>21</v>
      </c>
      <c r="C1794" s="2" t="s">
        <v>180</v>
      </c>
    </row>
    <row r="1795" spans="1:3" x14ac:dyDescent="0.2">
      <c r="A1795" s="2">
        <v>1794</v>
      </c>
      <c r="B1795" s="2">
        <v>21</v>
      </c>
      <c r="C1795" s="2" t="s">
        <v>181</v>
      </c>
    </row>
    <row r="1796" spans="1:3" x14ac:dyDescent="0.2">
      <c r="A1796" s="2">
        <v>1795</v>
      </c>
      <c r="B1796" s="2">
        <v>21</v>
      </c>
      <c r="C1796" s="2" t="s">
        <v>182</v>
      </c>
    </row>
    <row r="1797" spans="1:3" x14ac:dyDescent="0.2">
      <c r="A1797" s="2">
        <v>1796</v>
      </c>
      <c r="B1797" s="2">
        <v>21</v>
      </c>
      <c r="C1797" s="2" t="s">
        <v>183</v>
      </c>
    </row>
    <row r="1798" spans="1:3" x14ac:dyDescent="0.2">
      <c r="A1798" s="2">
        <v>1797</v>
      </c>
      <c r="B1798" s="2">
        <v>21</v>
      </c>
      <c r="C1798" s="2" t="s">
        <v>184</v>
      </c>
    </row>
    <row r="1799" spans="1:3" x14ac:dyDescent="0.2">
      <c r="A1799" s="2">
        <v>1798</v>
      </c>
      <c r="B1799" s="2">
        <v>22</v>
      </c>
      <c r="C1799" s="2" t="s">
        <v>185</v>
      </c>
    </row>
    <row r="1800" spans="1:3" x14ac:dyDescent="0.2">
      <c r="A1800" s="2">
        <v>1799</v>
      </c>
      <c r="B1800" s="2">
        <v>22</v>
      </c>
      <c r="C1800" s="2" t="s">
        <v>186</v>
      </c>
    </row>
    <row r="1801" spans="1:3" x14ac:dyDescent="0.2">
      <c r="A1801" s="2">
        <v>1800</v>
      </c>
      <c r="B1801" s="2">
        <v>22</v>
      </c>
      <c r="C1801" s="2" t="s">
        <v>187</v>
      </c>
    </row>
    <row r="1802" spans="1:3" x14ac:dyDescent="0.2">
      <c r="A1802" s="2">
        <v>1801</v>
      </c>
      <c r="B1802" s="2">
        <v>22</v>
      </c>
      <c r="C1802" s="2" t="s">
        <v>1551</v>
      </c>
    </row>
    <row r="1803" spans="1:3" x14ac:dyDescent="0.2">
      <c r="A1803" s="2">
        <v>1802</v>
      </c>
      <c r="B1803" s="2">
        <v>22</v>
      </c>
      <c r="C1803" s="2" t="s">
        <v>188</v>
      </c>
    </row>
    <row r="1804" spans="1:3" x14ac:dyDescent="0.2">
      <c r="A1804" s="2">
        <v>1803</v>
      </c>
      <c r="B1804" s="2">
        <v>22</v>
      </c>
      <c r="C1804" s="2" t="s">
        <v>189</v>
      </c>
    </row>
    <row r="1805" spans="1:3" x14ac:dyDescent="0.2">
      <c r="A1805" s="2">
        <v>1804</v>
      </c>
      <c r="B1805" s="2">
        <v>22</v>
      </c>
      <c r="C1805" s="2" t="s">
        <v>190</v>
      </c>
    </row>
    <row r="1806" spans="1:3" x14ac:dyDescent="0.2">
      <c r="A1806" s="2">
        <v>1805</v>
      </c>
      <c r="B1806" s="2">
        <v>22</v>
      </c>
      <c r="C1806" s="2" t="s">
        <v>2110</v>
      </c>
    </row>
    <row r="1807" spans="1:3" x14ac:dyDescent="0.2">
      <c r="A1807" s="2">
        <v>1806</v>
      </c>
      <c r="B1807" s="2">
        <v>22</v>
      </c>
      <c r="C1807" s="2" t="s">
        <v>191</v>
      </c>
    </row>
    <row r="1808" spans="1:3" x14ac:dyDescent="0.2">
      <c r="A1808" s="2">
        <v>1807</v>
      </c>
      <c r="B1808" s="2">
        <v>22</v>
      </c>
      <c r="C1808" s="2" t="s">
        <v>192</v>
      </c>
    </row>
    <row r="1809" spans="1:3" x14ac:dyDescent="0.2">
      <c r="A1809" s="2">
        <v>1808</v>
      </c>
      <c r="B1809" s="2">
        <v>22</v>
      </c>
      <c r="C1809" s="2" t="s">
        <v>193</v>
      </c>
    </row>
    <row r="1810" spans="1:3" x14ac:dyDescent="0.2">
      <c r="A1810" s="2">
        <v>1809</v>
      </c>
      <c r="B1810" s="2">
        <v>22</v>
      </c>
      <c r="C1810" s="2" t="s">
        <v>1736</v>
      </c>
    </row>
    <row r="1811" spans="1:3" x14ac:dyDescent="0.2">
      <c r="A1811" s="2">
        <v>1810</v>
      </c>
      <c r="B1811" s="2">
        <v>22</v>
      </c>
      <c r="C1811" s="2" t="s">
        <v>194</v>
      </c>
    </row>
    <row r="1812" spans="1:3" x14ac:dyDescent="0.2">
      <c r="A1812" s="2">
        <v>1811</v>
      </c>
      <c r="B1812" s="2">
        <v>98</v>
      </c>
      <c r="C1812" s="2" t="s">
        <v>195</v>
      </c>
    </row>
    <row r="1813" spans="1:3" x14ac:dyDescent="0.2">
      <c r="A1813" s="2">
        <v>1812</v>
      </c>
      <c r="B1813" s="2">
        <v>98</v>
      </c>
      <c r="C1813" s="2" t="s">
        <v>196</v>
      </c>
    </row>
    <row r="1814" spans="1:3" x14ac:dyDescent="0.2">
      <c r="A1814" s="2">
        <v>1813</v>
      </c>
      <c r="B1814" s="2">
        <v>98</v>
      </c>
      <c r="C1814" s="2" t="s">
        <v>197</v>
      </c>
    </row>
    <row r="1815" spans="1:3" x14ac:dyDescent="0.2">
      <c r="A1815" s="2">
        <v>1814</v>
      </c>
      <c r="B1815" s="2">
        <v>98</v>
      </c>
      <c r="C1815" s="2" t="s">
        <v>198</v>
      </c>
    </row>
    <row r="1816" spans="1:3" x14ac:dyDescent="0.2">
      <c r="A1816" s="2">
        <v>1815</v>
      </c>
      <c r="B1816" s="2">
        <v>98</v>
      </c>
      <c r="C1816" s="2" t="s">
        <v>199</v>
      </c>
    </row>
    <row r="1817" spans="1:3" x14ac:dyDescent="0.2">
      <c r="A1817" s="2">
        <v>1816</v>
      </c>
      <c r="B1817" s="2">
        <v>98</v>
      </c>
      <c r="C1817" s="2" t="s">
        <v>200</v>
      </c>
    </row>
    <row r="1818" spans="1:3" x14ac:dyDescent="0.2">
      <c r="A1818" s="2">
        <v>1817</v>
      </c>
      <c r="B1818" s="2">
        <v>98</v>
      </c>
      <c r="C1818" s="2" t="s">
        <v>201</v>
      </c>
    </row>
    <row r="1819" spans="1:3" x14ac:dyDescent="0.2">
      <c r="A1819" s="2">
        <v>1818</v>
      </c>
      <c r="B1819" s="2">
        <v>98</v>
      </c>
      <c r="C1819" s="2" t="s">
        <v>1025</v>
      </c>
    </row>
    <row r="1820" spans="1:3" x14ac:dyDescent="0.2">
      <c r="A1820" s="2">
        <v>1819</v>
      </c>
      <c r="B1820" s="2">
        <v>98</v>
      </c>
      <c r="C1820" s="2" t="s">
        <v>1334</v>
      </c>
    </row>
    <row r="1821" spans="1:3" x14ac:dyDescent="0.2">
      <c r="A1821" s="2">
        <v>1820</v>
      </c>
      <c r="B1821" s="2">
        <v>98</v>
      </c>
      <c r="C1821" s="2" t="s">
        <v>974</v>
      </c>
    </row>
    <row r="1822" spans="1:3" x14ac:dyDescent="0.2">
      <c r="A1822" s="2">
        <v>1821</v>
      </c>
      <c r="B1822" s="2">
        <v>98</v>
      </c>
      <c r="C1822" s="2" t="s">
        <v>202</v>
      </c>
    </row>
    <row r="1823" spans="1:3" x14ac:dyDescent="0.2">
      <c r="A1823" s="2">
        <v>1822</v>
      </c>
      <c r="B1823" s="2">
        <v>98</v>
      </c>
      <c r="C1823" s="2" t="s">
        <v>1558</v>
      </c>
    </row>
    <row r="1824" spans="1:3" x14ac:dyDescent="0.2">
      <c r="A1824" s="2">
        <v>1823</v>
      </c>
      <c r="B1824" s="2">
        <v>98</v>
      </c>
      <c r="C1824" s="2" t="s">
        <v>203</v>
      </c>
    </row>
    <row r="1825" spans="1:3" x14ac:dyDescent="0.2">
      <c r="A1825" s="2">
        <v>1824</v>
      </c>
      <c r="B1825" s="2">
        <v>98</v>
      </c>
      <c r="C1825" s="2" t="s">
        <v>204</v>
      </c>
    </row>
    <row r="1826" spans="1:3" x14ac:dyDescent="0.2">
      <c r="A1826" s="2">
        <v>1825</v>
      </c>
      <c r="B1826" s="2">
        <v>98</v>
      </c>
      <c r="C1826" s="2" t="s">
        <v>205</v>
      </c>
    </row>
    <row r="1827" spans="1:3" x14ac:dyDescent="0.2">
      <c r="A1827" s="2">
        <v>1826</v>
      </c>
      <c r="B1827" s="2">
        <v>98</v>
      </c>
      <c r="C1827" s="2" t="s">
        <v>206</v>
      </c>
    </row>
    <row r="1828" spans="1:3" x14ac:dyDescent="0.2">
      <c r="A1828" s="2">
        <v>1827</v>
      </c>
      <c r="B1828" s="2">
        <v>98</v>
      </c>
      <c r="C1828" s="2" t="s">
        <v>689</v>
      </c>
    </row>
    <row r="1829" spans="1:3" x14ac:dyDescent="0.2">
      <c r="A1829" s="2">
        <v>1828</v>
      </c>
      <c r="B1829" s="2">
        <v>98</v>
      </c>
      <c r="C1829" s="2" t="s">
        <v>1345</v>
      </c>
    </row>
    <row r="1830" spans="1:3" x14ac:dyDescent="0.2">
      <c r="A1830" s="2">
        <v>1829</v>
      </c>
      <c r="B1830" s="2">
        <v>98</v>
      </c>
      <c r="C1830" s="2" t="s">
        <v>207</v>
      </c>
    </row>
    <row r="1831" spans="1:3" x14ac:dyDescent="0.2">
      <c r="A1831" s="2">
        <v>1830</v>
      </c>
      <c r="B1831" s="2">
        <v>98</v>
      </c>
      <c r="C1831" s="2" t="s">
        <v>208</v>
      </c>
    </row>
    <row r="1832" spans="1:3" x14ac:dyDescent="0.2">
      <c r="A1832" s="2">
        <v>1831</v>
      </c>
      <c r="B1832" s="2">
        <v>103</v>
      </c>
      <c r="C1832" s="2" t="s">
        <v>2002</v>
      </c>
    </row>
    <row r="1833" spans="1:3" x14ac:dyDescent="0.2">
      <c r="A1833" s="2">
        <v>1832</v>
      </c>
      <c r="B1833" s="2">
        <v>100</v>
      </c>
      <c r="C1833" s="2" t="s">
        <v>209</v>
      </c>
    </row>
    <row r="1834" spans="1:3" x14ac:dyDescent="0.2">
      <c r="A1834" s="2">
        <v>1833</v>
      </c>
      <c r="B1834" s="2">
        <v>100</v>
      </c>
      <c r="C1834" s="2" t="s">
        <v>210</v>
      </c>
    </row>
    <row r="1835" spans="1:3" x14ac:dyDescent="0.2">
      <c r="A1835" s="2">
        <v>1834</v>
      </c>
      <c r="B1835" s="2">
        <v>100</v>
      </c>
      <c r="C1835" s="2" t="s">
        <v>211</v>
      </c>
    </row>
    <row r="1836" spans="1:3" x14ac:dyDescent="0.2">
      <c r="A1836" s="2">
        <v>1835</v>
      </c>
      <c r="B1836" s="2">
        <v>100</v>
      </c>
      <c r="C1836" s="2" t="s">
        <v>212</v>
      </c>
    </row>
    <row r="1837" spans="1:3" x14ac:dyDescent="0.2">
      <c r="A1837" s="2">
        <v>1836</v>
      </c>
      <c r="B1837" s="2">
        <v>100</v>
      </c>
      <c r="C1837" s="2" t="s">
        <v>213</v>
      </c>
    </row>
    <row r="1838" spans="1:3" x14ac:dyDescent="0.2">
      <c r="A1838" s="2">
        <v>1837</v>
      </c>
      <c r="B1838" s="2">
        <v>100</v>
      </c>
      <c r="C1838" s="2" t="s">
        <v>214</v>
      </c>
    </row>
    <row r="1839" spans="1:3" x14ac:dyDescent="0.2">
      <c r="A1839" s="2">
        <v>1838</v>
      </c>
      <c r="B1839" s="2">
        <v>100</v>
      </c>
      <c r="C1839" s="2" t="s">
        <v>1186</v>
      </c>
    </row>
    <row r="1840" spans="1:3" x14ac:dyDescent="0.2">
      <c r="A1840" s="2">
        <v>1839</v>
      </c>
      <c r="B1840" s="2">
        <v>101</v>
      </c>
      <c r="C1840" s="2" t="s">
        <v>215</v>
      </c>
    </row>
    <row r="1841" spans="1:3" x14ac:dyDescent="0.2">
      <c r="A1841" s="2">
        <v>1840</v>
      </c>
      <c r="B1841" s="2">
        <v>101</v>
      </c>
      <c r="C1841" s="2" t="s">
        <v>216</v>
      </c>
    </row>
    <row r="1842" spans="1:3" x14ac:dyDescent="0.2">
      <c r="A1842" s="2">
        <v>1841</v>
      </c>
      <c r="B1842" s="2">
        <v>101</v>
      </c>
      <c r="C1842" s="2" t="s">
        <v>217</v>
      </c>
    </row>
    <row r="1843" spans="1:3" x14ac:dyDescent="0.2">
      <c r="A1843" s="2">
        <v>1842</v>
      </c>
      <c r="B1843" s="2">
        <v>101</v>
      </c>
      <c r="C1843" s="2" t="s">
        <v>218</v>
      </c>
    </row>
    <row r="1844" spans="1:3" x14ac:dyDescent="0.2">
      <c r="A1844" s="2">
        <v>1843</v>
      </c>
      <c r="B1844" s="2">
        <v>101</v>
      </c>
      <c r="C1844" s="2" t="s">
        <v>1777</v>
      </c>
    </row>
    <row r="1845" spans="1:3" x14ac:dyDescent="0.2">
      <c r="A1845" s="2">
        <v>1844</v>
      </c>
      <c r="B1845" s="2">
        <v>101</v>
      </c>
      <c r="C1845" s="2" t="s">
        <v>219</v>
      </c>
    </row>
    <row r="1846" spans="1:3" x14ac:dyDescent="0.2">
      <c r="A1846" s="2">
        <v>1845</v>
      </c>
      <c r="B1846" s="2">
        <v>101</v>
      </c>
      <c r="C1846" s="2" t="s">
        <v>220</v>
      </c>
    </row>
    <row r="1847" spans="1:3" x14ac:dyDescent="0.2">
      <c r="A1847" s="2">
        <v>1846</v>
      </c>
      <c r="B1847" s="2">
        <v>101</v>
      </c>
      <c r="C1847" s="2" t="s">
        <v>221</v>
      </c>
    </row>
    <row r="1848" spans="1:3" x14ac:dyDescent="0.2">
      <c r="A1848" s="2">
        <v>1847</v>
      </c>
      <c r="B1848" s="2">
        <v>101</v>
      </c>
      <c r="C1848" s="2" t="s">
        <v>696</v>
      </c>
    </row>
    <row r="1849" spans="1:3" x14ac:dyDescent="0.2">
      <c r="A1849" s="2">
        <v>1848</v>
      </c>
      <c r="B1849" s="2">
        <v>104</v>
      </c>
      <c r="C1849" s="2" t="s">
        <v>71</v>
      </c>
    </row>
    <row r="1850" spans="1:3" x14ac:dyDescent="0.2">
      <c r="A1850" s="2">
        <v>1849</v>
      </c>
      <c r="B1850" s="2">
        <v>106</v>
      </c>
      <c r="C1850" s="2" t="s">
        <v>1541</v>
      </c>
    </row>
    <row r="1851" spans="1:3" x14ac:dyDescent="0.2">
      <c r="A1851" s="2">
        <v>1850</v>
      </c>
      <c r="B1851" s="2">
        <v>106</v>
      </c>
      <c r="C1851" s="2" t="s">
        <v>222</v>
      </c>
    </row>
    <row r="1852" spans="1:3" x14ac:dyDescent="0.2">
      <c r="A1852" s="2">
        <v>1851</v>
      </c>
      <c r="B1852" s="2">
        <v>106</v>
      </c>
      <c r="C1852" s="2" t="s">
        <v>223</v>
      </c>
    </row>
    <row r="1853" spans="1:3" x14ac:dyDescent="0.2">
      <c r="A1853" s="2">
        <v>1852</v>
      </c>
      <c r="B1853" s="2">
        <v>106</v>
      </c>
      <c r="C1853" s="2" t="s">
        <v>1693</v>
      </c>
    </row>
    <row r="1854" spans="1:3" x14ac:dyDescent="0.2">
      <c r="A1854" s="2">
        <v>1853</v>
      </c>
      <c r="B1854" s="2">
        <v>106</v>
      </c>
      <c r="C1854" s="2" t="s">
        <v>224</v>
      </c>
    </row>
    <row r="1855" spans="1:3" x14ac:dyDescent="0.2">
      <c r="A1855" s="2">
        <v>1854</v>
      </c>
      <c r="B1855" s="2">
        <v>106</v>
      </c>
      <c r="C1855" s="2" t="s">
        <v>225</v>
      </c>
    </row>
    <row r="1856" spans="1:3" x14ac:dyDescent="0.2">
      <c r="A1856" s="2">
        <v>1855</v>
      </c>
      <c r="B1856" s="2">
        <v>107</v>
      </c>
      <c r="C1856" s="2" t="s">
        <v>226</v>
      </c>
    </row>
    <row r="1857" spans="1:3" x14ac:dyDescent="0.2">
      <c r="A1857" s="2">
        <v>1856</v>
      </c>
      <c r="B1857" s="2">
        <v>107</v>
      </c>
      <c r="C1857" s="2" t="s">
        <v>227</v>
      </c>
    </row>
    <row r="1858" spans="1:3" x14ac:dyDescent="0.2">
      <c r="A1858" s="2">
        <v>1857</v>
      </c>
      <c r="B1858" s="2">
        <v>107</v>
      </c>
      <c r="C1858" s="2" t="s">
        <v>228</v>
      </c>
    </row>
    <row r="1859" spans="1:3" x14ac:dyDescent="0.2">
      <c r="A1859" s="2">
        <v>1858</v>
      </c>
      <c r="B1859" s="2">
        <v>107</v>
      </c>
      <c r="C1859" s="2" t="s">
        <v>1723</v>
      </c>
    </row>
    <row r="1860" spans="1:3" x14ac:dyDescent="0.2">
      <c r="A1860" s="2">
        <v>1859</v>
      </c>
      <c r="B1860" s="2">
        <v>107</v>
      </c>
      <c r="C1860" s="2" t="s">
        <v>229</v>
      </c>
    </row>
    <row r="1861" spans="1:3" x14ac:dyDescent="0.2">
      <c r="A1861" s="2">
        <v>1860</v>
      </c>
      <c r="B1861" s="2">
        <v>107</v>
      </c>
      <c r="C1861" s="2" t="s">
        <v>230</v>
      </c>
    </row>
    <row r="1862" spans="1:3" x14ac:dyDescent="0.2">
      <c r="A1862" s="2">
        <v>1861</v>
      </c>
      <c r="B1862" s="2">
        <v>109</v>
      </c>
      <c r="C1862" s="2" t="s">
        <v>231</v>
      </c>
    </row>
    <row r="1863" spans="1:3" x14ac:dyDescent="0.2">
      <c r="A1863" s="2">
        <v>1862</v>
      </c>
      <c r="B1863" s="2">
        <v>109</v>
      </c>
      <c r="C1863" s="2" t="s">
        <v>232</v>
      </c>
    </row>
    <row r="1864" spans="1:3" x14ac:dyDescent="0.2">
      <c r="A1864" s="2">
        <v>1863</v>
      </c>
      <c r="B1864" s="2">
        <v>37</v>
      </c>
      <c r="C1864" s="2" t="s">
        <v>233</v>
      </c>
    </row>
    <row r="1865" spans="1:3" x14ac:dyDescent="0.2">
      <c r="A1865" s="2">
        <v>1864</v>
      </c>
      <c r="B1865" s="2">
        <v>37</v>
      </c>
      <c r="C1865" s="2" t="s">
        <v>1648</v>
      </c>
    </row>
    <row r="1866" spans="1:3" x14ac:dyDescent="0.2">
      <c r="A1866" s="2">
        <v>1865</v>
      </c>
      <c r="B1866" s="2">
        <v>37</v>
      </c>
      <c r="C1866" s="2" t="s">
        <v>1840</v>
      </c>
    </row>
    <row r="1867" spans="1:3" x14ac:dyDescent="0.2">
      <c r="A1867" s="2">
        <v>1866</v>
      </c>
      <c r="B1867" s="2">
        <v>37</v>
      </c>
      <c r="C1867" s="2" t="s">
        <v>1739</v>
      </c>
    </row>
    <row r="1868" spans="1:3" x14ac:dyDescent="0.2">
      <c r="A1868" s="2">
        <v>1867</v>
      </c>
      <c r="B1868" s="2">
        <v>37</v>
      </c>
      <c r="C1868" s="2" t="s">
        <v>234</v>
      </c>
    </row>
    <row r="1869" spans="1:3" x14ac:dyDescent="0.2">
      <c r="A1869" s="2">
        <v>1868</v>
      </c>
      <c r="B1869" s="2">
        <v>102</v>
      </c>
      <c r="C1869" s="2" t="s">
        <v>235</v>
      </c>
    </row>
    <row r="1870" spans="1:3" x14ac:dyDescent="0.2">
      <c r="A1870" s="2">
        <v>1869</v>
      </c>
      <c r="B1870" s="2">
        <v>102</v>
      </c>
      <c r="C1870" s="2" t="s">
        <v>236</v>
      </c>
    </row>
    <row r="1871" spans="1:3" x14ac:dyDescent="0.2">
      <c r="A1871" s="2">
        <v>1870</v>
      </c>
      <c r="B1871" s="2">
        <v>102</v>
      </c>
      <c r="C1871" s="2" t="s">
        <v>237</v>
      </c>
    </row>
    <row r="1872" spans="1:3" x14ac:dyDescent="0.2">
      <c r="A1872" s="2">
        <v>1871</v>
      </c>
      <c r="B1872" s="2">
        <v>102</v>
      </c>
      <c r="C1872" s="2" t="s">
        <v>1544</v>
      </c>
    </row>
    <row r="1873" spans="1:3" x14ac:dyDescent="0.2">
      <c r="A1873" s="2">
        <v>1872</v>
      </c>
      <c r="B1873" s="2">
        <v>102</v>
      </c>
      <c r="C1873" s="2" t="s">
        <v>238</v>
      </c>
    </row>
    <row r="1874" spans="1:3" x14ac:dyDescent="0.2">
      <c r="A1874" s="2">
        <v>1873</v>
      </c>
      <c r="B1874" s="2">
        <v>102</v>
      </c>
      <c r="C1874" s="2" t="s">
        <v>239</v>
      </c>
    </row>
    <row r="1875" spans="1:3" x14ac:dyDescent="0.2">
      <c r="A1875" s="2">
        <v>1874</v>
      </c>
      <c r="B1875" s="2">
        <v>102</v>
      </c>
      <c r="C1875" s="2" t="s">
        <v>240</v>
      </c>
    </row>
    <row r="1876" spans="1:3" x14ac:dyDescent="0.2">
      <c r="A1876" s="2">
        <v>1875</v>
      </c>
      <c r="B1876" s="2">
        <v>102</v>
      </c>
      <c r="C1876" s="2" t="s">
        <v>241</v>
      </c>
    </row>
    <row r="1877" spans="1:3" x14ac:dyDescent="0.2">
      <c r="A1877" s="2">
        <v>1876</v>
      </c>
      <c r="B1877" s="2">
        <v>102</v>
      </c>
      <c r="C1877" s="2" t="s">
        <v>242</v>
      </c>
    </row>
    <row r="1878" spans="1:3" x14ac:dyDescent="0.2">
      <c r="A1878" s="2">
        <v>1877</v>
      </c>
      <c r="B1878" s="2">
        <v>102</v>
      </c>
      <c r="C1878" s="2" t="s">
        <v>243</v>
      </c>
    </row>
    <row r="1879" spans="1:3" x14ac:dyDescent="0.2">
      <c r="A1879" s="2">
        <v>1878</v>
      </c>
      <c r="B1879" s="2">
        <v>102</v>
      </c>
      <c r="C1879" s="2" t="s">
        <v>244</v>
      </c>
    </row>
    <row r="1880" spans="1:3" x14ac:dyDescent="0.2">
      <c r="A1880" s="2">
        <v>1879</v>
      </c>
      <c r="B1880" s="2">
        <v>102</v>
      </c>
      <c r="C1880" s="2" t="s">
        <v>245</v>
      </c>
    </row>
    <row r="1881" spans="1:3" x14ac:dyDescent="0.2">
      <c r="A1881" s="2">
        <v>1880</v>
      </c>
      <c r="B1881" s="2">
        <v>102</v>
      </c>
      <c r="C1881" s="2" t="s">
        <v>246</v>
      </c>
    </row>
    <row r="1882" spans="1:3" x14ac:dyDescent="0.2">
      <c r="A1882" s="2">
        <v>1881</v>
      </c>
      <c r="B1882" s="2">
        <v>102</v>
      </c>
      <c r="C1882" s="2" t="s">
        <v>687</v>
      </c>
    </row>
    <row r="1883" spans="1:3" x14ac:dyDescent="0.2">
      <c r="A1883" s="2">
        <v>1882</v>
      </c>
      <c r="B1883" s="2">
        <v>102</v>
      </c>
      <c r="C1883" s="2" t="s">
        <v>247</v>
      </c>
    </row>
    <row r="1884" spans="1:3" x14ac:dyDescent="0.2">
      <c r="A1884" s="2">
        <v>1883</v>
      </c>
      <c r="B1884" s="2">
        <v>102</v>
      </c>
      <c r="C1884" s="2" t="s">
        <v>248</v>
      </c>
    </row>
    <row r="1885" spans="1:3" x14ac:dyDescent="0.2">
      <c r="A1885" s="2">
        <v>1884</v>
      </c>
      <c r="B1885" s="2">
        <v>35</v>
      </c>
      <c r="C1885" s="2" t="s">
        <v>249</v>
      </c>
    </row>
    <row r="1886" spans="1:3" x14ac:dyDescent="0.2">
      <c r="A1886" s="2">
        <v>1885</v>
      </c>
      <c r="B1886" s="2">
        <v>35</v>
      </c>
      <c r="C1886" s="2" t="s">
        <v>250</v>
      </c>
    </row>
    <row r="1887" spans="1:3" x14ac:dyDescent="0.2">
      <c r="A1887" s="2">
        <v>1886</v>
      </c>
      <c r="B1887" s="2">
        <v>35</v>
      </c>
      <c r="C1887" s="2" t="s">
        <v>251</v>
      </c>
    </row>
    <row r="1888" spans="1:3" x14ac:dyDescent="0.2">
      <c r="A1888" s="2">
        <v>1887</v>
      </c>
      <c r="B1888" s="2">
        <v>35</v>
      </c>
      <c r="C1888" s="2" t="s">
        <v>252</v>
      </c>
    </row>
    <row r="1889" spans="1:3" x14ac:dyDescent="0.2">
      <c r="A1889" s="2">
        <v>1888</v>
      </c>
      <c r="B1889" s="2">
        <v>35</v>
      </c>
      <c r="C1889" s="2" t="s">
        <v>253</v>
      </c>
    </row>
    <row r="1890" spans="1:3" x14ac:dyDescent="0.2">
      <c r="A1890" s="2">
        <v>1889</v>
      </c>
      <c r="B1890" s="2">
        <v>35</v>
      </c>
      <c r="C1890" s="2" t="s">
        <v>254</v>
      </c>
    </row>
    <row r="1891" spans="1:3" x14ac:dyDescent="0.2">
      <c r="A1891" s="2">
        <v>1890</v>
      </c>
      <c r="B1891" s="2">
        <v>38</v>
      </c>
      <c r="C1891" s="2" t="s">
        <v>255</v>
      </c>
    </row>
    <row r="1892" spans="1:3" x14ac:dyDescent="0.2">
      <c r="A1892" s="2">
        <v>1891</v>
      </c>
      <c r="B1892" s="2">
        <v>38</v>
      </c>
      <c r="C1892" s="2" t="s">
        <v>256</v>
      </c>
    </row>
    <row r="1893" spans="1:3" x14ac:dyDescent="0.2">
      <c r="A1893" s="2">
        <v>1892</v>
      </c>
      <c r="B1893" s="2">
        <v>38</v>
      </c>
      <c r="C1893" s="2" t="s">
        <v>257</v>
      </c>
    </row>
    <row r="1894" spans="1:3" x14ac:dyDescent="0.2">
      <c r="A1894" s="2">
        <v>1893</v>
      </c>
      <c r="B1894" s="2">
        <v>38</v>
      </c>
      <c r="C1894" s="2" t="s">
        <v>258</v>
      </c>
    </row>
    <row r="1895" spans="1:3" x14ac:dyDescent="0.2">
      <c r="A1895" s="2">
        <v>1894</v>
      </c>
      <c r="B1895" s="2">
        <v>38</v>
      </c>
      <c r="C1895" s="2" t="s">
        <v>259</v>
      </c>
    </row>
    <row r="1896" spans="1:3" x14ac:dyDescent="0.2">
      <c r="A1896" s="2">
        <v>1895</v>
      </c>
      <c r="B1896" s="2">
        <v>38</v>
      </c>
      <c r="C1896" s="2" t="s">
        <v>260</v>
      </c>
    </row>
    <row r="1897" spans="1:3" x14ac:dyDescent="0.2">
      <c r="A1897" s="2">
        <v>1896</v>
      </c>
      <c r="B1897" s="2">
        <v>38</v>
      </c>
      <c r="C1897" s="2" t="s">
        <v>1587</v>
      </c>
    </row>
    <row r="1898" spans="1:3" x14ac:dyDescent="0.2">
      <c r="A1898" s="2">
        <v>1897</v>
      </c>
      <c r="B1898" s="2">
        <v>38</v>
      </c>
      <c r="C1898" s="2" t="s">
        <v>261</v>
      </c>
    </row>
    <row r="1899" spans="1:3" x14ac:dyDescent="0.2">
      <c r="A1899" s="2">
        <v>1898</v>
      </c>
      <c r="B1899" s="2">
        <v>38</v>
      </c>
      <c r="C1899" s="2" t="s">
        <v>262</v>
      </c>
    </row>
    <row r="1900" spans="1:3" x14ac:dyDescent="0.2">
      <c r="A1900" s="2">
        <v>1899</v>
      </c>
      <c r="B1900" s="2">
        <v>38</v>
      </c>
      <c r="C1900" s="2" t="s">
        <v>263</v>
      </c>
    </row>
    <row r="1901" spans="1:3" x14ac:dyDescent="0.2">
      <c r="A1901" s="2">
        <v>1900</v>
      </c>
      <c r="B1901" s="2">
        <v>38</v>
      </c>
      <c r="C1901" s="2" t="s">
        <v>264</v>
      </c>
    </row>
    <row r="1902" spans="1:3" x14ac:dyDescent="0.2">
      <c r="A1902" s="2">
        <v>1901</v>
      </c>
      <c r="B1902" s="2">
        <v>38</v>
      </c>
      <c r="C1902" s="2" t="s">
        <v>265</v>
      </c>
    </row>
    <row r="1903" spans="1:3" x14ac:dyDescent="0.2">
      <c r="A1903" s="2">
        <v>1902</v>
      </c>
      <c r="B1903" s="2">
        <v>40</v>
      </c>
      <c r="C1903" s="2" t="s">
        <v>266</v>
      </c>
    </row>
    <row r="1904" spans="1:3" x14ac:dyDescent="0.2">
      <c r="A1904" s="2">
        <v>1903</v>
      </c>
      <c r="B1904" s="2">
        <v>40</v>
      </c>
      <c r="C1904" s="2" t="s">
        <v>2114</v>
      </c>
    </row>
    <row r="1905" spans="1:3" x14ac:dyDescent="0.2">
      <c r="A1905" s="2">
        <v>1904</v>
      </c>
      <c r="B1905" s="2">
        <v>40</v>
      </c>
      <c r="C1905" s="2" t="s">
        <v>267</v>
      </c>
    </row>
    <row r="1906" spans="1:3" x14ac:dyDescent="0.2">
      <c r="A1906" s="2">
        <v>1905</v>
      </c>
      <c r="B1906" s="2">
        <v>40</v>
      </c>
      <c r="C1906" s="2" t="s">
        <v>268</v>
      </c>
    </row>
    <row r="1907" spans="1:3" x14ac:dyDescent="0.2">
      <c r="A1907" s="2">
        <v>1906</v>
      </c>
      <c r="B1907" s="2">
        <v>40</v>
      </c>
      <c r="C1907" s="2" t="s">
        <v>269</v>
      </c>
    </row>
    <row r="1908" spans="1:3" x14ac:dyDescent="0.2">
      <c r="A1908" s="2">
        <v>1907</v>
      </c>
      <c r="B1908" s="2">
        <v>40</v>
      </c>
      <c r="C1908" s="2" t="s">
        <v>270</v>
      </c>
    </row>
    <row r="1909" spans="1:3" x14ac:dyDescent="0.2">
      <c r="A1909" s="2">
        <v>1908</v>
      </c>
      <c r="B1909" s="2">
        <v>40</v>
      </c>
      <c r="C1909" s="2" t="s">
        <v>271</v>
      </c>
    </row>
    <row r="1910" spans="1:3" x14ac:dyDescent="0.2">
      <c r="A1910" s="2">
        <v>1909</v>
      </c>
      <c r="B1910" s="2">
        <v>40</v>
      </c>
      <c r="C1910" s="2" t="s">
        <v>272</v>
      </c>
    </row>
    <row r="1911" spans="1:3" x14ac:dyDescent="0.2">
      <c r="A1911" s="2">
        <v>1910</v>
      </c>
      <c r="B1911" s="2">
        <v>40</v>
      </c>
      <c r="C1911" s="2" t="s">
        <v>273</v>
      </c>
    </row>
    <row r="1912" spans="1:3" x14ac:dyDescent="0.2">
      <c r="A1912" s="2">
        <v>1911</v>
      </c>
      <c r="B1912" s="2">
        <v>40</v>
      </c>
      <c r="C1912" s="2" t="s">
        <v>274</v>
      </c>
    </row>
    <row r="1913" spans="1:3" x14ac:dyDescent="0.2">
      <c r="A1913" s="2">
        <v>1912</v>
      </c>
      <c r="B1913" s="2">
        <v>40</v>
      </c>
      <c r="C1913" s="2" t="s">
        <v>275</v>
      </c>
    </row>
    <row r="1914" spans="1:3" x14ac:dyDescent="0.2">
      <c r="A1914" s="2">
        <v>1913</v>
      </c>
      <c r="B1914" s="2">
        <v>40</v>
      </c>
      <c r="C1914" s="2" t="s">
        <v>276</v>
      </c>
    </row>
    <row r="1915" spans="1:3" x14ac:dyDescent="0.2">
      <c r="A1915" s="2">
        <v>1914</v>
      </c>
      <c r="B1915" s="2">
        <v>40</v>
      </c>
      <c r="C1915" s="2" t="s">
        <v>277</v>
      </c>
    </row>
    <row r="1916" spans="1:3" x14ac:dyDescent="0.2">
      <c r="A1916" s="2">
        <v>1915</v>
      </c>
      <c r="B1916" s="2">
        <v>40</v>
      </c>
      <c r="C1916" s="2" t="s">
        <v>278</v>
      </c>
    </row>
    <row r="1917" spans="1:3" x14ac:dyDescent="0.2">
      <c r="A1917" s="2">
        <v>1916</v>
      </c>
      <c r="B1917" s="2">
        <v>40</v>
      </c>
      <c r="C1917" s="2" t="s">
        <v>279</v>
      </c>
    </row>
    <row r="1918" spans="1:3" x14ac:dyDescent="0.2">
      <c r="A1918" s="2">
        <v>1917</v>
      </c>
      <c r="B1918" s="2">
        <v>40</v>
      </c>
      <c r="C1918" s="2" t="s">
        <v>280</v>
      </c>
    </row>
    <row r="1919" spans="1:3" x14ac:dyDescent="0.2">
      <c r="A1919" s="2">
        <v>1918</v>
      </c>
      <c r="B1919" s="2">
        <v>40</v>
      </c>
      <c r="C1919" s="2" t="s">
        <v>281</v>
      </c>
    </row>
    <row r="1920" spans="1:3" x14ac:dyDescent="0.2">
      <c r="A1920" s="2">
        <v>1919</v>
      </c>
      <c r="B1920" s="2">
        <v>40</v>
      </c>
      <c r="C1920" s="2" t="s">
        <v>282</v>
      </c>
    </row>
    <row r="1921" spans="1:3" x14ac:dyDescent="0.2">
      <c r="A1921" s="2">
        <v>1920</v>
      </c>
      <c r="B1921" s="2">
        <v>41</v>
      </c>
      <c r="C1921" s="2" t="s">
        <v>2224</v>
      </c>
    </row>
    <row r="1922" spans="1:3" x14ac:dyDescent="0.2">
      <c r="A1922" s="2">
        <v>1921</v>
      </c>
      <c r="B1922" s="2">
        <v>41</v>
      </c>
      <c r="C1922" s="2" t="s">
        <v>283</v>
      </c>
    </row>
    <row r="1923" spans="1:3" x14ac:dyDescent="0.2">
      <c r="A1923" s="2">
        <v>1922</v>
      </c>
      <c r="B1923" s="2">
        <v>41</v>
      </c>
      <c r="C1923" s="2" t="s">
        <v>284</v>
      </c>
    </row>
    <row r="1924" spans="1:3" x14ac:dyDescent="0.2">
      <c r="A1924" s="2">
        <v>1923</v>
      </c>
      <c r="B1924" s="2">
        <v>41</v>
      </c>
      <c r="C1924" s="2" t="s">
        <v>285</v>
      </c>
    </row>
    <row r="1925" spans="1:3" x14ac:dyDescent="0.2">
      <c r="A1925" s="2">
        <v>1924</v>
      </c>
      <c r="B1925" s="2">
        <v>41</v>
      </c>
      <c r="C1925" s="2" t="s">
        <v>1574</v>
      </c>
    </row>
    <row r="1926" spans="1:3" x14ac:dyDescent="0.2">
      <c r="A1926" s="2">
        <v>1925</v>
      </c>
      <c r="B1926" s="2">
        <v>41</v>
      </c>
      <c r="C1926" s="2" t="s">
        <v>286</v>
      </c>
    </row>
    <row r="1927" spans="1:3" x14ac:dyDescent="0.2">
      <c r="A1927" s="2">
        <v>1926</v>
      </c>
      <c r="B1927" s="2">
        <v>41</v>
      </c>
      <c r="C1927" s="2" t="s">
        <v>287</v>
      </c>
    </row>
    <row r="1928" spans="1:3" x14ac:dyDescent="0.2">
      <c r="A1928" s="2">
        <v>1927</v>
      </c>
      <c r="B1928" s="2">
        <v>41</v>
      </c>
      <c r="C1928" s="2" t="s">
        <v>166</v>
      </c>
    </row>
    <row r="1929" spans="1:3" x14ac:dyDescent="0.2">
      <c r="A1929" s="2">
        <v>1928</v>
      </c>
      <c r="B1929" s="2">
        <v>41</v>
      </c>
      <c r="C1929" s="2" t="s">
        <v>288</v>
      </c>
    </row>
    <row r="1930" spans="1:3" x14ac:dyDescent="0.2">
      <c r="A1930" s="2">
        <v>1929</v>
      </c>
      <c r="B1930" s="2">
        <v>41</v>
      </c>
      <c r="C1930" s="2" t="s">
        <v>289</v>
      </c>
    </row>
    <row r="1931" spans="1:3" x14ac:dyDescent="0.2">
      <c r="A1931" s="2">
        <v>1930</v>
      </c>
      <c r="B1931" s="2">
        <v>41</v>
      </c>
      <c r="C1931" s="2" t="s">
        <v>290</v>
      </c>
    </row>
    <row r="1932" spans="1:3" x14ac:dyDescent="0.2">
      <c r="A1932" s="2">
        <v>1931</v>
      </c>
      <c r="B1932" s="2">
        <v>43</v>
      </c>
      <c r="C1932" s="2" t="s">
        <v>1170</v>
      </c>
    </row>
    <row r="1933" spans="1:3" x14ac:dyDescent="0.2">
      <c r="A1933" s="2">
        <v>1932</v>
      </c>
      <c r="B1933" s="2">
        <v>43</v>
      </c>
      <c r="C1933" s="2" t="s">
        <v>291</v>
      </c>
    </row>
    <row r="1934" spans="1:3" x14ac:dyDescent="0.2">
      <c r="A1934" s="2">
        <v>1933</v>
      </c>
      <c r="B1934" s="2">
        <v>43</v>
      </c>
      <c r="C1934" s="2" t="s">
        <v>728</v>
      </c>
    </row>
    <row r="1935" spans="1:3" x14ac:dyDescent="0.2">
      <c r="A1935" s="2">
        <v>1934</v>
      </c>
      <c r="B1935" s="2">
        <v>43</v>
      </c>
      <c r="C1935" s="2" t="s">
        <v>292</v>
      </c>
    </row>
    <row r="1936" spans="1:3" x14ac:dyDescent="0.2">
      <c r="A1936" s="2">
        <v>1935</v>
      </c>
      <c r="B1936" s="2">
        <v>43</v>
      </c>
      <c r="C1936" s="2" t="s">
        <v>293</v>
      </c>
    </row>
    <row r="1937" spans="1:3" x14ac:dyDescent="0.2">
      <c r="A1937" s="2">
        <v>1936</v>
      </c>
      <c r="B1937" s="2">
        <v>43</v>
      </c>
      <c r="C1937" s="2" t="s">
        <v>740</v>
      </c>
    </row>
    <row r="1938" spans="1:3" x14ac:dyDescent="0.2">
      <c r="A1938" s="2">
        <v>1937</v>
      </c>
      <c r="B1938" s="2">
        <v>43</v>
      </c>
      <c r="C1938" s="2" t="s">
        <v>294</v>
      </c>
    </row>
    <row r="1939" spans="1:3" x14ac:dyDescent="0.2">
      <c r="A1939" s="2">
        <v>1938</v>
      </c>
      <c r="B1939" s="2">
        <v>43</v>
      </c>
      <c r="C1939" s="2" t="s">
        <v>295</v>
      </c>
    </row>
    <row r="1940" spans="1:3" x14ac:dyDescent="0.2">
      <c r="A1940" s="2">
        <v>1939</v>
      </c>
      <c r="B1940" s="2">
        <v>43</v>
      </c>
      <c r="C1940" s="2" t="s">
        <v>296</v>
      </c>
    </row>
    <row r="1941" spans="1:3" x14ac:dyDescent="0.2">
      <c r="A1941" s="2">
        <v>1940</v>
      </c>
      <c r="B1941" s="2">
        <v>43</v>
      </c>
      <c r="C1941" s="2" t="s">
        <v>297</v>
      </c>
    </row>
    <row r="1942" spans="1:3" x14ac:dyDescent="0.2">
      <c r="A1942" s="2">
        <v>1941</v>
      </c>
      <c r="B1942" s="2">
        <v>43</v>
      </c>
      <c r="C1942" s="2" t="s">
        <v>83</v>
      </c>
    </row>
    <row r="1943" spans="1:3" x14ac:dyDescent="0.2">
      <c r="A1943" s="2">
        <v>1942</v>
      </c>
      <c r="B1943" s="2">
        <v>43</v>
      </c>
      <c r="C1943" s="2" t="s">
        <v>978</v>
      </c>
    </row>
    <row r="1944" spans="1:3" x14ac:dyDescent="0.2">
      <c r="A1944" s="2">
        <v>1943</v>
      </c>
      <c r="B1944" s="2">
        <v>43</v>
      </c>
      <c r="C1944" s="2" t="s">
        <v>298</v>
      </c>
    </row>
    <row r="1945" spans="1:3" x14ac:dyDescent="0.2">
      <c r="A1945" s="2">
        <v>1944</v>
      </c>
      <c r="B1945" s="2">
        <v>43</v>
      </c>
      <c r="C1945" s="2" t="s">
        <v>299</v>
      </c>
    </row>
    <row r="1946" spans="1:3" x14ac:dyDescent="0.2">
      <c r="A1946" s="2">
        <v>1945</v>
      </c>
      <c r="B1946" s="2">
        <v>108</v>
      </c>
      <c r="C1946" s="2" t="s">
        <v>300</v>
      </c>
    </row>
    <row r="1947" spans="1:3" x14ac:dyDescent="0.2">
      <c r="A1947" s="2">
        <v>1946</v>
      </c>
      <c r="B1947" s="2">
        <v>108</v>
      </c>
      <c r="C1947" s="2" t="s">
        <v>301</v>
      </c>
    </row>
    <row r="1948" spans="1:3" x14ac:dyDescent="0.2">
      <c r="A1948" s="2">
        <v>1947</v>
      </c>
      <c r="B1948" s="2">
        <v>108</v>
      </c>
      <c r="C1948" s="2" t="s">
        <v>302</v>
      </c>
    </row>
    <row r="1949" spans="1:3" x14ac:dyDescent="0.2">
      <c r="A1949" s="2">
        <v>1948</v>
      </c>
      <c r="B1949" s="2">
        <v>108</v>
      </c>
      <c r="C1949" s="2" t="s">
        <v>303</v>
      </c>
    </row>
    <row r="1950" spans="1:3" x14ac:dyDescent="0.2">
      <c r="A1950" s="2">
        <v>1949</v>
      </c>
      <c r="B1950" s="2">
        <v>108</v>
      </c>
      <c r="C1950" s="2" t="s">
        <v>304</v>
      </c>
    </row>
    <row r="1951" spans="1:3" x14ac:dyDescent="0.2">
      <c r="A1951" s="2">
        <v>1950</v>
      </c>
      <c r="B1951" s="2">
        <v>108</v>
      </c>
      <c r="C1951" s="2" t="s">
        <v>305</v>
      </c>
    </row>
    <row r="1952" spans="1:3" x14ac:dyDescent="0.2">
      <c r="A1952" s="2">
        <v>1951</v>
      </c>
      <c r="B1952" s="2">
        <v>108</v>
      </c>
      <c r="C1952" s="2" t="s">
        <v>306</v>
      </c>
    </row>
    <row r="1953" spans="1:3" x14ac:dyDescent="0.2">
      <c r="A1953" s="2">
        <v>1952</v>
      </c>
      <c r="B1953" s="2">
        <v>111</v>
      </c>
      <c r="C1953" s="2" t="s">
        <v>307</v>
      </c>
    </row>
    <row r="1954" spans="1:3" x14ac:dyDescent="0.2">
      <c r="A1954" s="2">
        <v>1953</v>
      </c>
      <c r="B1954" s="2">
        <v>111</v>
      </c>
      <c r="C1954" s="2" t="s">
        <v>308</v>
      </c>
    </row>
    <row r="1955" spans="1:3" x14ac:dyDescent="0.2">
      <c r="A1955" s="2">
        <v>1954</v>
      </c>
      <c r="B1955" s="2">
        <v>111</v>
      </c>
      <c r="C1955" s="2" t="s">
        <v>309</v>
      </c>
    </row>
    <row r="1956" spans="1:3" x14ac:dyDescent="0.2">
      <c r="A1956" s="2">
        <v>1955</v>
      </c>
      <c r="B1956" s="2">
        <v>111</v>
      </c>
      <c r="C1956" s="2" t="s">
        <v>694</v>
      </c>
    </row>
    <row r="1957" spans="1:3" x14ac:dyDescent="0.2">
      <c r="A1957" s="2">
        <v>1956</v>
      </c>
      <c r="B1957" s="2">
        <v>111</v>
      </c>
      <c r="C1957" s="2" t="s">
        <v>310</v>
      </c>
    </row>
    <row r="1958" spans="1:3" x14ac:dyDescent="0.2">
      <c r="A1958" s="2">
        <v>1957</v>
      </c>
      <c r="B1958" s="2">
        <v>94</v>
      </c>
      <c r="C1958" s="2" t="s">
        <v>311</v>
      </c>
    </row>
    <row r="1959" spans="1:3" x14ac:dyDescent="0.2">
      <c r="A1959" s="2">
        <v>1958</v>
      </c>
      <c r="B1959" s="2">
        <v>94</v>
      </c>
      <c r="C1959" s="2" t="s">
        <v>2039</v>
      </c>
    </row>
    <row r="1960" spans="1:3" x14ac:dyDescent="0.2">
      <c r="A1960" s="2">
        <v>1959</v>
      </c>
      <c r="B1960" s="2">
        <v>94</v>
      </c>
      <c r="C1960" s="2" t="s">
        <v>693</v>
      </c>
    </row>
    <row r="1961" spans="1:3" x14ac:dyDescent="0.2">
      <c r="A1961" s="2">
        <v>1960</v>
      </c>
      <c r="B1961" s="2">
        <v>94</v>
      </c>
      <c r="C1961" s="2" t="s">
        <v>312</v>
      </c>
    </row>
    <row r="1962" spans="1:3" x14ac:dyDescent="0.2">
      <c r="A1962" s="2">
        <v>1961</v>
      </c>
      <c r="B1962" s="2">
        <v>94</v>
      </c>
      <c r="C1962" s="2" t="s">
        <v>313</v>
      </c>
    </row>
    <row r="1963" spans="1:3" x14ac:dyDescent="0.2">
      <c r="A1963" s="2">
        <v>1962</v>
      </c>
      <c r="B1963" s="2">
        <v>94</v>
      </c>
      <c r="C1963" s="2" t="s">
        <v>1968</v>
      </c>
    </row>
    <row r="1964" spans="1:3" x14ac:dyDescent="0.2">
      <c r="A1964" s="2">
        <v>1963</v>
      </c>
      <c r="B1964" s="2">
        <v>94</v>
      </c>
      <c r="C1964" s="2" t="s">
        <v>314</v>
      </c>
    </row>
    <row r="1965" spans="1:3" x14ac:dyDescent="0.2">
      <c r="A1965" s="2">
        <v>1964</v>
      </c>
      <c r="B1965" s="2">
        <v>94</v>
      </c>
      <c r="C1965" s="2" t="s">
        <v>315</v>
      </c>
    </row>
    <row r="1966" spans="1:3" x14ac:dyDescent="0.2">
      <c r="A1966" s="2">
        <v>1965</v>
      </c>
      <c r="B1966" s="2">
        <v>36</v>
      </c>
      <c r="C1966" s="2" t="s">
        <v>316</v>
      </c>
    </row>
    <row r="1967" spans="1:3" x14ac:dyDescent="0.2">
      <c r="A1967" s="2">
        <v>1966</v>
      </c>
      <c r="B1967" s="2">
        <v>36</v>
      </c>
      <c r="C1967" s="2" t="s">
        <v>317</v>
      </c>
    </row>
    <row r="1968" spans="1:3" x14ac:dyDescent="0.2">
      <c r="A1968" s="2">
        <v>1967</v>
      </c>
      <c r="B1968" s="2">
        <v>36</v>
      </c>
      <c r="C1968" s="2" t="s">
        <v>318</v>
      </c>
    </row>
    <row r="1969" spans="1:3" x14ac:dyDescent="0.2">
      <c r="A1969" s="2">
        <v>1968</v>
      </c>
      <c r="B1969" s="2">
        <v>36</v>
      </c>
      <c r="C1969" s="2" t="s">
        <v>1186</v>
      </c>
    </row>
    <row r="1970" spans="1:3" x14ac:dyDescent="0.2">
      <c r="A1970" s="2">
        <v>1969</v>
      </c>
      <c r="B1970" s="2">
        <v>36</v>
      </c>
      <c r="C1970" s="2" t="s">
        <v>319</v>
      </c>
    </row>
    <row r="1971" spans="1:3" x14ac:dyDescent="0.2">
      <c r="A1971" s="2">
        <v>1970</v>
      </c>
      <c r="B1971" s="2">
        <v>39</v>
      </c>
      <c r="C1971" s="2" t="s">
        <v>320</v>
      </c>
    </row>
    <row r="1972" spans="1:3" x14ac:dyDescent="0.2">
      <c r="A1972" s="2">
        <v>1971</v>
      </c>
      <c r="B1972" s="2">
        <v>39</v>
      </c>
      <c r="C1972" s="2" t="s">
        <v>2040</v>
      </c>
    </row>
    <row r="1973" spans="1:3" x14ac:dyDescent="0.2">
      <c r="A1973" s="2">
        <v>1972</v>
      </c>
      <c r="B1973" s="2">
        <v>39</v>
      </c>
      <c r="C1973" s="2" t="s">
        <v>321</v>
      </c>
    </row>
    <row r="1974" spans="1:3" x14ac:dyDescent="0.2">
      <c r="A1974" s="2">
        <v>1973</v>
      </c>
      <c r="B1974" s="2">
        <v>39</v>
      </c>
      <c r="C1974" s="2" t="s">
        <v>322</v>
      </c>
    </row>
    <row r="1975" spans="1:3" x14ac:dyDescent="0.2">
      <c r="A1975" s="2">
        <v>1974</v>
      </c>
      <c r="B1975" s="2">
        <v>39</v>
      </c>
      <c r="C1975" s="2" t="s">
        <v>323</v>
      </c>
    </row>
    <row r="1976" spans="1:3" x14ac:dyDescent="0.2">
      <c r="A1976" s="2">
        <v>1975</v>
      </c>
      <c r="B1976" s="2">
        <v>39</v>
      </c>
      <c r="C1976" s="2" t="s">
        <v>324</v>
      </c>
    </row>
    <row r="1977" spans="1:3" x14ac:dyDescent="0.2">
      <c r="A1977" s="2">
        <v>1976</v>
      </c>
      <c r="B1977" s="2">
        <v>39</v>
      </c>
      <c r="C1977" s="2" t="s">
        <v>325</v>
      </c>
    </row>
    <row r="1978" spans="1:3" x14ac:dyDescent="0.2">
      <c r="A1978" s="2">
        <v>1977</v>
      </c>
      <c r="B1978" s="2">
        <v>39</v>
      </c>
      <c r="C1978" s="2" t="s">
        <v>326</v>
      </c>
    </row>
    <row r="1979" spans="1:3" x14ac:dyDescent="0.2">
      <c r="A1979" s="2">
        <v>1978</v>
      </c>
      <c r="B1979" s="2">
        <v>39</v>
      </c>
      <c r="C1979" s="2" t="s">
        <v>327</v>
      </c>
    </row>
    <row r="1980" spans="1:3" x14ac:dyDescent="0.2">
      <c r="A1980" s="2">
        <v>1979</v>
      </c>
      <c r="B1980" s="2">
        <v>39</v>
      </c>
      <c r="C1980" s="2" t="s">
        <v>328</v>
      </c>
    </row>
    <row r="1981" spans="1:3" x14ac:dyDescent="0.2">
      <c r="A1981" s="2">
        <v>1980</v>
      </c>
      <c r="B1981" s="2">
        <v>39</v>
      </c>
      <c r="C1981" s="2" t="s">
        <v>1472</v>
      </c>
    </row>
    <row r="1982" spans="1:3" x14ac:dyDescent="0.2">
      <c r="A1982" s="2">
        <v>1981</v>
      </c>
      <c r="B1982" s="2">
        <v>39</v>
      </c>
      <c r="C1982" s="2" t="s">
        <v>329</v>
      </c>
    </row>
    <row r="1983" spans="1:3" x14ac:dyDescent="0.2">
      <c r="A1983" s="2">
        <v>1982</v>
      </c>
      <c r="B1983" s="2">
        <v>39</v>
      </c>
      <c r="C1983" s="2" t="s">
        <v>330</v>
      </c>
    </row>
    <row r="1984" spans="1:3" x14ac:dyDescent="0.2">
      <c r="A1984" s="2">
        <v>1983</v>
      </c>
      <c r="B1984" s="2">
        <v>53</v>
      </c>
      <c r="C1984" s="2" t="s">
        <v>331</v>
      </c>
    </row>
    <row r="1985" spans="1:3" x14ac:dyDescent="0.2">
      <c r="A1985" s="2">
        <v>1984</v>
      </c>
      <c r="B1985" s="2">
        <v>53</v>
      </c>
      <c r="C1985" s="2" t="s">
        <v>320</v>
      </c>
    </row>
    <row r="1986" spans="1:3" x14ac:dyDescent="0.2">
      <c r="A1986" s="2">
        <v>1985</v>
      </c>
      <c r="B1986" s="2">
        <v>53</v>
      </c>
      <c r="C1986" s="2" t="s">
        <v>332</v>
      </c>
    </row>
    <row r="1987" spans="1:3" x14ac:dyDescent="0.2">
      <c r="A1987" s="2">
        <v>1986</v>
      </c>
      <c r="B1987" s="2">
        <v>53</v>
      </c>
      <c r="C1987" s="2" t="s">
        <v>2040</v>
      </c>
    </row>
    <row r="1988" spans="1:3" x14ac:dyDescent="0.2">
      <c r="A1988" s="2">
        <v>1987</v>
      </c>
      <c r="B1988" s="2">
        <v>53</v>
      </c>
      <c r="C1988" s="2" t="s">
        <v>321</v>
      </c>
    </row>
    <row r="1989" spans="1:3" x14ac:dyDescent="0.2">
      <c r="A1989" s="2">
        <v>1988</v>
      </c>
      <c r="B1989" s="2">
        <v>53</v>
      </c>
      <c r="C1989" s="2" t="s">
        <v>333</v>
      </c>
    </row>
    <row r="1990" spans="1:3" x14ac:dyDescent="0.2">
      <c r="A1990" s="2">
        <v>1989</v>
      </c>
      <c r="B1990" s="2">
        <v>53</v>
      </c>
      <c r="C1990" s="2" t="s">
        <v>1078</v>
      </c>
    </row>
    <row r="1991" spans="1:3" x14ac:dyDescent="0.2">
      <c r="A1991" s="2">
        <v>1990</v>
      </c>
      <c r="B1991" s="2">
        <v>53</v>
      </c>
      <c r="C1991" s="2" t="s">
        <v>334</v>
      </c>
    </row>
    <row r="1992" spans="1:3" x14ac:dyDescent="0.2">
      <c r="A1992" s="2">
        <v>1991</v>
      </c>
      <c r="B1992" s="2">
        <v>53</v>
      </c>
      <c r="C1992" s="2" t="s">
        <v>705</v>
      </c>
    </row>
    <row r="1993" spans="1:3" x14ac:dyDescent="0.2">
      <c r="A1993" s="2">
        <v>1992</v>
      </c>
      <c r="B1993" s="2">
        <v>53</v>
      </c>
      <c r="C1993" s="2" t="s">
        <v>335</v>
      </c>
    </row>
    <row r="1994" spans="1:3" x14ac:dyDescent="0.2">
      <c r="A1994" s="2">
        <v>1993</v>
      </c>
      <c r="B1994" s="2">
        <v>53</v>
      </c>
      <c r="C1994" s="2" t="s">
        <v>322</v>
      </c>
    </row>
    <row r="1995" spans="1:3" x14ac:dyDescent="0.2">
      <c r="A1995" s="2">
        <v>1994</v>
      </c>
      <c r="B1995" s="2">
        <v>53</v>
      </c>
      <c r="C1995" s="2" t="s">
        <v>336</v>
      </c>
    </row>
    <row r="1996" spans="1:3" x14ac:dyDescent="0.2">
      <c r="A1996" s="2">
        <v>1995</v>
      </c>
      <c r="B1996" s="2">
        <v>53</v>
      </c>
      <c r="C1996" s="2" t="s">
        <v>337</v>
      </c>
    </row>
    <row r="1997" spans="1:3" x14ac:dyDescent="0.2">
      <c r="A1997" s="2">
        <v>1996</v>
      </c>
      <c r="B1997" s="2">
        <v>53</v>
      </c>
      <c r="C1997" s="2" t="s">
        <v>733</v>
      </c>
    </row>
    <row r="1998" spans="1:3" x14ac:dyDescent="0.2">
      <c r="A1998" s="2">
        <v>1997</v>
      </c>
      <c r="B1998" s="2">
        <v>53</v>
      </c>
      <c r="C1998" s="2" t="s">
        <v>323</v>
      </c>
    </row>
    <row r="1999" spans="1:3" x14ac:dyDescent="0.2">
      <c r="A1999" s="2">
        <v>1998</v>
      </c>
      <c r="B1999" s="2">
        <v>53</v>
      </c>
      <c r="C1999" s="2" t="s">
        <v>338</v>
      </c>
    </row>
    <row r="2000" spans="1:3" x14ac:dyDescent="0.2">
      <c r="A2000" s="2">
        <v>1999</v>
      </c>
      <c r="B2000" s="2">
        <v>53</v>
      </c>
      <c r="C2000" s="2" t="s">
        <v>339</v>
      </c>
    </row>
    <row r="2001" spans="1:3" x14ac:dyDescent="0.2">
      <c r="A2001" s="2">
        <v>2000</v>
      </c>
      <c r="B2001" s="2">
        <v>53</v>
      </c>
      <c r="C2001" s="2" t="s">
        <v>340</v>
      </c>
    </row>
    <row r="2002" spans="1:3" x14ac:dyDescent="0.2">
      <c r="A2002" s="2">
        <v>2001</v>
      </c>
      <c r="B2002" s="2">
        <v>53</v>
      </c>
      <c r="C2002" s="2" t="s">
        <v>324</v>
      </c>
    </row>
    <row r="2003" spans="1:3" x14ac:dyDescent="0.2">
      <c r="A2003" s="2">
        <v>2002</v>
      </c>
      <c r="B2003" s="2">
        <v>53</v>
      </c>
      <c r="C2003" s="2" t="s">
        <v>325</v>
      </c>
    </row>
    <row r="2004" spans="1:3" x14ac:dyDescent="0.2">
      <c r="A2004" s="2">
        <v>2003</v>
      </c>
      <c r="B2004" s="2">
        <v>53</v>
      </c>
      <c r="C2004" s="2" t="s">
        <v>341</v>
      </c>
    </row>
    <row r="2005" spans="1:3" x14ac:dyDescent="0.2">
      <c r="A2005" s="2">
        <v>2004</v>
      </c>
      <c r="B2005" s="2">
        <v>53</v>
      </c>
      <c r="C2005" s="2" t="s">
        <v>342</v>
      </c>
    </row>
    <row r="2006" spans="1:3" x14ac:dyDescent="0.2">
      <c r="A2006" s="2">
        <v>2005</v>
      </c>
      <c r="B2006" s="2">
        <v>53</v>
      </c>
      <c r="C2006" s="2" t="s">
        <v>343</v>
      </c>
    </row>
    <row r="2007" spans="1:3" x14ac:dyDescent="0.2">
      <c r="A2007" s="2">
        <v>2006</v>
      </c>
      <c r="B2007" s="2">
        <v>53</v>
      </c>
      <c r="C2007" s="2" t="s">
        <v>344</v>
      </c>
    </row>
    <row r="2008" spans="1:3" x14ac:dyDescent="0.2">
      <c r="A2008" s="2">
        <v>2007</v>
      </c>
      <c r="B2008" s="2">
        <v>53</v>
      </c>
      <c r="C2008" s="2" t="s">
        <v>1599</v>
      </c>
    </row>
    <row r="2009" spans="1:3" x14ac:dyDescent="0.2">
      <c r="A2009" s="2">
        <v>2008</v>
      </c>
      <c r="B2009" s="2">
        <v>53</v>
      </c>
      <c r="C2009" s="2" t="s">
        <v>345</v>
      </c>
    </row>
    <row r="2010" spans="1:3" x14ac:dyDescent="0.2">
      <c r="A2010" s="2">
        <v>2009</v>
      </c>
      <c r="B2010" s="2">
        <v>53</v>
      </c>
      <c r="C2010" s="2" t="s">
        <v>346</v>
      </c>
    </row>
    <row r="2011" spans="1:3" x14ac:dyDescent="0.2">
      <c r="A2011" s="2">
        <v>2010</v>
      </c>
      <c r="B2011" s="2">
        <v>53</v>
      </c>
      <c r="C2011" s="2" t="s">
        <v>329</v>
      </c>
    </row>
    <row r="2012" spans="1:3" x14ac:dyDescent="0.2">
      <c r="A2012" s="2">
        <v>2011</v>
      </c>
      <c r="B2012" s="2">
        <v>53</v>
      </c>
      <c r="C2012" s="2" t="s">
        <v>347</v>
      </c>
    </row>
    <row r="2013" spans="1:3" x14ac:dyDescent="0.2">
      <c r="A2013" s="2">
        <v>2012</v>
      </c>
      <c r="B2013" s="2">
        <v>53</v>
      </c>
      <c r="C2013" s="2" t="s">
        <v>330</v>
      </c>
    </row>
    <row r="2014" spans="1:3" x14ac:dyDescent="0.2">
      <c r="A2014" s="2">
        <v>2013</v>
      </c>
      <c r="B2014" s="2">
        <v>54</v>
      </c>
      <c r="C2014" s="2" t="s">
        <v>348</v>
      </c>
    </row>
    <row r="2015" spans="1:3" x14ac:dyDescent="0.2">
      <c r="A2015" s="2">
        <v>2014</v>
      </c>
      <c r="B2015" s="2">
        <v>54</v>
      </c>
      <c r="C2015" s="2" t="s">
        <v>746</v>
      </c>
    </row>
    <row r="2016" spans="1:3" x14ac:dyDescent="0.2">
      <c r="A2016" s="2">
        <v>2015</v>
      </c>
      <c r="B2016" s="2">
        <v>54</v>
      </c>
      <c r="C2016" s="2" t="s">
        <v>349</v>
      </c>
    </row>
    <row r="2017" spans="1:3" x14ac:dyDescent="0.2">
      <c r="A2017" s="2">
        <v>2016</v>
      </c>
      <c r="B2017" s="2">
        <v>54</v>
      </c>
      <c r="C2017" s="2" t="s">
        <v>350</v>
      </c>
    </row>
    <row r="2018" spans="1:3" x14ac:dyDescent="0.2">
      <c r="A2018" s="2">
        <v>2017</v>
      </c>
      <c r="B2018" s="2">
        <v>54</v>
      </c>
      <c r="C2018" s="2" t="s">
        <v>351</v>
      </c>
    </row>
    <row r="2019" spans="1:3" x14ac:dyDescent="0.2">
      <c r="A2019" s="2">
        <v>2018</v>
      </c>
      <c r="B2019" s="2">
        <v>54</v>
      </c>
      <c r="C2019" s="2" t="s">
        <v>1074</v>
      </c>
    </row>
    <row r="2020" spans="1:3" x14ac:dyDescent="0.2">
      <c r="A2020" s="2">
        <v>2019</v>
      </c>
      <c r="B2020" s="2">
        <v>54</v>
      </c>
      <c r="C2020" s="2" t="s">
        <v>352</v>
      </c>
    </row>
    <row r="2021" spans="1:3" x14ac:dyDescent="0.2">
      <c r="A2021" s="2">
        <v>2020</v>
      </c>
      <c r="B2021" s="2">
        <v>54</v>
      </c>
      <c r="C2021" s="2" t="s">
        <v>353</v>
      </c>
    </row>
    <row r="2022" spans="1:3" x14ac:dyDescent="0.2">
      <c r="A2022" s="2">
        <v>2021</v>
      </c>
      <c r="B2022" s="2">
        <v>54</v>
      </c>
      <c r="C2022" s="2" t="s">
        <v>354</v>
      </c>
    </row>
    <row r="2023" spans="1:3" x14ac:dyDescent="0.2">
      <c r="A2023" s="2">
        <v>2022</v>
      </c>
      <c r="B2023" s="2">
        <v>54</v>
      </c>
      <c r="C2023" s="2" t="s">
        <v>355</v>
      </c>
    </row>
    <row r="2024" spans="1:3" x14ac:dyDescent="0.2">
      <c r="A2024" s="2">
        <v>2023</v>
      </c>
      <c r="B2024" s="2">
        <v>54</v>
      </c>
      <c r="C2024" s="2" t="s">
        <v>356</v>
      </c>
    </row>
    <row r="2025" spans="1:3" x14ac:dyDescent="0.2">
      <c r="A2025" s="2">
        <v>2024</v>
      </c>
      <c r="B2025" s="2">
        <v>54</v>
      </c>
      <c r="C2025" s="2" t="s">
        <v>357</v>
      </c>
    </row>
    <row r="2026" spans="1:3" x14ac:dyDescent="0.2">
      <c r="A2026" s="2">
        <v>2025</v>
      </c>
      <c r="B2026" s="2">
        <v>54</v>
      </c>
      <c r="C2026" s="2" t="s">
        <v>358</v>
      </c>
    </row>
    <row r="2027" spans="1:3" x14ac:dyDescent="0.2">
      <c r="A2027" s="2">
        <v>2026</v>
      </c>
      <c r="B2027" s="2">
        <v>54</v>
      </c>
      <c r="C2027" s="2" t="s">
        <v>359</v>
      </c>
    </row>
    <row r="2028" spans="1:3" x14ac:dyDescent="0.2">
      <c r="A2028" s="2">
        <v>2027</v>
      </c>
      <c r="B2028" s="2">
        <v>54</v>
      </c>
      <c r="C2028" s="2" t="s">
        <v>360</v>
      </c>
    </row>
    <row r="2029" spans="1:3" x14ac:dyDescent="0.2">
      <c r="A2029" s="2">
        <v>2028</v>
      </c>
      <c r="B2029" s="2">
        <v>54</v>
      </c>
      <c r="C2029" s="2" t="s">
        <v>974</v>
      </c>
    </row>
    <row r="2030" spans="1:3" x14ac:dyDescent="0.2">
      <c r="A2030" s="2">
        <v>2029</v>
      </c>
      <c r="B2030" s="2">
        <v>54</v>
      </c>
      <c r="C2030" s="2" t="s">
        <v>735</v>
      </c>
    </row>
    <row r="2031" spans="1:3" x14ac:dyDescent="0.2">
      <c r="A2031" s="2">
        <v>2030</v>
      </c>
      <c r="B2031" s="2">
        <v>54</v>
      </c>
      <c r="C2031" s="2" t="s">
        <v>361</v>
      </c>
    </row>
    <row r="2032" spans="1:3" x14ac:dyDescent="0.2">
      <c r="A2032" s="2">
        <v>2031</v>
      </c>
      <c r="B2032" s="2">
        <v>54</v>
      </c>
      <c r="C2032" s="2" t="s">
        <v>362</v>
      </c>
    </row>
    <row r="2033" spans="1:3" x14ac:dyDescent="0.2">
      <c r="A2033" s="2">
        <v>2032</v>
      </c>
      <c r="B2033" s="2">
        <v>54</v>
      </c>
      <c r="C2033" s="2" t="s">
        <v>1112</v>
      </c>
    </row>
    <row r="2034" spans="1:3" x14ac:dyDescent="0.2">
      <c r="A2034" s="2">
        <v>2033</v>
      </c>
      <c r="B2034" s="2">
        <v>54</v>
      </c>
      <c r="C2034" s="2" t="s">
        <v>363</v>
      </c>
    </row>
    <row r="2035" spans="1:3" x14ac:dyDescent="0.2">
      <c r="A2035" s="2">
        <v>2034</v>
      </c>
      <c r="B2035" s="2">
        <v>54</v>
      </c>
      <c r="C2035" s="2" t="s">
        <v>364</v>
      </c>
    </row>
    <row r="2036" spans="1:3" x14ac:dyDescent="0.2">
      <c r="A2036" s="2">
        <v>2035</v>
      </c>
      <c r="B2036" s="2">
        <v>54</v>
      </c>
      <c r="C2036" s="2" t="s">
        <v>365</v>
      </c>
    </row>
    <row r="2037" spans="1:3" x14ac:dyDescent="0.2">
      <c r="A2037" s="2">
        <v>2036</v>
      </c>
      <c r="B2037" s="2">
        <v>54</v>
      </c>
      <c r="C2037" s="2" t="s">
        <v>339</v>
      </c>
    </row>
    <row r="2038" spans="1:3" x14ac:dyDescent="0.2">
      <c r="A2038" s="2">
        <v>2037</v>
      </c>
      <c r="B2038" s="2">
        <v>54</v>
      </c>
      <c r="C2038" s="2" t="s">
        <v>366</v>
      </c>
    </row>
    <row r="2039" spans="1:3" x14ac:dyDescent="0.2">
      <c r="A2039" s="2">
        <v>2038</v>
      </c>
      <c r="B2039" s="2">
        <v>54</v>
      </c>
      <c r="C2039" s="2" t="s">
        <v>367</v>
      </c>
    </row>
    <row r="2040" spans="1:3" x14ac:dyDescent="0.2">
      <c r="A2040" s="2">
        <v>2039</v>
      </c>
      <c r="B2040" s="2">
        <v>54</v>
      </c>
      <c r="C2040" s="2" t="s">
        <v>368</v>
      </c>
    </row>
    <row r="2041" spans="1:3" x14ac:dyDescent="0.2">
      <c r="A2041" s="2">
        <v>2040</v>
      </c>
      <c r="B2041" s="2">
        <v>54</v>
      </c>
      <c r="C2041" s="2" t="s">
        <v>369</v>
      </c>
    </row>
    <row r="2042" spans="1:3" x14ac:dyDescent="0.2">
      <c r="A2042" s="2">
        <v>2041</v>
      </c>
      <c r="B2042" s="2">
        <v>54</v>
      </c>
      <c r="C2042" s="2" t="s">
        <v>370</v>
      </c>
    </row>
    <row r="2043" spans="1:3" x14ac:dyDescent="0.2">
      <c r="A2043" s="2">
        <v>2042</v>
      </c>
      <c r="B2043" s="2">
        <v>54</v>
      </c>
      <c r="C2043" s="2" t="s">
        <v>371</v>
      </c>
    </row>
    <row r="2044" spans="1:3" x14ac:dyDescent="0.2">
      <c r="A2044" s="2">
        <v>2043</v>
      </c>
      <c r="B2044" s="2">
        <v>54</v>
      </c>
      <c r="C2044" s="2" t="s">
        <v>372</v>
      </c>
    </row>
    <row r="2045" spans="1:3" x14ac:dyDescent="0.2">
      <c r="A2045" s="2">
        <v>2044</v>
      </c>
      <c r="B2045" s="2">
        <v>54</v>
      </c>
      <c r="C2045" s="2" t="s">
        <v>373</v>
      </c>
    </row>
    <row r="2046" spans="1:3" x14ac:dyDescent="0.2">
      <c r="A2046" s="2">
        <v>2045</v>
      </c>
      <c r="B2046" s="2">
        <v>54</v>
      </c>
      <c r="C2046" s="2" t="s">
        <v>374</v>
      </c>
    </row>
    <row r="2047" spans="1:3" x14ac:dyDescent="0.2">
      <c r="A2047" s="2">
        <v>2046</v>
      </c>
      <c r="B2047" s="2">
        <v>54</v>
      </c>
      <c r="C2047" s="2" t="s">
        <v>709</v>
      </c>
    </row>
    <row r="2048" spans="1:3" x14ac:dyDescent="0.2">
      <c r="A2048" s="2">
        <v>2047</v>
      </c>
      <c r="B2048" s="2">
        <v>54</v>
      </c>
      <c r="C2048" s="2" t="s">
        <v>375</v>
      </c>
    </row>
    <row r="2049" spans="1:3" x14ac:dyDescent="0.2">
      <c r="A2049" s="2">
        <v>2048</v>
      </c>
      <c r="B2049" s="2">
        <v>54</v>
      </c>
      <c r="C2049" s="2" t="s">
        <v>376</v>
      </c>
    </row>
    <row r="2050" spans="1:3" x14ac:dyDescent="0.2">
      <c r="A2050" s="2">
        <v>2049</v>
      </c>
      <c r="B2050" s="2">
        <v>54</v>
      </c>
      <c r="C2050" s="2" t="s">
        <v>2187</v>
      </c>
    </row>
    <row r="2051" spans="1:3" x14ac:dyDescent="0.2">
      <c r="A2051" s="2">
        <v>2050</v>
      </c>
      <c r="B2051" s="2">
        <v>54</v>
      </c>
      <c r="C2051" s="2" t="s">
        <v>377</v>
      </c>
    </row>
    <row r="2052" spans="1:3" x14ac:dyDescent="0.2">
      <c r="A2052" s="2">
        <v>2051</v>
      </c>
      <c r="B2052" s="2">
        <v>54</v>
      </c>
      <c r="C2052" s="2" t="s">
        <v>378</v>
      </c>
    </row>
    <row r="2053" spans="1:3" x14ac:dyDescent="0.2">
      <c r="A2053" s="2">
        <v>2052</v>
      </c>
      <c r="B2053" s="2">
        <v>55</v>
      </c>
      <c r="C2053" s="2" t="s">
        <v>379</v>
      </c>
    </row>
    <row r="2054" spans="1:3" x14ac:dyDescent="0.2">
      <c r="A2054" s="2">
        <v>2053</v>
      </c>
      <c r="B2054" s="2">
        <v>55</v>
      </c>
      <c r="C2054" s="2" t="s">
        <v>380</v>
      </c>
    </row>
    <row r="2055" spans="1:3" x14ac:dyDescent="0.2">
      <c r="A2055" s="2">
        <v>2054</v>
      </c>
      <c r="B2055" s="2">
        <v>55</v>
      </c>
      <c r="C2055" s="2" t="s">
        <v>698</v>
      </c>
    </row>
    <row r="2056" spans="1:3" x14ac:dyDescent="0.2">
      <c r="A2056" s="2">
        <v>2055</v>
      </c>
      <c r="B2056" s="2">
        <v>55</v>
      </c>
      <c r="C2056" s="2" t="s">
        <v>704</v>
      </c>
    </row>
    <row r="2057" spans="1:3" x14ac:dyDescent="0.2">
      <c r="A2057" s="2">
        <v>2056</v>
      </c>
      <c r="B2057" s="2">
        <v>55</v>
      </c>
      <c r="C2057" s="2" t="s">
        <v>700</v>
      </c>
    </row>
    <row r="2058" spans="1:3" x14ac:dyDescent="0.2">
      <c r="A2058" s="2">
        <v>2057</v>
      </c>
      <c r="B2058" s="2">
        <v>55</v>
      </c>
      <c r="C2058" s="2" t="s">
        <v>381</v>
      </c>
    </row>
    <row r="2059" spans="1:3" x14ac:dyDescent="0.2">
      <c r="A2059" s="2">
        <v>2058</v>
      </c>
      <c r="B2059" s="2">
        <v>55</v>
      </c>
      <c r="C2059" s="2" t="s">
        <v>2064</v>
      </c>
    </row>
    <row r="2060" spans="1:3" x14ac:dyDescent="0.2">
      <c r="A2060" s="2">
        <v>2059</v>
      </c>
      <c r="B2060" s="2">
        <v>55</v>
      </c>
      <c r="C2060" s="2" t="s">
        <v>382</v>
      </c>
    </row>
    <row r="2061" spans="1:3" x14ac:dyDescent="0.2">
      <c r="A2061" s="2">
        <v>2060</v>
      </c>
      <c r="B2061" s="2">
        <v>55</v>
      </c>
      <c r="C2061" s="2" t="s">
        <v>383</v>
      </c>
    </row>
    <row r="2062" spans="1:3" x14ac:dyDescent="0.2">
      <c r="A2062" s="2">
        <v>2061</v>
      </c>
      <c r="B2062" s="2">
        <v>55</v>
      </c>
      <c r="C2062" s="2" t="s">
        <v>384</v>
      </c>
    </row>
    <row r="2063" spans="1:3" x14ac:dyDescent="0.2">
      <c r="A2063" s="2">
        <v>2062</v>
      </c>
      <c r="B2063" s="2">
        <v>55</v>
      </c>
      <c r="C2063" s="2" t="s">
        <v>1558</v>
      </c>
    </row>
    <row r="2064" spans="1:3" x14ac:dyDescent="0.2">
      <c r="A2064" s="2">
        <v>2063</v>
      </c>
      <c r="B2064" s="2">
        <v>55</v>
      </c>
      <c r="C2064" s="2" t="s">
        <v>385</v>
      </c>
    </row>
    <row r="2065" spans="1:3" x14ac:dyDescent="0.2">
      <c r="A2065" s="2">
        <v>2064</v>
      </c>
      <c r="B2065" s="2">
        <v>55</v>
      </c>
      <c r="C2065" s="2" t="s">
        <v>386</v>
      </c>
    </row>
    <row r="2066" spans="1:3" x14ac:dyDescent="0.2">
      <c r="A2066" s="2">
        <v>2065</v>
      </c>
      <c r="B2066" s="2">
        <v>55</v>
      </c>
      <c r="C2066" s="2" t="s">
        <v>387</v>
      </c>
    </row>
    <row r="2067" spans="1:3" x14ac:dyDescent="0.2">
      <c r="A2067" s="2">
        <v>2066</v>
      </c>
      <c r="B2067" s="2">
        <v>55</v>
      </c>
      <c r="C2067" s="2" t="s">
        <v>388</v>
      </c>
    </row>
    <row r="2068" spans="1:3" x14ac:dyDescent="0.2">
      <c r="A2068" s="2">
        <v>2067</v>
      </c>
      <c r="B2068" s="2">
        <v>55</v>
      </c>
      <c r="C2068" s="2" t="s">
        <v>389</v>
      </c>
    </row>
    <row r="2069" spans="1:3" x14ac:dyDescent="0.2">
      <c r="A2069" s="2">
        <v>2068</v>
      </c>
      <c r="B2069" s="2">
        <v>55</v>
      </c>
      <c r="C2069" s="2" t="s">
        <v>1214</v>
      </c>
    </row>
    <row r="2070" spans="1:3" x14ac:dyDescent="0.2">
      <c r="A2070" s="2">
        <v>2069</v>
      </c>
      <c r="B2070" s="2">
        <v>55</v>
      </c>
      <c r="C2070" s="2" t="s">
        <v>390</v>
      </c>
    </row>
    <row r="2071" spans="1:3" x14ac:dyDescent="0.2">
      <c r="A2071" s="2">
        <v>2070</v>
      </c>
      <c r="B2071" s="2">
        <v>55</v>
      </c>
      <c r="C2071" s="2" t="s">
        <v>391</v>
      </c>
    </row>
    <row r="2072" spans="1:3" x14ac:dyDescent="0.2">
      <c r="A2072" s="2">
        <v>2071</v>
      </c>
      <c r="B2072" s="2">
        <v>55</v>
      </c>
      <c r="C2072" s="2" t="s">
        <v>392</v>
      </c>
    </row>
    <row r="2073" spans="1:3" x14ac:dyDescent="0.2">
      <c r="A2073" s="2">
        <v>2072</v>
      </c>
      <c r="B2073" s="2">
        <v>55</v>
      </c>
      <c r="C2073" s="2" t="s">
        <v>393</v>
      </c>
    </row>
    <row r="2074" spans="1:3" x14ac:dyDescent="0.2">
      <c r="A2074" s="2">
        <v>2073</v>
      </c>
      <c r="B2074" s="2">
        <v>55</v>
      </c>
      <c r="C2074" s="2" t="s">
        <v>394</v>
      </c>
    </row>
    <row r="2075" spans="1:3" x14ac:dyDescent="0.2">
      <c r="A2075" s="2">
        <v>2074</v>
      </c>
      <c r="B2075" s="2">
        <v>55</v>
      </c>
      <c r="C2075" s="2" t="s">
        <v>395</v>
      </c>
    </row>
    <row r="2076" spans="1:3" x14ac:dyDescent="0.2">
      <c r="A2076" s="2">
        <v>2075</v>
      </c>
      <c r="B2076" s="2">
        <v>55</v>
      </c>
      <c r="C2076" s="2" t="s">
        <v>396</v>
      </c>
    </row>
    <row r="2077" spans="1:3" x14ac:dyDescent="0.2">
      <c r="A2077" s="2">
        <v>2076</v>
      </c>
      <c r="B2077" s="2">
        <v>55</v>
      </c>
      <c r="C2077" s="2" t="s">
        <v>397</v>
      </c>
    </row>
    <row r="2078" spans="1:3" x14ac:dyDescent="0.2">
      <c r="A2078" s="2">
        <v>2077</v>
      </c>
      <c r="B2078" s="2">
        <v>55</v>
      </c>
      <c r="C2078" s="2" t="s">
        <v>398</v>
      </c>
    </row>
    <row r="2079" spans="1:3" x14ac:dyDescent="0.2">
      <c r="A2079" s="2">
        <v>2078</v>
      </c>
      <c r="B2079" s="2">
        <v>55</v>
      </c>
      <c r="C2079" s="2" t="s">
        <v>399</v>
      </c>
    </row>
    <row r="2080" spans="1:3" x14ac:dyDescent="0.2">
      <c r="A2080" s="2">
        <v>2079</v>
      </c>
      <c r="B2080" s="2">
        <v>63</v>
      </c>
      <c r="C2080" s="2" t="s">
        <v>400</v>
      </c>
    </row>
    <row r="2081" spans="1:3" x14ac:dyDescent="0.2">
      <c r="A2081" s="2">
        <v>2080</v>
      </c>
      <c r="B2081" s="2">
        <v>63</v>
      </c>
      <c r="C2081" s="2" t="s">
        <v>401</v>
      </c>
    </row>
    <row r="2082" spans="1:3" x14ac:dyDescent="0.2">
      <c r="A2082" s="2">
        <v>2081</v>
      </c>
      <c r="B2082" s="2">
        <v>63</v>
      </c>
      <c r="C2082" s="2" t="s">
        <v>402</v>
      </c>
    </row>
    <row r="2083" spans="1:3" x14ac:dyDescent="0.2">
      <c r="A2083" s="2">
        <v>2082</v>
      </c>
      <c r="B2083" s="2">
        <v>63</v>
      </c>
      <c r="C2083" s="2" t="s">
        <v>403</v>
      </c>
    </row>
    <row r="2084" spans="1:3" x14ac:dyDescent="0.2">
      <c r="A2084" s="2">
        <v>2083</v>
      </c>
      <c r="B2084" s="2">
        <v>63</v>
      </c>
      <c r="C2084" s="2" t="s">
        <v>404</v>
      </c>
    </row>
    <row r="2085" spans="1:3" x14ac:dyDescent="0.2">
      <c r="A2085" s="2">
        <v>2084</v>
      </c>
      <c r="B2085" s="2">
        <v>64</v>
      </c>
      <c r="C2085" s="2" t="s">
        <v>405</v>
      </c>
    </row>
    <row r="2086" spans="1:3" x14ac:dyDescent="0.2">
      <c r="A2086" s="2">
        <v>2085</v>
      </c>
      <c r="B2086" s="2">
        <v>64</v>
      </c>
      <c r="C2086" s="2" t="s">
        <v>406</v>
      </c>
    </row>
    <row r="2087" spans="1:3" x14ac:dyDescent="0.2">
      <c r="A2087" s="2">
        <v>2086</v>
      </c>
      <c r="B2087" s="2">
        <v>64</v>
      </c>
      <c r="C2087" s="2" t="s">
        <v>407</v>
      </c>
    </row>
    <row r="2088" spans="1:3" x14ac:dyDescent="0.2">
      <c r="A2088" s="2">
        <v>2087</v>
      </c>
      <c r="B2088" s="2">
        <v>64</v>
      </c>
      <c r="C2088" s="2" t="s">
        <v>408</v>
      </c>
    </row>
    <row r="2089" spans="1:3" x14ac:dyDescent="0.2">
      <c r="A2089" s="2">
        <v>2088</v>
      </c>
      <c r="B2089" s="2">
        <v>64</v>
      </c>
      <c r="C2089" s="2" t="s">
        <v>409</v>
      </c>
    </row>
    <row r="2090" spans="1:3" x14ac:dyDescent="0.2">
      <c r="A2090" s="2">
        <v>2089</v>
      </c>
      <c r="B2090" s="2">
        <v>64</v>
      </c>
      <c r="C2090" s="2" t="s">
        <v>410</v>
      </c>
    </row>
    <row r="2091" spans="1:3" x14ac:dyDescent="0.2">
      <c r="A2091" s="2">
        <v>2090</v>
      </c>
      <c r="B2091" s="2">
        <v>65</v>
      </c>
      <c r="C2091" s="2" t="s">
        <v>411</v>
      </c>
    </row>
    <row r="2092" spans="1:3" x14ac:dyDescent="0.2">
      <c r="A2092" s="2">
        <v>2091</v>
      </c>
      <c r="B2092" s="2">
        <v>65</v>
      </c>
      <c r="C2092" s="2" t="s">
        <v>412</v>
      </c>
    </row>
    <row r="2093" spans="1:3" x14ac:dyDescent="0.2">
      <c r="A2093" s="2">
        <v>2092</v>
      </c>
      <c r="B2093" s="2">
        <v>65</v>
      </c>
      <c r="C2093" s="2" t="s">
        <v>413</v>
      </c>
    </row>
    <row r="2094" spans="1:3" x14ac:dyDescent="0.2">
      <c r="A2094" s="2">
        <v>2093</v>
      </c>
      <c r="B2094" s="2">
        <v>65</v>
      </c>
      <c r="C2094" s="2" t="s">
        <v>414</v>
      </c>
    </row>
    <row r="2095" spans="1:3" x14ac:dyDescent="0.2">
      <c r="A2095" s="2">
        <v>2094</v>
      </c>
      <c r="B2095" s="2">
        <v>65</v>
      </c>
      <c r="C2095" s="2" t="s">
        <v>415</v>
      </c>
    </row>
    <row r="2096" spans="1:3" x14ac:dyDescent="0.2">
      <c r="A2096" s="2">
        <v>2095</v>
      </c>
      <c r="B2096" s="2">
        <v>65</v>
      </c>
      <c r="C2096" s="2" t="s">
        <v>416</v>
      </c>
    </row>
    <row r="2097" spans="1:3" x14ac:dyDescent="0.2">
      <c r="A2097" s="2">
        <v>2096</v>
      </c>
      <c r="B2097" s="2">
        <v>65</v>
      </c>
      <c r="C2097" s="2" t="s">
        <v>1112</v>
      </c>
    </row>
    <row r="2098" spans="1:3" x14ac:dyDescent="0.2">
      <c r="A2098" s="2">
        <v>2097</v>
      </c>
      <c r="B2098" s="2">
        <v>65</v>
      </c>
      <c r="C2098" s="2" t="s">
        <v>417</v>
      </c>
    </row>
    <row r="2099" spans="1:3" x14ac:dyDescent="0.2">
      <c r="A2099" s="2">
        <v>2098</v>
      </c>
      <c r="B2099" s="2">
        <v>65</v>
      </c>
      <c r="C2099" s="2" t="s">
        <v>418</v>
      </c>
    </row>
    <row r="2100" spans="1:3" x14ac:dyDescent="0.2">
      <c r="A2100" s="2">
        <v>2099</v>
      </c>
      <c r="B2100" s="2">
        <v>65</v>
      </c>
      <c r="C2100" s="2" t="s">
        <v>419</v>
      </c>
    </row>
    <row r="2101" spans="1:3" x14ac:dyDescent="0.2">
      <c r="A2101" s="2">
        <v>2100</v>
      </c>
      <c r="B2101" s="2">
        <v>65</v>
      </c>
      <c r="C2101" s="2" t="s">
        <v>8</v>
      </c>
    </row>
    <row r="2102" spans="1:3" x14ac:dyDescent="0.2">
      <c r="A2102" s="2">
        <v>2101</v>
      </c>
      <c r="B2102" s="2">
        <v>65</v>
      </c>
      <c r="C2102" s="2" t="s">
        <v>420</v>
      </c>
    </row>
    <row r="2103" spans="1:3" x14ac:dyDescent="0.2">
      <c r="A2103" s="2">
        <v>2102</v>
      </c>
      <c r="B2103" s="2">
        <v>65</v>
      </c>
      <c r="C2103" s="2" t="s">
        <v>421</v>
      </c>
    </row>
    <row r="2104" spans="1:3" x14ac:dyDescent="0.2">
      <c r="A2104" s="2">
        <v>2103</v>
      </c>
      <c r="B2104" s="2">
        <v>65</v>
      </c>
      <c r="C2104" s="2" t="s">
        <v>422</v>
      </c>
    </row>
    <row r="2105" spans="1:3" x14ac:dyDescent="0.2">
      <c r="A2105" s="2">
        <v>2104</v>
      </c>
      <c r="B2105" s="2">
        <v>65</v>
      </c>
      <c r="C2105" s="2" t="s">
        <v>423</v>
      </c>
    </row>
    <row r="2106" spans="1:3" x14ac:dyDescent="0.2">
      <c r="A2106" s="2">
        <v>2105</v>
      </c>
      <c r="B2106" s="2">
        <v>65</v>
      </c>
      <c r="C2106" s="2" t="s">
        <v>424</v>
      </c>
    </row>
    <row r="2107" spans="1:3" x14ac:dyDescent="0.2">
      <c r="A2107" s="2">
        <v>2106</v>
      </c>
      <c r="B2107" s="2">
        <v>65</v>
      </c>
      <c r="C2107" s="2" t="s">
        <v>425</v>
      </c>
    </row>
    <row r="2108" spans="1:3" x14ac:dyDescent="0.2">
      <c r="A2108" s="2">
        <v>2107</v>
      </c>
      <c r="B2108" s="2">
        <v>66</v>
      </c>
      <c r="C2108" s="2" t="s">
        <v>426</v>
      </c>
    </row>
    <row r="2109" spans="1:3" x14ac:dyDescent="0.2">
      <c r="A2109" s="2">
        <v>2108</v>
      </c>
      <c r="B2109" s="2">
        <v>66</v>
      </c>
      <c r="C2109" s="2" t="s">
        <v>427</v>
      </c>
    </row>
    <row r="2110" spans="1:3" x14ac:dyDescent="0.2">
      <c r="A2110" s="2">
        <v>2109</v>
      </c>
      <c r="B2110" s="2">
        <v>66</v>
      </c>
      <c r="C2110" s="2" t="s">
        <v>428</v>
      </c>
    </row>
    <row r="2111" spans="1:3" x14ac:dyDescent="0.2">
      <c r="A2111" s="2">
        <v>2110</v>
      </c>
      <c r="B2111" s="2">
        <v>66</v>
      </c>
      <c r="C2111" s="2" t="s">
        <v>429</v>
      </c>
    </row>
    <row r="2112" spans="1:3" x14ac:dyDescent="0.2">
      <c r="A2112" s="2">
        <v>2111</v>
      </c>
      <c r="B2112" s="2">
        <v>66</v>
      </c>
      <c r="C2112" s="2" t="s">
        <v>430</v>
      </c>
    </row>
    <row r="2113" spans="1:3" x14ac:dyDescent="0.2">
      <c r="A2113" s="2">
        <v>2112</v>
      </c>
      <c r="B2113" s="2">
        <v>66</v>
      </c>
      <c r="C2113" s="2" t="s">
        <v>431</v>
      </c>
    </row>
    <row r="2114" spans="1:3" x14ac:dyDescent="0.2">
      <c r="A2114" s="2">
        <v>2113</v>
      </c>
      <c r="B2114" s="2">
        <v>66</v>
      </c>
      <c r="C2114" s="2" t="s">
        <v>432</v>
      </c>
    </row>
    <row r="2115" spans="1:3" x14ac:dyDescent="0.2">
      <c r="A2115" s="2">
        <v>2114</v>
      </c>
      <c r="B2115" s="2">
        <v>66</v>
      </c>
      <c r="C2115" s="2" t="s">
        <v>1273</v>
      </c>
    </row>
    <row r="2116" spans="1:3" x14ac:dyDescent="0.2">
      <c r="A2116" s="2">
        <v>2115</v>
      </c>
      <c r="B2116" s="2">
        <v>66</v>
      </c>
      <c r="C2116" s="2" t="s">
        <v>741</v>
      </c>
    </row>
    <row r="2117" spans="1:3" x14ac:dyDescent="0.2">
      <c r="A2117" s="2">
        <v>2116</v>
      </c>
      <c r="B2117" s="2">
        <v>66</v>
      </c>
      <c r="C2117" s="2" t="s">
        <v>433</v>
      </c>
    </row>
    <row r="2118" spans="1:3" x14ac:dyDescent="0.2">
      <c r="A2118" s="2">
        <v>2117</v>
      </c>
      <c r="B2118" s="2">
        <v>66</v>
      </c>
      <c r="C2118" s="2" t="s">
        <v>1440</v>
      </c>
    </row>
    <row r="2119" spans="1:3" x14ac:dyDescent="0.2">
      <c r="A2119" s="2">
        <v>2118</v>
      </c>
      <c r="B2119" s="2">
        <v>66</v>
      </c>
      <c r="C2119" s="2" t="s">
        <v>192</v>
      </c>
    </row>
    <row r="2120" spans="1:3" x14ac:dyDescent="0.2">
      <c r="A2120" s="2">
        <v>2119</v>
      </c>
      <c r="B2120" s="2">
        <v>66</v>
      </c>
      <c r="C2120" s="2" t="s">
        <v>83</v>
      </c>
    </row>
    <row r="2121" spans="1:3" x14ac:dyDescent="0.2">
      <c r="A2121" s="2">
        <v>2120</v>
      </c>
      <c r="B2121" s="2">
        <v>66</v>
      </c>
      <c r="C2121" s="2" t="s">
        <v>1186</v>
      </c>
    </row>
    <row r="2122" spans="1:3" x14ac:dyDescent="0.2">
      <c r="A2122" s="2">
        <v>2121</v>
      </c>
      <c r="B2122" s="2">
        <v>66</v>
      </c>
      <c r="C2122" s="2" t="s">
        <v>434</v>
      </c>
    </row>
    <row r="2123" spans="1:3" x14ac:dyDescent="0.2">
      <c r="A2123" s="2">
        <v>2122</v>
      </c>
      <c r="B2123" s="2">
        <v>66</v>
      </c>
      <c r="C2123" s="2" t="s">
        <v>435</v>
      </c>
    </row>
    <row r="2124" spans="1:3" x14ac:dyDescent="0.2">
      <c r="A2124" s="2">
        <v>2123</v>
      </c>
      <c r="B2124" s="2">
        <v>66</v>
      </c>
      <c r="C2124" s="2" t="s">
        <v>428</v>
      </c>
    </row>
    <row r="2125" spans="1:3" x14ac:dyDescent="0.2">
      <c r="A2125" s="2">
        <v>2124</v>
      </c>
      <c r="B2125" s="2">
        <v>66</v>
      </c>
      <c r="C2125" s="2" t="s">
        <v>436</v>
      </c>
    </row>
    <row r="2126" spans="1:3" x14ac:dyDescent="0.2">
      <c r="A2126" s="2">
        <v>2125</v>
      </c>
      <c r="B2126" s="2">
        <v>67</v>
      </c>
      <c r="C2126" s="2" t="s">
        <v>437</v>
      </c>
    </row>
    <row r="2127" spans="1:3" x14ac:dyDescent="0.2">
      <c r="A2127" s="2">
        <v>2126</v>
      </c>
      <c r="B2127" s="2">
        <v>67</v>
      </c>
      <c r="C2127" s="2" t="s">
        <v>438</v>
      </c>
    </row>
    <row r="2128" spans="1:3" x14ac:dyDescent="0.2">
      <c r="A2128" s="2">
        <v>2127</v>
      </c>
      <c r="B2128" s="2">
        <v>67</v>
      </c>
      <c r="C2128" s="2" t="s">
        <v>439</v>
      </c>
    </row>
    <row r="2129" spans="1:3" x14ac:dyDescent="0.2">
      <c r="A2129" s="2">
        <v>2128</v>
      </c>
      <c r="B2129" s="2">
        <v>67</v>
      </c>
      <c r="C2129" s="2" t="s">
        <v>440</v>
      </c>
    </row>
    <row r="2130" spans="1:3" x14ac:dyDescent="0.2">
      <c r="A2130" s="2">
        <v>2129</v>
      </c>
      <c r="B2130" s="2">
        <v>67</v>
      </c>
      <c r="C2130" s="2" t="s">
        <v>441</v>
      </c>
    </row>
    <row r="2131" spans="1:3" x14ac:dyDescent="0.2">
      <c r="A2131" s="2">
        <v>2130</v>
      </c>
      <c r="B2131" s="2">
        <v>67</v>
      </c>
      <c r="C2131" s="2" t="s">
        <v>442</v>
      </c>
    </row>
    <row r="2132" spans="1:3" x14ac:dyDescent="0.2">
      <c r="A2132" s="2">
        <v>2131</v>
      </c>
      <c r="B2132" s="2">
        <v>67</v>
      </c>
      <c r="C2132" s="2" t="s">
        <v>443</v>
      </c>
    </row>
    <row r="2133" spans="1:3" x14ac:dyDescent="0.2">
      <c r="A2133" s="2">
        <v>2132</v>
      </c>
      <c r="B2133" s="2">
        <v>67</v>
      </c>
      <c r="C2133" s="2" t="s">
        <v>444</v>
      </c>
    </row>
    <row r="2134" spans="1:3" x14ac:dyDescent="0.2">
      <c r="A2134" s="2">
        <v>2133</v>
      </c>
      <c r="B2134" s="2">
        <v>67</v>
      </c>
      <c r="C2134" s="2" t="s">
        <v>445</v>
      </c>
    </row>
    <row r="2135" spans="1:3" x14ac:dyDescent="0.2">
      <c r="A2135" s="2">
        <v>2134</v>
      </c>
      <c r="B2135" s="2">
        <v>67</v>
      </c>
      <c r="C2135" s="2" t="s">
        <v>446</v>
      </c>
    </row>
    <row r="2136" spans="1:3" x14ac:dyDescent="0.2">
      <c r="A2136" s="2">
        <v>2135</v>
      </c>
      <c r="B2136" s="2">
        <v>67</v>
      </c>
      <c r="C2136" s="2" t="s">
        <v>716</v>
      </c>
    </row>
    <row r="2137" spans="1:3" x14ac:dyDescent="0.2">
      <c r="A2137" s="2">
        <v>2136</v>
      </c>
      <c r="B2137" s="2">
        <v>67</v>
      </c>
      <c r="C2137" s="2" t="s">
        <v>447</v>
      </c>
    </row>
    <row r="2138" spans="1:3" x14ac:dyDescent="0.2">
      <c r="A2138" s="2">
        <v>2137</v>
      </c>
      <c r="B2138" s="2">
        <v>67</v>
      </c>
      <c r="C2138" s="2" t="s">
        <v>448</v>
      </c>
    </row>
    <row r="2139" spans="1:3" x14ac:dyDescent="0.2">
      <c r="A2139" s="2">
        <v>2138</v>
      </c>
      <c r="B2139" s="2">
        <v>67</v>
      </c>
      <c r="C2139" s="2" t="s">
        <v>731</v>
      </c>
    </row>
    <row r="2140" spans="1:3" x14ac:dyDescent="0.2">
      <c r="A2140" s="2">
        <v>2139</v>
      </c>
      <c r="B2140" s="2">
        <v>67</v>
      </c>
      <c r="C2140" s="2" t="s">
        <v>449</v>
      </c>
    </row>
    <row r="2141" spans="1:3" x14ac:dyDescent="0.2">
      <c r="A2141" s="2">
        <v>2140</v>
      </c>
      <c r="B2141" s="2">
        <v>67</v>
      </c>
      <c r="C2141" s="2" t="s">
        <v>1322</v>
      </c>
    </row>
    <row r="2142" spans="1:3" x14ac:dyDescent="0.2">
      <c r="A2142" s="2">
        <v>2141</v>
      </c>
      <c r="B2142" s="2">
        <v>67</v>
      </c>
      <c r="C2142" s="2" t="s">
        <v>1021</v>
      </c>
    </row>
    <row r="2143" spans="1:3" x14ac:dyDescent="0.2">
      <c r="A2143" s="2">
        <v>2142</v>
      </c>
      <c r="B2143" s="2">
        <v>67</v>
      </c>
      <c r="C2143" s="2" t="s">
        <v>729</v>
      </c>
    </row>
    <row r="2144" spans="1:3" x14ac:dyDescent="0.2">
      <c r="A2144" s="2">
        <v>2143</v>
      </c>
      <c r="B2144" s="2">
        <v>67</v>
      </c>
      <c r="C2144" s="2" t="s">
        <v>708</v>
      </c>
    </row>
    <row r="2145" spans="1:3" x14ac:dyDescent="0.2">
      <c r="A2145" s="2">
        <v>2144</v>
      </c>
      <c r="B2145" s="2">
        <v>67</v>
      </c>
      <c r="C2145" s="2" t="s">
        <v>450</v>
      </c>
    </row>
    <row r="2146" spans="1:3" x14ac:dyDescent="0.2">
      <c r="A2146" s="2">
        <v>2145</v>
      </c>
      <c r="B2146" s="2">
        <v>67</v>
      </c>
      <c r="C2146" s="2" t="s">
        <v>334</v>
      </c>
    </row>
    <row r="2147" spans="1:3" x14ac:dyDescent="0.2">
      <c r="A2147" s="2">
        <v>2146</v>
      </c>
      <c r="B2147" s="2">
        <v>67</v>
      </c>
      <c r="C2147" s="2" t="s">
        <v>732</v>
      </c>
    </row>
    <row r="2148" spans="1:3" x14ac:dyDescent="0.2">
      <c r="A2148" s="2">
        <v>2147</v>
      </c>
      <c r="B2148" s="2">
        <v>67</v>
      </c>
      <c r="C2148" s="2" t="s">
        <v>451</v>
      </c>
    </row>
    <row r="2149" spans="1:3" x14ac:dyDescent="0.2">
      <c r="A2149" s="2">
        <v>2148</v>
      </c>
      <c r="B2149" s="2">
        <v>67</v>
      </c>
      <c r="C2149" s="2" t="s">
        <v>452</v>
      </c>
    </row>
    <row r="2150" spans="1:3" x14ac:dyDescent="0.2">
      <c r="A2150" s="2">
        <v>2149</v>
      </c>
      <c r="B2150" s="2">
        <v>67</v>
      </c>
      <c r="C2150" s="2" t="s">
        <v>431</v>
      </c>
    </row>
    <row r="2151" spans="1:3" x14ac:dyDescent="0.2">
      <c r="A2151" s="2">
        <v>2150</v>
      </c>
      <c r="B2151" s="2">
        <v>67</v>
      </c>
      <c r="C2151" s="2" t="s">
        <v>453</v>
      </c>
    </row>
    <row r="2152" spans="1:3" x14ac:dyDescent="0.2">
      <c r="A2152" s="2">
        <v>2151</v>
      </c>
      <c r="B2152" s="2">
        <v>67</v>
      </c>
      <c r="C2152" s="2" t="s">
        <v>1062</v>
      </c>
    </row>
    <row r="2153" spans="1:3" x14ac:dyDescent="0.2">
      <c r="A2153" s="2">
        <v>2152</v>
      </c>
      <c r="B2153" s="2">
        <v>67</v>
      </c>
      <c r="C2153" s="2" t="s">
        <v>454</v>
      </c>
    </row>
    <row r="2154" spans="1:3" x14ac:dyDescent="0.2">
      <c r="A2154" s="2">
        <v>2153</v>
      </c>
      <c r="B2154" s="2">
        <v>67</v>
      </c>
      <c r="C2154" s="2" t="s">
        <v>730</v>
      </c>
    </row>
    <row r="2155" spans="1:3" x14ac:dyDescent="0.2">
      <c r="A2155" s="2">
        <v>2154</v>
      </c>
      <c r="B2155" s="2">
        <v>67</v>
      </c>
      <c r="C2155" s="2" t="s">
        <v>455</v>
      </c>
    </row>
    <row r="2156" spans="1:3" x14ac:dyDescent="0.2">
      <c r="A2156" s="2">
        <v>2155</v>
      </c>
      <c r="B2156" s="2">
        <v>67</v>
      </c>
      <c r="C2156" s="2" t="s">
        <v>456</v>
      </c>
    </row>
    <row r="2157" spans="1:3" x14ac:dyDescent="0.2">
      <c r="A2157" s="2">
        <v>2156</v>
      </c>
      <c r="B2157" s="2">
        <v>67</v>
      </c>
      <c r="C2157" s="2" t="s">
        <v>457</v>
      </c>
    </row>
    <row r="2158" spans="1:3" x14ac:dyDescent="0.2">
      <c r="A2158" s="2">
        <v>2157</v>
      </c>
      <c r="B2158" s="2">
        <v>67</v>
      </c>
      <c r="C2158" s="2" t="s">
        <v>458</v>
      </c>
    </row>
    <row r="2159" spans="1:3" x14ac:dyDescent="0.2">
      <c r="A2159" s="2">
        <v>2158</v>
      </c>
      <c r="B2159" s="2">
        <v>67</v>
      </c>
      <c r="C2159" s="2" t="s">
        <v>459</v>
      </c>
    </row>
    <row r="2160" spans="1:3" x14ac:dyDescent="0.2">
      <c r="A2160" s="2">
        <v>2159</v>
      </c>
      <c r="B2160" s="2">
        <v>67</v>
      </c>
      <c r="C2160" s="2" t="s">
        <v>460</v>
      </c>
    </row>
    <row r="2161" spans="1:3" x14ac:dyDescent="0.2">
      <c r="A2161" s="2">
        <v>2160</v>
      </c>
      <c r="B2161" s="2">
        <v>67</v>
      </c>
      <c r="C2161" s="2" t="s">
        <v>461</v>
      </c>
    </row>
    <row r="2162" spans="1:3" x14ac:dyDescent="0.2">
      <c r="A2162" s="2">
        <v>2161</v>
      </c>
      <c r="B2162" s="2">
        <v>67</v>
      </c>
      <c r="C2162" s="2" t="s">
        <v>1117</v>
      </c>
    </row>
    <row r="2163" spans="1:3" x14ac:dyDescent="0.2">
      <c r="A2163" s="2">
        <v>2162</v>
      </c>
      <c r="B2163" s="2">
        <v>67</v>
      </c>
      <c r="C2163" s="2" t="s">
        <v>462</v>
      </c>
    </row>
    <row r="2164" spans="1:3" x14ac:dyDescent="0.2">
      <c r="A2164" s="2">
        <v>2163</v>
      </c>
      <c r="B2164" s="2">
        <v>67</v>
      </c>
      <c r="C2164" s="2" t="s">
        <v>721</v>
      </c>
    </row>
    <row r="2165" spans="1:3" x14ac:dyDescent="0.2">
      <c r="A2165" s="2">
        <v>2164</v>
      </c>
      <c r="B2165" s="2">
        <v>67</v>
      </c>
      <c r="C2165" s="2" t="s">
        <v>463</v>
      </c>
    </row>
    <row r="2166" spans="1:3" x14ac:dyDescent="0.2">
      <c r="A2166" s="2">
        <v>2165</v>
      </c>
      <c r="B2166" s="2">
        <v>67</v>
      </c>
      <c r="C2166" s="2" t="s">
        <v>464</v>
      </c>
    </row>
    <row r="2167" spans="1:3" x14ac:dyDescent="0.2">
      <c r="A2167" s="2">
        <v>2166</v>
      </c>
      <c r="B2167" s="2">
        <v>67</v>
      </c>
      <c r="C2167" s="2" t="s">
        <v>465</v>
      </c>
    </row>
    <row r="2168" spans="1:3" x14ac:dyDescent="0.2">
      <c r="A2168" s="2">
        <v>2167</v>
      </c>
      <c r="B2168" s="2">
        <v>67</v>
      </c>
      <c r="C2168" s="2" t="s">
        <v>466</v>
      </c>
    </row>
    <row r="2169" spans="1:3" x14ac:dyDescent="0.2">
      <c r="A2169" s="2">
        <v>2168</v>
      </c>
      <c r="B2169" s="2">
        <v>67</v>
      </c>
      <c r="C2169" s="2" t="s">
        <v>2181</v>
      </c>
    </row>
    <row r="2170" spans="1:3" x14ac:dyDescent="0.2">
      <c r="A2170" s="2">
        <v>2169</v>
      </c>
      <c r="B2170" s="2">
        <v>67</v>
      </c>
      <c r="C2170" s="2" t="s">
        <v>467</v>
      </c>
    </row>
    <row r="2171" spans="1:3" x14ac:dyDescent="0.2">
      <c r="A2171" s="2">
        <v>2170</v>
      </c>
      <c r="B2171" s="2">
        <v>67</v>
      </c>
      <c r="C2171" s="2" t="s">
        <v>468</v>
      </c>
    </row>
    <row r="2172" spans="1:3" x14ac:dyDescent="0.2">
      <c r="A2172" s="2">
        <v>2171</v>
      </c>
      <c r="B2172" s="2">
        <v>67</v>
      </c>
      <c r="C2172" s="2" t="s">
        <v>469</v>
      </c>
    </row>
    <row r="2173" spans="1:3" x14ac:dyDescent="0.2">
      <c r="A2173" s="2">
        <v>2172</v>
      </c>
      <c r="B2173" s="2">
        <v>67</v>
      </c>
      <c r="C2173" s="2" t="s">
        <v>470</v>
      </c>
    </row>
    <row r="2174" spans="1:3" x14ac:dyDescent="0.2">
      <c r="A2174" s="2">
        <v>2173</v>
      </c>
      <c r="B2174" s="2">
        <v>67</v>
      </c>
      <c r="C2174" s="2" t="s">
        <v>471</v>
      </c>
    </row>
    <row r="2175" spans="1:3" x14ac:dyDescent="0.2">
      <c r="A2175" s="2">
        <v>2174</v>
      </c>
      <c r="B2175" s="2">
        <v>67</v>
      </c>
      <c r="C2175" s="2" t="s">
        <v>472</v>
      </c>
    </row>
    <row r="2176" spans="1:3" x14ac:dyDescent="0.2">
      <c r="A2176" s="2">
        <v>2175</v>
      </c>
      <c r="B2176" s="2">
        <v>67</v>
      </c>
      <c r="C2176" s="2" t="s">
        <v>473</v>
      </c>
    </row>
    <row r="2177" spans="1:3" x14ac:dyDescent="0.2">
      <c r="A2177" s="2">
        <v>2176</v>
      </c>
      <c r="B2177" s="2">
        <v>67</v>
      </c>
      <c r="C2177" s="2" t="s">
        <v>474</v>
      </c>
    </row>
    <row r="2178" spans="1:3" x14ac:dyDescent="0.2">
      <c r="A2178" s="2">
        <v>2177</v>
      </c>
      <c r="B2178" s="2">
        <v>67</v>
      </c>
      <c r="C2178" s="2" t="s">
        <v>475</v>
      </c>
    </row>
    <row r="2179" spans="1:3" x14ac:dyDescent="0.2">
      <c r="A2179" s="2">
        <v>2178</v>
      </c>
      <c r="B2179" s="2">
        <v>67</v>
      </c>
      <c r="C2179" s="2" t="s">
        <v>9</v>
      </c>
    </row>
    <row r="2180" spans="1:3" x14ac:dyDescent="0.2">
      <c r="A2180" s="2">
        <v>2179</v>
      </c>
      <c r="B2180" s="2">
        <v>67</v>
      </c>
      <c r="C2180" s="2" t="s">
        <v>476</v>
      </c>
    </row>
    <row r="2181" spans="1:3" x14ac:dyDescent="0.2">
      <c r="A2181" s="2">
        <v>2180</v>
      </c>
      <c r="B2181" s="2">
        <v>67</v>
      </c>
      <c r="C2181" s="2" t="s">
        <v>477</v>
      </c>
    </row>
    <row r="2182" spans="1:3" x14ac:dyDescent="0.2">
      <c r="A2182" s="2">
        <v>2181</v>
      </c>
      <c r="B2182" s="2">
        <v>67</v>
      </c>
      <c r="C2182" s="2" t="s">
        <v>478</v>
      </c>
    </row>
    <row r="2183" spans="1:3" x14ac:dyDescent="0.2">
      <c r="A2183" s="2">
        <v>2182</v>
      </c>
      <c r="B2183" s="2">
        <v>67</v>
      </c>
      <c r="C2183" s="2" t="s">
        <v>479</v>
      </c>
    </row>
    <row r="2184" spans="1:3" x14ac:dyDescent="0.2">
      <c r="A2184" s="2">
        <v>2183</v>
      </c>
      <c r="B2184" s="2">
        <v>67</v>
      </c>
      <c r="C2184" s="2" t="s">
        <v>480</v>
      </c>
    </row>
    <row r="2185" spans="1:3" x14ac:dyDescent="0.2">
      <c r="A2185" s="2">
        <v>2184</v>
      </c>
      <c r="B2185" s="2">
        <v>67</v>
      </c>
      <c r="C2185" s="2" t="s">
        <v>481</v>
      </c>
    </row>
    <row r="2186" spans="1:3" x14ac:dyDescent="0.2">
      <c r="A2186" s="2">
        <v>2185</v>
      </c>
      <c r="B2186" s="2">
        <v>67</v>
      </c>
      <c r="C2186" s="2" t="s">
        <v>482</v>
      </c>
    </row>
    <row r="2187" spans="1:3" x14ac:dyDescent="0.2">
      <c r="A2187" s="2">
        <v>2186</v>
      </c>
      <c r="B2187" s="2">
        <v>67</v>
      </c>
      <c r="C2187" s="2" t="s">
        <v>173</v>
      </c>
    </row>
    <row r="2188" spans="1:3" x14ac:dyDescent="0.2">
      <c r="A2188" s="2">
        <v>2187</v>
      </c>
      <c r="B2188" s="2">
        <v>67</v>
      </c>
      <c r="C2188" s="2" t="s">
        <v>483</v>
      </c>
    </row>
    <row r="2189" spans="1:3" x14ac:dyDescent="0.2">
      <c r="A2189" s="2">
        <v>2188</v>
      </c>
      <c r="B2189" s="2">
        <v>67</v>
      </c>
      <c r="C2189" s="2" t="s">
        <v>484</v>
      </c>
    </row>
    <row r="2190" spans="1:3" x14ac:dyDescent="0.2">
      <c r="A2190" s="2">
        <v>2189</v>
      </c>
      <c r="B2190" s="2">
        <v>67</v>
      </c>
      <c r="C2190" s="2" t="s">
        <v>1625</v>
      </c>
    </row>
    <row r="2191" spans="1:3" x14ac:dyDescent="0.2">
      <c r="A2191" s="2">
        <v>2190</v>
      </c>
      <c r="B2191" s="2">
        <v>67</v>
      </c>
      <c r="C2191" s="2" t="s">
        <v>485</v>
      </c>
    </row>
    <row r="2192" spans="1:3" x14ac:dyDescent="0.2">
      <c r="A2192" s="2">
        <v>2191</v>
      </c>
      <c r="B2192" s="2">
        <v>67</v>
      </c>
      <c r="C2192" s="2" t="s">
        <v>486</v>
      </c>
    </row>
    <row r="2193" spans="1:3" x14ac:dyDescent="0.2">
      <c r="A2193" s="2">
        <v>2192</v>
      </c>
      <c r="B2193" s="2">
        <v>67</v>
      </c>
      <c r="C2193" s="2" t="s">
        <v>487</v>
      </c>
    </row>
    <row r="2194" spans="1:3" x14ac:dyDescent="0.2">
      <c r="A2194" s="2">
        <v>2193</v>
      </c>
      <c r="B2194" s="2">
        <v>67</v>
      </c>
      <c r="C2194" s="2" t="s">
        <v>488</v>
      </c>
    </row>
    <row r="2195" spans="1:3" x14ac:dyDescent="0.2">
      <c r="A2195" s="2">
        <v>2194</v>
      </c>
      <c r="B2195" s="2">
        <v>68</v>
      </c>
      <c r="C2195" s="2" t="s">
        <v>489</v>
      </c>
    </row>
    <row r="2196" spans="1:3" x14ac:dyDescent="0.2">
      <c r="A2196" s="2">
        <v>2195</v>
      </c>
      <c r="B2196" s="2">
        <v>68</v>
      </c>
      <c r="C2196" s="2" t="s">
        <v>2035</v>
      </c>
    </row>
    <row r="2197" spans="1:3" x14ac:dyDescent="0.2">
      <c r="A2197" s="2">
        <v>2196</v>
      </c>
      <c r="B2197" s="2">
        <v>68</v>
      </c>
      <c r="C2197" s="2" t="s">
        <v>490</v>
      </c>
    </row>
    <row r="2198" spans="1:3" x14ac:dyDescent="0.2">
      <c r="A2198" s="2">
        <v>2197</v>
      </c>
      <c r="B2198" s="2">
        <v>68</v>
      </c>
      <c r="C2198" s="2" t="s">
        <v>491</v>
      </c>
    </row>
    <row r="2199" spans="1:3" x14ac:dyDescent="0.2">
      <c r="A2199" s="2">
        <v>2198</v>
      </c>
      <c r="B2199" s="2">
        <v>68</v>
      </c>
      <c r="C2199" s="2" t="s">
        <v>1149</v>
      </c>
    </row>
    <row r="2200" spans="1:3" x14ac:dyDescent="0.2">
      <c r="A2200" s="2">
        <v>2199</v>
      </c>
      <c r="B2200" s="2">
        <v>68</v>
      </c>
      <c r="C2200" s="2" t="s">
        <v>492</v>
      </c>
    </row>
    <row r="2201" spans="1:3" x14ac:dyDescent="0.2">
      <c r="A2201" s="2">
        <v>2200</v>
      </c>
      <c r="B2201" s="2">
        <v>68</v>
      </c>
      <c r="C2201" s="2" t="s">
        <v>493</v>
      </c>
    </row>
    <row r="2202" spans="1:3" x14ac:dyDescent="0.2">
      <c r="A2202" s="2">
        <v>2201</v>
      </c>
      <c r="B2202" s="2">
        <v>68</v>
      </c>
      <c r="C2202" s="2" t="s">
        <v>494</v>
      </c>
    </row>
    <row r="2203" spans="1:3" x14ac:dyDescent="0.2">
      <c r="A2203" s="2">
        <v>2202</v>
      </c>
      <c r="B2203" s="2">
        <v>68</v>
      </c>
      <c r="C2203" s="2" t="s">
        <v>744</v>
      </c>
    </row>
    <row r="2204" spans="1:3" x14ac:dyDescent="0.2">
      <c r="A2204" s="2">
        <v>2203</v>
      </c>
      <c r="B2204" s="2">
        <v>68</v>
      </c>
      <c r="C2204" s="2" t="s">
        <v>1509</v>
      </c>
    </row>
    <row r="2205" spans="1:3" x14ac:dyDescent="0.2">
      <c r="A2205" s="2">
        <v>2204</v>
      </c>
      <c r="B2205" s="2">
        <v>68</v>
      </c>
      <c r="C2205" s="2" t="s">
        <v>1074</v>
      </c>
    </row>
    <row r="2206" spans="1:3" x14ac:dyDescent="0.2">
      <c r="A2206" s="2">
        <v>2205</v>
      </c>
      <c r="B2206" s="2">
        <v>68</v>
      </c>
      <c r="C2206" s="2" t="s">
        <v>745</v>
      </c>
    </row>
    <row r="2207" spans="1:3" x14ac:dyDescent="0.2">
      <c r="A2207" s="2">
        <v>2206</v>
      </c>
      <c r="B2207" s="2">
        <v>68</v>
      </c>
      <c r="C2207" s="2" t="s">
        <v>495</v>
      </c>
    </row>
    <row r="2208" spans="1:3" x14ac:dyDescent="0.2">
      <c r="A2208" s="2">
        <v>2207</v>
      </c>
      <c r="B2208" s="2">
        <v>68</v>
      </c>
      <c r="C2208" s="2" t="s">
        <v>1327</v>
      </c>
    </row>
    <row r="2209" spans="1:3" x14ac:dyDescent="0.2">
      <c r="A2209" s="2">
        <v>2208</v>
      </c>
      <c r="B2209" s="2">
        <v>68</v>
      </c>
      <c r="C2209" s="2" t="s">
        <v>496</v>
      </c>
    </row>
    <row r="2210" spans="1:3" x14ac:dyDescent="0.2">
      <c r="A2210" s="2">
        <v>2209</v>
      </c>
      <c r="B2210" s="2">
        <v>68</v>
      </c>
      <c r="C2210" s="2" t="s">
        <v>497</v>
      </c>
    </row>
    <row r="2211" spans="1:3" x14ac:dyDescent="0.2">
      <c r="A2211" s="2">
        <v>2210</v>
      </c>
      <c r="B2211" s="2">
        <v>68</v>
      </c>
      <c r="C2211" s="2" t="s">
        <v>498</v>
      </c>
    </row>
    <row r="2212" spans="1:3" x14ac:dyDescent="0.2">
      <c r="A2212" s="2">
        <v>2211</v>
      </c>
      <c r="B2212" s="2">
        <v>68</v>
      </c>
      <c r="C2212" s="2" t="s">
        <v>499</v>
      </c>
    </row>
    <row r="2213" spans="1:3" x14ac:dyDescent="0.2">
      <c r="A2213" s="2">
        <v>2212</v>
      </c>
      <c r="B2213" s="2">
        <v>68</v>
      </c>
      <c r="C2213" s="2" t="s">
        <v>500</v>
      </c>
    </row>
    <row r="2214" spans="1:3" x14ac:dyDescent="0.2">
      <c r="A2214" s="2">
        <v>2213</v>
      </c>
      <c r="B2214" s="2">
        <v>68</v>
      </c>
      <c r="C2214" s="2" t="s">
        <v>501</v>
      </c>
    </row>
    <row r="2215" spans="1:3" x14ac:dyDescent="0.2">
      <c r="A2215" s="2">
        <v>2214</v>
      </c>
      <c r="B2215" s="2">
        <v>68</v>
      </c>
      <c r="C2215" s="2" t="s">
        <v>502</v>
      </c>
    </row>
    <row r="2216" spans="1:3" x14ac:dyDescent="0.2">
      <c r="A2216" s="2">
        <v>2215</v>
      </c>
      <c r="B2216" s="2">
        <v>68</v>
      </c>
      <c r="C2216" s="2" t="s">
        <v>503</v>
      </c>
    </row>
    <row r="2217" spans="1:3" x14ac:dyDescent="0.2">
      <c r="A2217" s="2">
        <v>2216</v>
      </c>
      <c r="B2217" s="2">
        <v>68</v>
      </c>
      <c r="C2217" s="2" t="s">
        <v>504</v>
      </c>
    </row>
    <row r="2218" spans="1:3" x14ac:dyDescent="0.2">
      <c r="A2218" s="2">
        <v>2217</v>
      </c>
      <c r="B2218" s="2">
        <v>68</v>
      </c>
      <c r="C2218" s="2" t="s">
        <v>1846</v>
      </c>
    </row>
    <row r="2219" spans="1:3" x14ac:dyDescent="0.2">
      <c r="A2219" s="2">
        <v>2218</v>
      </c>
      <c r="B2219" s="2">
        <v>68</v>
      </c>
      <c r="C2219" s="2" t="s">
        <v>505</v>
      </c>
    </row>
    <row r="2220" spans="1:3" x14ac:dyDescent="0.2">
      <c r="A2220" s="2">
        <v>2219</v>
      </c>
      <c r="B2220" s="2">
        <v>68</v>
      </c>
      <c r="C2220" s="2" t="s">
        <v>506</v>
      </c>
    </row>
    <row r="2221" spans="1:3" x14ac:dyDescent="0.2">
      <c r="A2221" s="2">
        <v>2220</v>
      </c>
      <c r="B2221" s="2">
        <v>68</v>
      </c>
      <c r="C2221" s="2" t="s">
        <v>1586</v>
      </c>
    </row>
    <row r="2222" spans="1:3" x14ac:dyDescent="0.2">
      <c r="A2222" s="2">
        <v>2221</v>
      </c>
      <c r="B2222" s="2">
        <v>68</v>
      </c>
      <c r="C2222" s="2" t="s">
        <v>507</v>
      </c>
    </row>
    <row r="2223" spans="1:3" x14ac:dyDescent="0.2">
      <c r="A2223" s="2">
        <v>2222</v>
      </c>
      <c r="B2223" s="2">
        <v>68</v>
      </c>
      <c r="C2223" s="2" t="s">
        <v>508</v>
      </c>
    </row>
    <row r="2224" spans="1:3" x14ac:dyDescent="0.2">
      <c r="A2224" s="2">
        <v>2223</v>
      </c>
      <c r="B2224" s="2">
        <v>68</v>
      </c>
      <c r="C2224" s="2" t="s">
        <v>509</v>
      </c>
    </row>
    <row r="2225" spans="1:3" x14ac:dyDescent="0.2">
      <c r="A2225" s="2">
        <v>2224</v>
      </c>
      <c r="B2225" s="2">
        <v>68</v>
      </c>
      <c r="C2225" s="2" t="s">
        <v>1253</v>
      </c>
    </row>
    <row r="2226" spans="1:3" x14ac:dyDescent="0.2">
      <c r="A2226" s="2">
        <v>2225</v>
      </c>
      <c r="B2226" s="2">
        <v>68</v>
      </c>
      <c r="C2226" s="2" t="s">
        <v>510</v>
      </c>
    </row>
    <row r="2227" spans="1:3" x14ac:dyDescent="0.2">
      <c r="A2227" s="2">
        <v>2226</v>
      </c>
      <c r="B2227" s="2">
        <v>68</v>
      </c>
      <c r="C2227" s="2" t="s">
        <v>511</v>
      </c>
    </row>
    <row r="2228" spans="1:3" x14ac:dyDescent="0.2">
      <c r="A2228" s="2">
        <v>2227</v>
      </c>
      <c r="B2228" s="2">
        <v>68</v>
      </c>
      <c r="C2228" s="2" t="s">
        <v>512</v>
      </c>
    </row>
    <row r="2229" spans="1:3" x14ac:dyDescent="0.2">
      <c r="A2229" s="2">
        <v>2228</v>
      </c>
      <c r="B2229" s="2">
        <v>68</v>
      </c>
      <c r="C2229" s="2" t="s">
        <v>513</v>
      </c>
    </row>
    <row r="2230" spans="1:3" x14ac:dyDescent="0.2">
      <c r="A2230" s="2">
        <v>2229</v>
      </c>
      <c r="B2230" s="2">
        <v>68</v>
      </c>
      <c r="C2230" s="2" t="s">
        <v>514</v>
      </c>
    </row>
    <row r="2231" spans="1:3" x14ac:dyDescent="0.2">
      <c r="A2231" s="2">
        <v>2230</v>
      </c>
      <c r="B2231" s="2">
        <v>68</v>
      </c>
      <c r="C2231" s="2" t="s">
        <v>515</v>
      </c>
    </row>
    <row r="2232" spans="1:3" x14ac:dyDescent="0.2">
      <c r="A2232" s="2">
        <v>2231</v>
      </c>
      <c r="B2232" s="2">
        <v>68</v>
      </c>
      <c r="C2232" s="2" t="s">
        <v>516</v>
      </c>
    </row>
    <row r="2233" spans="1:3" x14ac:dyDescent="0.2">
      <c r="A2233" s="2">
        <v>2232</v>
      </c>
      <c r="B2233" s="2">
        <v>68</v>
      </c>
      <c r="C2233" s="2" t="s">
        <v>517</v>
      </c>
    </row>
    <row r="2234" spans="1:3" x14ac:dyDescent="0.2">
      <c r="A2234" s="2">
        <v>2233</v>
      </c>
      <c r="B2234" s="2">
        <v>68</v>
      </c>
      <c r="C2234" s="2" t="s">
        <v>518</v>
      </c>
    </row>
    <row r="2235" spans="1:3" x14ac:dyDescent="0.2">
      <c r="A2235" s="2">
        <v>2234</v>
      </c>
      <c r="B2235" s="2">
        <v>68</v>
      </c>
      <c r="C2235" s="2" t="s">
        <v>519</v>
      </c>
    </row>
    <row r="2236" spans="1:3" x14ac:dyDescent="0.2">
      <c r="A2236" s="2">
        <v>2235</v>
      </c>
      <c r="B2236" s="2">
        <v>68</v>
      </c>
      <c r="C2236" s="2" t="s">
        <v>520</v>
      </c>
    </row>
    <row r="2237" spans="1:3" x14ac:dyDescent="0.2">
      <c r="A2237" s="2">
        <v>2236</v>
      </c>
      <c r="B2237" s="2">
        <v>68</v>
      </c>
      <c r="C2237" s="2" t="s">
        <v>521</v>
      </c>
    </row>
    <row r="2238" spans="1:3" x14ac:dyDescent="0.2">
      <c r="A2238" s="2">
        <v>2237</v>
      </c>
      <c r="B2238" s="2">
        <v>68</v>
      </c>
      <c r="C2238" s="2" t="s">
        <v>522</v>
      </c>
    </row>
    <row r="2239" spans="1:3" x14ac:dyDescent="0.2">
      <c r="A2239" s="2">
        <v>2238</v>
      </c>
      <c r="B2239" s="2">
        <v>68</v>
      </c>
      <c r="C2239" s="2" t="s">
        <v>523</v>
      </c>
    </row>
    <row r="2240" spans="1:3" x14ac:dyDescent="0.2">
      <c r="A2240" s="2">
        <v>2239</v>
      </c>
      <c r="B2240" s="2">
        <v>69</v>
      </c>
      <c r="C2240" s="2" t="s">
        <v>524</v>
      </c>
    </row>
    <row r="2241" spans="1:3" x14ac:dyDescent="0.2">
      <c r="A2241" s="2">
        <v>2240</v>
      </c>
      <c r="B2241" s="2">
        <v>69</v>
      </c>
      <c r="C2241" s="2" t="s">
        <v>525</v>
      </c>
    </row>
    <row r="2242" spans="1:3" x14ac:dyDescent="0.2">
      <c r="A2242" s="2">
        <v>2241</v>
      </c>
      <c r="B2242" s="2">
        <v>69</v>
      </c>
      <c r="C2242" s="2" t="s">
        <v>526</v>
      </c>
    </row>
    <row r="2243" spans="1:3" x14ac:dyDescent="0.2">
      <c r="A2243" s="2">
        <v>2242</v>
      </c>
      <c r="B2243" s="2">
        <v>69</v>
      </c>
      <c r="C2243" s="2" t="s">
        <v>527</v>
      </c>
    </row>
    <row r="2244" spans="1:3" x14ac:dyDescent="0.2">
      <c r="A2244" s="2">
        <v>2243</v>
      </c>
      <c r="B2244" s="2">
        <v>69</v>
      </c>
      <c r="C2244" s="2" t="s">
        <v>1316</v>
      </c>
    </row>
    <row r="2245" spans="1:3" x14ac:dyDescent="0.2">
      <c r="A2245" s="2">
        <v>2244</v>
      </c>
      <c r="B2245" s="2">
        <v>69</v>
      </c>
      <c r="C2245" s="2" t="s">
        <v>528</v>
      </c>
    </row>
    <row r="2246" spans="1:3" x14ac:dyDescent="0.2">
      <c r="A2246" s="2">
        <v>2245</v>
      </c>
      <c r="B2246" s="2">
        <v>69</v>
      </c>
      <c r="C2246" s="2" t="s">
        <v>1318</v>
      </c>
    </row>
    <row r="2247" spans="1:3" x14ac:dyDescent="0.2">
      <c r="A2247" s="2">
        <v>2246</v>
      </c>
      <c r="B2247" s="2">
        <v>69</v>
      </c>
      <c r="C2247" s="2" t="s">
        <v>529</v>
      </c>
    </row>
    <row r="2248" spans="1:3" x14ac:dyDescent="0.2">
      <c r="A2248" s="2">
        <v>2247</v>
      </c>
      <c r="B2248" s="2">
        <v>69</v>
      </c>
      <c r="C2248" s="2" t="s">
        <v>530</v>
      </c>
    </row>
    <row r="2249" spans="1:3" x14ac:dyDescent="0.2">
      <c r="A2249" s="2">
        <v>2248</v>
      </c>
      <c r="B2249" s="2">
        <v>69</v>
      </c>
      <c r="C2249" s="2" t="s">
        <v>531</v>
      </c>
    </row>
    <row r="2250" spans="1:3" x14ac:dyDescent="0.2">
      <c r="A2250" s="2">
        <v>2249</v>
      </c>
      <c r="B2250" s="2">
        <v>69</v>
      </c>
      <c r="C2250" s="2" t="s">
        <v>532</v>
      </c>
    </row>
    <row r="2251" spans="1:3" x14ac:dyDescent="0.2">
      <c r="A2251" s="2">
        <v>2250</v>
      </c>
      <c r="B2251" s="2">
        <v>69</v>
      </c>
      <c r="C2251" s="2" t="s">
        <v>533</v>
      </c>
    </row>
    <row r="2252" spans="1:3" x14ac:dyDescent="0.2">
      <c r="A2252" s="2">
        <v>2251</v>
      </c>
      <c r="B2252" s="2">
        <v>69</v>
      </c>
      <c r="C2252" s="2" t="s">
        <v>534</v>
      </c>
    </row>
    <row r="2253" spans="1:3" x14ac:dyDescent="0.2">
      <c r="A2253" s="2">
        <v>2252</v>
      </c>
      <c r="B2253" s="2">
        <v>69</v>
      </c>
      <c r="C2253" s="2" t="s">
        <v>535</v>
      </c>
    </row>
    <row r="2254" spans="1:3" x14ac:dyDescent="0.2">
      <c r="A2254" s="2">
        <v>2253</v>
      </c>
      <c r="B2254" s="2">
        <v>69</v>
      </c>
      <c r="C2254" s="2" t="s">
        <v>536</v>
      </c>
    </row>
    <row r="2255" spans="1:3" x14ac:dyDescent="0.2">
      <c r="A2255" s="2">
        <v>2254</v>
      </c>
      <c r="B2255" s="2">
        <v>69</v>
      </c>
      <c r="C2255" s="2" t="s">
        <v>537</v>
      </c>
    </row>
    <row r="2256" spans="1:3" x14ac:dyDescent="0.2">
      <c r="A2256" s="2">
        <v>2255</v>
      </c>
      <c r="B2256" s="2">
        <v>69</v>
      </c>
      <c r="C2256" s="2" t="s">
        <v>538</v>
      </c>
    </row>
    <row r="2257" spans="1:3" x14ac:dyDescent="0.2">
      <c r="A2257" s="2">
        <v>2256</v>
      </c>
      <c r="B2257" s="2">
        <v>69</v>
      </c>
      <c r="C2257" s="2" t="s">
        <v>356</v>
      </c>
    </row>
    <row r="2258" spans="1:3" x14ac:dyDescent="0.2">
      <c r="A2258" s="2">
        <v>2257</v>
      </c>
      <c r="B2258" s="2">
        <v>69</v>
      </c>
      <c r="C2258" s="2" t="s">
        <v>539</v>
      </c>
    </row>
    <row r="2259" spans="1:3" x14ac:dyDescent="0.2">
      <c r="A2259" s="2">
        <v>2258</v>
      </c>
      <c r="B2259" s="2">
        <v>69</v>
      </c>
      <c r="C2259" s="2" t="s">
        <v>540</v>
      </c>
    </row>
    <row r="2260" spans="1:3" x14ac:dyDescent="0.2">
      <c r="A2260" s="2">
        <v>2259</v>
      </c>
      <c r="B2260" s="2">
        <v>69</v>
      </c>
      <c r="C2260" s="2" t="s">
        <v>541</v>
      </c>
    </row>
    <row r="2261" spans="1:3" x14ac:dyDescent="0.2">
      <c r="A2261" s="2">
        <v>2260</v>
      </c>
      <c r="B2261" s="2">
        <v>69</v>
      </c>
      <c r="C2261" s="2" t="s">
        <v>542</v>
      </c>
    </row>
    <row r="2262" spans="1:3" x14ac:dyDescent="0.2">
      <c r="A2262" s="2">
        <v>2261</v>
      </c>
      <c r="B2262" s="2">
        <v>69</v>
      </c>
      <c r="C2262" s="2" t="s">
        <v>543</v>
      </c>
    </row>
    <row r="2263" spans="1:3" x14ac:dyDescent="0.2">
      <c r="A2263" s="2">
        <v>2262</v>
      </c>
      <c r="B2263" s="2">
        <v>69</v>
      </c>
      <c r="C2263" s="2" t="s">
        <v>544</v>
      </c>
    </row>
    <row r="2264" spans="1:3" x14ac:dyDescent="0.2">
      <c r="A2264" s="2">
        <v>2263</v>
      </c>
      <c r="B2264" s="2">
        <v>69</v>
      </c>
      <c r="C2264" s="2" t="s">
        <v>545</v>
      </c>
    </row>
    <row r="2265" spans="1:3" x14ac:dyDescent="0.2">
      <c r="A2265" s="2">
        <v>2264</v>
      </c>
      <c r="B2265" s="2">
        <v>69</v>
      </c>
      <c r="C2265" s="2" t="s">
        <v>1678</v>
      </c>
    </row>
    <row r="2266" spans="1:3" x14ac:dyDescent="0.2">
      <c r="A2266" s="2">
        <v>2265</v>
      </c>
      <c r="B2266" s="2">
        <v>69</v>
      </c>
      <c r="C2266" s="2" t="s">
        <v>546</v>
      </c>
    </row>
    <row r="2267" spans="1:3" x14ac:dyDescent="0.2">
      <c r="A2267" s="2">
        <v>2266</v>
      </c>
      <c r="B2267" s="2">
        <v>69</v>
      </c>
      <c r="C2267" s="2" t="s">
        <v>547</v>
      </c>
    </row>
    <row r="2268" spans="1:3" x14ac:dyDescent="0.2">
      <c r="A2268" s="2">
        <v>2267</v>
      </c>
      <c r="B2268" s="2">
        <v>69</v>
      </c>
      <c r="C2268" s="2" t="s">
        <v>548</v>
      </c>
    </row>
    <row r="2269" spans="1:3" x14ac:dyDescent="0.2">
      <c r="A2269" s="2">
        <v>2268</v>
      </c>
      <c r="B2269" s="2">
        <v>69</v>
      </c>
      <c r="C2269" s="2" t="s">
        <v>549</v>
      </c>
    </row>
    <row r="2270" spans="1:3" x14ac:dyDescent="0.2">
      <c r="A2270" s="2">
        <v>2269</v>
      </c>
      <c r="B2270" s="2">
        <v>69</v>
      </c>
      <c r="C2270" s="2" t="s">
        <v>550</v>
      </c>
    </row>
    <row r="2271" spans="1:3" x14ac:dyDescent="0.2">
      <c r="A2271" s="2">
        <v>2270</v>
      </c>
      <c r="B2271" s="2">
        <v>69</v>
      </c>
      <c r="C2271" s="2" t="s">
        <v>551</v>
      </c>
    </row>
    <row r="2272" spans="1:3" x14ac:dyDescent="0.2">
      <c r="A2272" s="2">
        <v>2271</v>
      </c>
      <c r="B2272" s="2">
        <v>69</v>
      </c>
      <c r="C2272" s="2" t="s">
        <v>552</v>
      </c>
    </row>
    <row r="2273" spans="1:3" x14ac:dyDescent="0.2">
      <c r="A2273" s="2">
        <v>2272</v>
      </c>
      <c r="B2273" s="2">
        <v>69</v>
      </c>
      <c r="C2273" s="2" t="s">
        <v>553</v>
      </c>
    </row>
    <row r="2274" spans="1:3" x14ac:dyDescent="0.2">
      <c r="A2274" s="2">
        <v>2273</v>
      </c>
      <c r="B2274" s="2">
        <v>69</v>
      </c>
      <c r="C2274" s="2" t="s">
        <v>554</v>
      </c>
    </row>
    <row r="2275" spans="1:3" x14ac:dyDescent="0.2">
      <c r="A2275" s="2">
        <v>2274</v>
      </c>
      <c r="B2275" s="2">
        <v>69</v>
      </c>
      <c r="C2275" s="2" t="s">
        <v>555</v>
      </c>
    </row>
    <row r="2276" spans="1:3" x14ac:dyDescent="0.2">
      <c r="A2276" s="2">
        <v>2275</v>
      </c>
      <c r="B2276" s="2">
        <v>69</v>
      </c>
      <c r="C2276" s="2" t="s">
        <v>556</v>
      </c>
    </row>
    <row r="2277" spans="1:3" x14ac:dyDescent="0.2">
      <c r="A2277" s="2">
        <v>2276</v>
      </c>
      <c r="B2277" s="2">
        <v>69</v>
      </c>
      <c r="C2277" s="2" t="s">
        <v>557</v>
      </c>
    </row>
    <row r="2278" spans="1:3" x14ac:dyDescent="0.2">
      <c r="A2278" s="2">
        <v>2277</v>
      </c>
      <c r="B2278" s="2">
        <v>69</v>
      </c>
      <c r="C2278" s="2" t="s">
        <v>558</v>
      </c>
    </row>
    <row r="2279" spans="1:3" x14ac:dyDescent="0.2">
      <c r="A2279" s="2">
        <v>2278</v>
      </c>
      <c r="B2279" s="2">
        <v>69</v>
      </c>
      <c r="C2279" s="2" t="s">
        <v>1016</v>
      </c>
    </row>
    <row r="2280" spans="1:3" x14ac:dyDescent="0.2">
      <c r="A2280" s="2">
        <v>2279</v>
      </c>
      <c r="B2280" s="2">
        <v>69</v>
      </c>
      <c r="C2280" s="2" t="s">
        <v>559</v>
      </c>
    </row>
    <row r="2281" spans="1:3" x14ac:dyDescent="0.2">
      <c r="A2281" s="2">
        <v>2280</v>
      </c>
      <c r="B2281" s="2">
        <v>69</v>
      </c>
      <c r="C2281" s="2" t="s">
        <v>560</v>
      </c>
    </row>
    <row r="2282" spans="1:3" x14ac:dyDescent="0.2">
      <c r="A2282" s="2">
        <v>2281</v>
      </c>
      <c r="B2282" s="2">
        <v>69</v>
      </c>
      <c r="C2282" s="2" t="s">
        <v>561</v>
      </c>
    </row>
    <row r="2283" spans="1:3" x14ac:dyDescent="0.2">
      <c r="A2283" s="2">
        <v>2282</v>
      </c>
      <c r="B2283" s="2">
        <v>69</v>
      </c>
      <c r="C2283" s="2" t="s">
        <v>562</v>
      </c>
    </row>
    <row r="2284" spans="1:3" x14ac:dyDescent="0.2">
      <c r="A2284" s="2">
        <v>2283</v>
      </c>
      <c r="B2284" s="2">
        <v>69</v>
      </c>
      <c r="C2284" s="2" t="s">
        <v>563</v>
      </c>
    </row>
    <row r="2285" spans="1:3" x14ac:dyDescent="0.2">
      <c r="A2285" s="2">
        <v>2284</v>
      </c>
      <c r="B2285" s="2">
        <v>69</v>
      </c>
      <c r="C2285" s="2" t="s">
        <v>564</v>
      </c>
    </row>
    <row r="2286" spans="1:3" x14ac:dyDescent="0.2">
      <c r="A2286" s="2">
        <v>2285</v>
      </c>
      <c r="B2286" s="2">
        <v>69</v>
      </c>
      <c r="C2286" s="2" t="s">
        <v>565</v>
      </c>
    </row>
    <row r="2287" spans="1:3" x14ac:dyDescent="0.2">
      <c r="A2287" s="2">
        <v>2286</v>
      </c>
      <c r="B2287" s="2">
        <v>69</v>
      </c>
      <c r="C2287" s="2" t="s">
        <v>566</v>
      </c>
    </row>
    <row r="2288" spans="1:3" x14ac:dyDescent="0.2">
      <c r="A2288" s="2">
        <v>2287</v>
      </c>
      <c r="B2288" s="2">
        <v>69</v>
      </c>
      <c r="C2288" s="2" t="s">
        <v>2113</v>
      </c>
    </row>
    <row r="2289" spans="1:3" x14ac:dyDescent="0.2">
      <c r="A2289" s="2">
        <v>2288</v>
      </c>
      <c r="B2289" s="2">
        <v>69</v>
      </c>
      <c r="C2289" s="2" t="s">
        <v>1363</v>
      </c>
    </row>
    <row r="2290" spans="1:3" x14ac:dyDescent="0.2">
      <c r="A2290" s="2">
        <v>2289</v>
      </c>
      <c r="B2290" s="2">
        <v>69</v>
      </c>
      <c r="C2290" s="2" t="s">
        <v>567</v>
      </c>
    </row>
    <row r="2291" spans="1:3" x14ac:dyDescent="0.2">
      <c r="A2291" s="2">
        <v>2290</v>
      </c>
      <c r="B2291" s="2">
        <v>69</v>
      </c>
      <c r="C2291" s="2" t="s">
        <v>568</v>
      </c>
    </row>
    <row r="2292" spans="1:3" x14ac:dyDescent="0.2">
      <c r="A2292" s="2">
        <v>2291</v>
      </c>
      <c r="B2292" s="2">
        <v>69</v>
      </c>
      <c r="C2292" s="2" t="s">
        <v>569</v>
      </c>
    </row>
    <row r="2293" spans="1:3" x14ac:dyDescent="0.2">
      <c r="A2293" s="2">
        <v>2292</v>
      </c>
      <c r="B2293" s="2">
        <v>69</v>
      </c>
      <c r="C2293" s="2" t="s">
        <v>570</v>
      </c>
    </row>
    <row r="2294" spans="1:3" x14ac:dyDescent="0.2">
      <c r="A2294" s="2">
        <v>2293</v>
      </c>
      <c r="B2294" s="2">
        <v>69</v>
      </c>
      <c r="C2294" s="2" t="s">
        <v>571</v>
      </c>
    </row>
    <row r="2295" spans="1:3" x14ac:dyDescent="0.2">
      <c r="A2295" s="2">
        <v>2294</v>
      </c>
      <c r="B2295" s="2">
        <v>69</v>
      </c>
      <c r="C2295" s="2" t="s">
        <v>572</v>
      </c>
    </row>
    <row r="2296" spans="1:3" x14ac:dyDescent="0.2">
      <c r="A2296" s="2">
        <v>2295</v>
      </c>
      <c r="B2296" s="2">
        <v>69</v>
      </c>
      <c r="C2296" s="2" t="s">
        <v>573</v>
      </c>
    </row>
    <row r="2297" spans="1:3" x14ac:dyDescent="0.2">
      <c r="A2297" s="2">
        <v>2296</v>
      </c>
      <c r="B2297" s="2">
        <v>69</v>
      </c>
      <c r="C2297" s="2" t="s">
        <v>574</v>
      </c>
    </row>
    <row r="2298" spans="1:3" x14ac:dyDescent="0.2">
      <c r="A2298" s="2">
        <v>2297</v>
      </c>
      <c r="B2298" s="2">
        <v>69</v>
      </c>
      <c r="C2298" s="2" t="s">
        <v>575</v>
      </c>
    </row>
    <row r="2299" spans="1:3" x14ac:dyDescent="0.2">
      <c r="A2299" s="2">
        <v>2298</v>
      </c>
      <c r="B2299" s="2">
        <v>69</v>
      </c>
      <c r="C2299" s="2" t="s">
        <v>576</v>
      </c>
    </row>
    <row r="2300" spans="1:3" x14ac:dyDescent="0.2">
      <c r="A2300" s="2">
        <v>2299</v>
      </c>
      <c r="B2300" s="2">
        <v>69</v>
      </c>
      <c r="C2300" s="2" t="s">
        <v>577</v>
      </c>
    </row>
    <row r="2301" spans="1:3" x14ac:dyDescent="0.2">
      <c r="A2301" s="2">
        <v>2300</v>
      </c>
      <c r="B2301" s="2">
        <v>69</v>
      </c>
      <c r="C2301" s="2" t="s">
        <v>578</v>
      </c>
    </row>
    <row r="2302" spans="1:3" x14ac:dyDescent="0.2">
      <c r="A2302" s="2">
        <v>2301</v>
      </c>
      <c r="B2302" s="2">
        <v>69</v>
      </c>
      <c r="C2302" s="2" t="s">
        <v>579</v>
      </c>
    </row>
    <row r="2303" spans="1:3" x14ac:dyDescent="0.2">
      <c r="A2303" s="2">
        <v>2302</v>
      </c>
      <c r="B2303" s="2">
        <v>69</v>
      </c>
      <c r="C2303" s="2" t="s">
        <v>580</v>
      </c>
    </row>
    <row r="2304" spans="1:3" x14ac:dyDescent="0.2">
      <c r="A2304" s="2">
        <v>2303</v>
      </c>
      <c r="B2304" s="2">
        <v>69</v>
      </c>
      <c r="C2304" s="2" t="s">
        <v>581</v>
      </c>
    </row>
    <row r="2305" spans="1:3" x14ac:dyDescent="0.2">
      <c r="A2305" s="2">
        <v>2304</v>
      </c>
      <c r="B2305" s="2">
        <v>70</v>
      </c>
      <c r="C2305" s="2" t="s">
        <v>715</v>
      </c>
    </row>
    <row r="2306" spans="1:3" x14ac:dyDescent="0.2">
      <c r="A2306" s="2">
        <v>2305</v>
      </c>
      <c r="B2306" s="2">
        <v>70</v>
      </c>
      <c r="C2306" s="2" t="s">
        <v>966</v>
      </c>
    </row>
    <row r="2307" spans="1:3" x14ac:dyDescent="0.2">
      <c r="A2307" s="2">
        <v>2306</v>
      </c>
      <c r="B2307" s="2">
        <v>70</v>
      </c>
      <c r="C2307" s="2" t="s">
        <v>582</v>
      </c>
    </row>
    <row r="2308" spans="1:3" x14ac:dyDescent="0.2">
      <c r="A2308" s="2">
        <v>2307</v>
      </c>
      <c r="B2308" s="2">
        <v>70</v>
      </c>
      <c r="C2308" s="2" t="s">
        <v>500</v>
      </c>
    </row>
    <row r="2309" spans="1:3" x14ac:dyDescent="0.2">
      <c r="A2309" s="2">
        <v>2308</v>
      </c>
      <c r="B2309" s="2">
        <v>70</v>
      </c>
      <c r="C2309" s="2" t="s">
        <v>583</v>
      </c>
    </row>
    <row r="2310" spans="1:3" x14ac:dyDescent="0.2">
      <c r="A2310" s="2">
        <v>2309</v>
      </c>
      <c r="B2310" s="2">
        <v>70</v>
      </c>
      <c r="C2310" s="2" t="s">
        <v>584</v>
      </c>
    </row>
    <row r="2311" spans="1:3" x14ac:dyDescent="0.2">
      <c r="A2311" s="2">
        <v>2310</v>
      </c>
      <c r="B2311" s="2">
        <v>70</v>
      </c>
      <c r="C2311" s="2" t="s">
        <v>585</v>
      </c>
    </row>
    <row r="2312" spans="1:3" x14ac:dyDescent="0.2">
      <c r="A2312" s="2">
        <v>2311</v>
      </c>
      <c r="B2312" s="2">
        <v>70</v>
      </c>
      <c r="C2312" s="2" t="s">
        <v>586</v>
      </c>
    </row>
    <row r="2313" spans="1:3" x14ac:dyDescent="0.2">
      <c r="A2313" s="2">
        <v>2312</v>
      </c>
      <c r="B2313" s="2">
        <v>70</v>
      </c>
      <c r="C2313" s="2" t="s">
        <v>587</v>
      </c>
    </row>
    <row r="2314" spans="1:3" x14ac:dyDescent="0.2">
      <c r="A2314" s="2">
        <v>2313</v>
      </c>
      <c r="B2314" s="2">
        <v>70</v>
      </c>
      <c r="C2314" s="2" t="s">
        <v>588</v>
      </c>
    </row>
    <row r="2315" spans="1:3" x14ac:dyDescent="0.2">
      <c r="A2315" s="2">
        <v>2314</v>
      </c>
      <c r="B2315" s="2">
        <v>70</v>
      </c>
      <c r="C2315" s="2" t="s">
        <v>589</v>
      </c>
    </row>
    <row r="2316" spans="1:3" x14ac:dyDescent="0.2">
      <c r="A2316" s="2">
        <v>2315</v>
      </c>
      <c r="B2316" s="2">
        <v>70</v>
      </c>
      <c r="C2316" s="2" t="s">
        <v>590</v>
      </c>
    </row>
    <row r="2317" spans="1:3" x14ac:dyDescent="0.2">
      <c r="A2317" s="2">
        <v>2316</v>
      </c>
      <c r="B2317" s="2">
        <v>70</v>
      </c>
      <c r="C2317" s="2" t="s">
        <v>591</v>
      </c>
    </row>
    <row r="2318" spans="1:3" x14ac:dyDescent="0.2">
      <c r="A2318" s="2">
        <v>2317</v>
      </c>
      <c r="B2318" s="2">
        <v>70</v>
      </c>
      <c r="C2318" s="2" t="s">
        <v>592</v>
      </c>
    </row>
    <row r="2319" spans="1:3" x14ac:dyDescent="0.2">
      <c r="A2319" s="2">
        <v>2318</v>
      </c>
      <c r="B2319" s="2">
        <v>70</v>
      </c>
      <c r="C2319" s="2" t="s">
        <v>593</v>
      </c>
    </row>
    <row r="2320" spans="1:3" x14ac:dyDescent="0.2">
      <c r="A2320" s="2">
        <v>2319</v>
      </c>
      <c r="B2320" s="2">
        <v>70</v>
      </c>
      <c r="C2320" s="2" t="s">
        <v>594</v>
      </c>
    </row>
    <row r="2321" spans="1:3" x14ac:dyDescent="0.2">
      <c r="A2321" s="2">
        <v>2320</v>
      </c>
      <c r="B2321" s="2">
        <v>70</v>
      </c>
      <c r="C2321" s="2" t="s">
        <v>595</v>
      </c>
    </row>
    <row r="2322" spans="1:3" x14ac:dyDescent="0.2">
      <c r="A2322" s="2">
        <v>2321</v>
      </c>
      <c r="B2322" s="2">
        <v>70</v>
      </c>
      <c r="C2322" s="2" t="s">
        <v>294</v>
      </c>
    </row>
    <row r="2323" spans="1:3" x14ac:dyDescent="0.2">
      <c r="A2323" s="2">
        <v>2322</v>
      </c>
      <c r="B2323" s="2">
        <v>70</v>
      </c>
      <c r="C2323" s="2" t="s">
        <v>1153</v>
      </c>
    </row>
    <row r="2324" spans="1:3" x14ac:dyDescent="0.2">
      <c r="A2324" s="2">
        <v>2323</v>
      </c>
      <c r="B2324" s="2">
        <v>70</v>
      </c>
      <c r="C2324" s="2" t="s">
        <v>596</v>
      </c>
    </row>
    <row r="2325" spans="1:3" x14ac:dyDescent="0.2">
      <c r="A2325" s="2">
        <v>2324</v>
      </c>
      <c r="B2325" s="2">
        <v>70</v>
      </c>
      <c r="C2325" s="2" t="s">
        <v>58</v>
      </c>
    </row>
    <row r="2326" spans="1:3" x14ac:dyDescent="0.2">
      <c r="A2326" s="2">
        <v>2325</v>
      </c>
      <c r="B2326" s="2">
        <v>70</v>
      </c>
      <c r="C2326" s="2" t="s">
        <v>597</v>
      </c>
    </row>
    <row r="2327" spans="1:3" x14ac:dyDescent="0.2">
      <c r="A2327" s="2">
        <v>2326</v>
      </c>
      <c r="B2327" s="2">
        <v>70</v>
      </c>
      <c r="C2327" s="2" t="s">
        <v>598</v>
      </c>
    </row>
    <row r="2328" spans="1:3" x14ac:dyDescent="0.2">
      <c r="A2328" s="2">
        <v>2327</v>
      </c>
      <c r="B2328" s="2">
        <v>70</v>
      </c>
      <c r="C2328" s="2" t="s">
        <v>599</v>
      </c>
    </row>
    <row r="2329" spans="1:3" x14ac:dyDescent="0.2">
      <c r="A2329" s="2">
        <v>2328</v>
      </c>
      <c r="B2329" s="2">
        <v>70</v>
      </c>
      <c r="C2329" s="2" t="s">
        <v>170</v>
      </c>
    </row>
    <row r="2330" spans="1:3" x14ac:dyDescent="0.2">
      <c r="A2330" s="2">
        <v>2329</v>
      </c>
      <c r="B2330" s="2">
        <v>70</v>
      </c>
      <c r="C2330" s="2" t="s">
        <v>600</v>
      </c>
    </row>
    <row r="2331" spans="1:3" x14ac:dyDescent="0.2">
      <c r="A2331" s="2">
        <v>2330</v>
      </c>
      <c r="B2331" s="2">
        <v>70</v>
      </c>
      <c r="C2331" s="2" t="s">
        <v>436</v>
      </c>
    </row>
    <row r="2332" spans="1:3" x14ac:dyDescent="0.2">
      <c r="A2332" s="2">
        <v>2331</v>
      </c>
      <c r="B2332" s="2">
        <v>75</v>
      </c>
      <c r="C2332" s="2" t="s">
        <v>601</v>
      </c>
    </row>
    <row r="2333" spans="1:3" x14ac:dyDescent="0.2">
      <c r="A2333" s="2">
        <v>2332</v>
      </c>
      <c r="B2333" s="2">
        <v>75</v>
      </c>
      <c r="C2333" s="2" t="s">
        <v>602</v>
      </c>
    </row>
    <row r="2334" spans="1:3" x14ac:dyDescent="0.2">
      <c r="A2334" s="2">
        <v>2333</v>
      </c>
      <c r="B2334" s="2">
        <v>75</v>
      </c>
      <c r="C2334" s="2" t="s">
        <v>603</v>
      </c>
    </row>
    <row r="2335" spans="1:3" x14ac:dyDescent="0.2">
      <c r="A2335" s="2">
        <v>2334</v>
      </c>
      <c r="B2335" s="2">
        <v>75</v>
      </c>
      <c r="C2335" s="2" t="s">
        <v>604</v>
      </c>
    </row>
    <row r="2336" spans="1:3" x14ac:dyDescent="0.2">
      <c r="A2336" s="2">
        <v>2335</v>
      </c>
      <c r="B2336" s="2">
        <v>75</v>
      </c>
      <c r="C2336" s="2" t="s">
        <v>605</v>
      </c>
    </row>
    <row r="2337" spans="1:3" x14ac:dyDescent="0.2">
      <c r="A2337" s="2">
        <v>2336</v>
      </c>
      <c r="B2337" s="2">
        <v>75</v>
      </c>
      <c r="C2337" s="2" t="s">
        <v>606</v>
      </c>
    </row>
    <row r="2338" spans="1:3" x14ac:dyDescent="0.2">
      <c r="A2338" s="2">
        <v>2337</v>
      </c>
      <c r="B2338" s="2">
        <v>19</v>
      </c>
      <c r="C2338" s="2" t="s">
        <v>607</v>
      </c>
    </row>
    <row r="2339" spans="1:3" x14ac:dyDescent="0.2">
      <c r="A2339" s="2">
        <v>2338</v>
      </c>
      <c r="B2339" s="2">
        <v>57</v>
      </c>
      <c r="C2339" s="2" t="s">
        <v>608</v>
      </c>
    </row>
    <row r="2340" spans="1:3" x14ac:dyDescent="0.2">
      <c r="A2340" s="2">
        <v>2339</v>
      </c>
      <c r="B2340" s="2">
        <v>57</v>
      </c>
      <c r="C2340" s="2" t="s">
        <v>609</v>
      </c>
    </row>
    <row r="2341" spans="1:3" x14ac:dyDescent="0.2">
      <c r="A2341" s="2">
        <v>2340</v>
      </c>
      <c r="B2341" s="2">
        <v>50</v>
      </c>
      <c r="C2341" s="2" t="s">
        <v>610</v>
      </c>
    </row>
    <row r="2342" spans="1:3" x14ac:dyDescent="0.2">
      <c r="A2342" s="2">
        <v>2341</v>
      </c>
      <c r="B2342" s="2">
        <v>50</v>
      </c>
      <c r="C2342" s="2" t="s">
        <v>611</v>
      </c>
    </row>
    <row r="2343" spans="1:3" x14ac:dyDescent="0.2">
      <c r="A2343" s="2">
        <v>2342</v>
      </c>
      <c r="B2343" s="2">
        <v>50</v>
      </c>
      <c r="C2343" s="2" t="s">
        <v>612</v>
      </c>
    </row>
    <row r="2344" spans="1:3" x14ac:dyDescent="0.2">
      <c r="A2344" s="2">
        <v>2343</v>
      </c>
      <c r="B2344" s="2">
        <v>18</v>
      </c>
      <c r="C2344" s="2" t="s">
        <v>613</v>
      </c>
    </row>
    <row r="2345" spans="1:3" x14ac:dyDescent="0.2">
      <c r="A2345" s="2">
        <v>2344</v>
      </c>
      <c r="B2345" s="2">
        <v>19</v>
      </c>
      <c r="C2345" s="2" t="s">
        <v>614</v>
      </c>
    </row>
    <row r="2346" spans="1:3" x14ac:dyDescent="0.2">
      <c r="A2346" s="2">
        <v>2345</v>
      </c>
      <c r="B2346" s="2">
        <v>28</v>
      </c>
      <c r="C2346" s="2" t="s">
        <v>615</v>
      </c>
    </row>
    <row r="2347" spans="1:3" x14ac:dyDescent="0.2">
      <c r="A2347" s="2">
        <v>2346</v>
      </c>
      <c r="B2347" s="2">
        <v>86</v>
      </c>
      <c r="C2347" s="2" t="s">
        <v>616</v>
      </c>
    </row>
    <row r="2348" spans="1:3" x14ac:dyDescent="0.2">
      <c r="A2348" s="2">
        <v>2347</v>
      </c>
      <c r="B2348" s="2">
        <v>86</v>
      </c>
      <c r="C2348" s="2" t="s">
        <v>617</v>
      </c>
    </row>
    <row r="2349" spans="1:3" x14ac:dyDescent="0.2">
      <c r="A2349" s="2">
        <v>2348</v>
      </c>
      <c r="B2349" s="2">
        <v>86</v>
      </c>
      <c r="C2349" s="2" t="s">
        <v>618</v>
      </c>
    </row>
    <row r="2350" spans="1:3" x14ac:dyDescent="0.2">
      <c r="A2350" s="2">
        <v>2349</v>
      </c>
      <c r="B2350" s="2">
        <v>86</v>
      </c>
      <c r="C2350" s="2" t="s">
        <v>619</v>
      </c>
    </row>
    <row r="2351" spans="1:3" x14ac:dyDescent="0.2">
      <c r="A2351" s="2">
        <v>2350</v>
      </c>
      <c r="B2351" s="2">
        <v>86</v>
      </c>
      <c r="C2351" s="2" t="s">
        <v>620</v>
      </c>
    </row>
    <row r="2352" spans="1:3" x14ac:dyDescent="0.2">
      <c r="A2352" s="2">
        <v>2351</v>
      </c>
      <c r="B2352" s="2">
        <v>86</v>
      </c>
      <c r="C2352" s="2" t="s">
        <v>621</v>
      </c>
    </row>
    <row r="2353" spans="1:3" x14ac:dyDescent="0.2">
      <c r="A2353" s="2">
        <v>2352</v>
      </c>
      <c r="B2353" s="2">
        <v>51</v>
      </c>
      <c r="C2353" s="2" t="s">
        <v>622</v>
      </c>
    </row>
    <row r="2354" spans="1:3" x14ac:dyDescent="0.2">
      <c r="A2354" s="2">
        <v>2353</v>
      </c>
      <c r="B2354" s="2">
        <v>0</v>
      </c>
      <c r="C2354" s="2" t="s">
        <v>623</v>
      </c>
    </row>
    <row r="2355" spans="1:3" x14ac:dyDescent="0.2">
      <c r="A2355" s="2">
        <v>2354</v>
      </c>
      <c r="B2355" s="2">
        <v>0</v>
      </c>
      <c r="C2355" s="2" t="s">
        <v>624</v>
      </c>
    </row>
    <row r="2356" spans="1:3" x14ac:dyDescent="0.2">
      <c r="A2356" s="2">
        <v>2355</v>
      </c>
      <c r="B2356" s="2">
        <v>67</v>
      </c>
      <c r="C2356" s="2" t="s">
        <v>625</v>
      </c>
    </row>
    <row r="2357" spans="1:3" x14ac:dyDescent="0.2">
      <c r="A2357" s="2">
        <v>2356</v>
      </c>
      <c r="B2357" s="2">
        <v>0</v>
      </c>
      <c r="C2357" s="2" t="s">
        <v>626</v>
      </c>
    </row>
    <row r="2358" spans="1:3" x14ac:dyDescent="0.2">
      <c r="A2358" s="2">
        <v>2357</v>
      </c>
      <c r="B2358" s="2">
        <v>0</v>
      </c>
      <c r="C2358" s="2" t="s">
        <v>627</v>
      </c>
    </row>
    <row r="2359" spans="1:3" x14ac:dyDescent="0.2">
      <c r="A2359" s="2">
        <v>2358</v>
      </c>
      <c r="B2359" s="2">
        <v>0</v>
      </c>
      <c r="C2359" s="2" t="s">
        <v>628</v>
      </c>
    </row>
    <row r="2360" spans="1:3" x14ac:dyDescent="0.2">
      <c r="A2360" s="2">
        <v>2359</v>
      </c>
      <c r="B2360" s="2">
        <v>0</v>
      </c>
      <c r="C2360" s="2" t="s">
        <v>629</v>
      </c>
    </row>
    <row r="2361" spans="1:3" x14ac:dyDescent="0.2">
      <c r="A2361" s="2">
        <v>2360</v>
      </c>
      <c r="B2361" s="2">
        <v>0</v>
      </c>
      <c r="C2361" s="2" t="s">
        <v>630</v>
      </c>
    </row>
    <row r="2362" spans="1:3" x14ac:dyDescent="0.2">
      <c r="A2362" s="2">
        <v>2361</v>
      </c>
      <c r="B2362" s="2">
        <v>0</v>
      </c>
      <c r="C2362" s="2" t="s">
        <v>631</v>
      </c>
    </row>
    <row r="2363" spans="1:3" x14ac:dyDescent="0.2">
      <c r="A2363" s="2">
        <v>2362</v>
      </c>
      <c r="B2363" s="2">
        <v>0</v>
      </c>
      <c r="C2363" s="2" t="s">
        <v>632</v>
      </c>
    </row>
    <row r="2364" spans="1:3" x14ac:dyDescent="0.2">
      <c r="A2364" s="2">
        <v>2363</v>
      </c>
      <c r="B2364" s="2">
        <v>0</v>
      </c>
      <c r="C2364" s="2" t="s">
        <v>633</v>
      </c>
    </row>
    <row r="2365" spans="1:3" x14ac:dyDescent="0.2">
      <c r="A2365" s="2">
        <v>2364</v>
      </c>
      <c r="B2365" s="2">
        <v>0</v>
      </c>
      <c r="C2365" s="2" t="s">
        <v>634</v>
      </c>
    </row>
    <row r="2366" spans="1:3" x14ac:dyDescent="0.2">
      <c r="A2366" s="2">
        <v>2365</v>
      </c>
      <c r="B2366" s="2">
        <v>0</v>
      </c>
      <c r="C2366" s="2" t="s">
        <v>635</v>
      </c>
    </row>
    <row r="2367" spans="1:3" x14ac:dyDescent="0.2">
      <c r="A2367" s="2">
        <v>2366</v>
      </c>
      <c r="B2367" s="2">
        <v>0</v>
      </c>
      <c r="C2367" s="2" t="s">
        <v>636</v>
      </c>
    </row>
    <row r="2368" spans="1:3" x14ac:dyDescent="0.2">
      <c r="A2368" s="2">
        <v>2367</v>
      </c>
      <c r="B2368" s="2">
        <v>0</v>
      </c>
      <c r="C2368" s="2" t="s">
        <v>637</v>
      </c>
    </row>
    <row r="2369" spans="1:3" x14ac:dyDescent="0.2">
      <c r="A2369" s="2">
        <v>2368</v>
      </c>
      <c r="B2369" s="2">
        <v>0</v>
      </c>
      <c r="C2369" s="2" t="s">
        <v>638</v>
      </c>
    </row>
    <row r="2370" spans="1:3" x14ac:dyDescent="0.2">
      <c r="A2370" s="2">
        <v>2369</v>
      </c>
      <c r="B2370" s="2">
        <v>0</v>
      </c>
      <c r="C2370" s="2" t="s">
        <v>639</v>
      </c>
    </row>
    <row r="2371" spans="1:3" x14ac:dyDescent="0.2">
      <c r="A2371" s="2">
        <v>2370</v>
      </c>
      <c r="B2371" s="2">
        <v>0</v>
      </c>
      <c r="C2371" s="2" t="s">
        <v>640</v>
      </c>
    </row>
    <row r="2372" spans="1:3" x14ac:dyDescent="0.2">
      <c r="A2372" s="2">
        <v>2371</v>
      </c>
      <c r="B2372" s="2">
        <v>0</v>
      </c>
      <c r="C2372" s="2" t="s">
        <v>641</v>
      </c>
    </row>
    <row r="2373" spans="1:3" x14ac:dyDescent="0.2">
      <c r="A2373" s="2">
        <v>2372</v>
      </c>
      <c r="B2373" s="2">
        <v>0</v>
      </c>
      <c r="C2373" s="2" t="s">
        <v>642</v>
      </c>
    </row>
    <row r="2374" spans="1:3" x14ac:dyDescent="0.2">
      <c r="A2374" s="2">
        <v>2373</v>
      </c>
      <c r="B2374" s="2">
        <v>0</v>
      </c>
      <c r="C2374" s="2" t="s">
        <v>643</v>
      </c>
    </row>
    <row r="2375" spans="1:3" x14ac:dyDescent="0.2">
      <c r="A2375" s="2">
        <v>2374</v>
      </c>
      <c r="B2375" s="2">
        <v>0</v>
      </c>
      <c r="C2375" s="2" t="s">
        <v>644</v>
      </c>
    </row>
    <row r="2376" spans="1:3" x14ac:dyDescent="0.2">
      <c r="A2376" s="2">
        <v>2375</v>
      </c>
      <c r="B2376" s="2">
        <v>0</v>
      </c>
      <c r="C2376" s="2" t="s">
        <v>645</v>
      </c>
    </row>
    <row r="2377" spans="1:3" x14ac:dyDescent="0.2">
      <c r="A2377" s="2">
        <v>2376</v>
      </c>
      <c r="B2377" s="2">
        <v>0</v>
      </c>
      <c r="C2377" s="2" t="s">
        <v>646</v>
      </c>
    </row>
    <row r="2378" spans="1:3" x14ac:dyDescent="0.2">
      <c r="A2378" s="2">
        <v>2377</v>
      </c>
      <c r="B2378" s="2">
        <v>0</v>
      </c>
      <c r="C2378" s="2" t="s">
        <v>647</v>
      </c>
    </row>
    <row r="2379" spans="1:3" x14ac:dyDescent="0.2">
      <c r="A2379" s="2">
        <v>2378</v>
      </c>
      <c r="B2379" s="2">
        <v>0</v>
      </c>
      <c r="C2379" s="2" t="s">
        <v>648</v>
      </c>
    </row>
    <row r="2380" spans="1:3" x14ac:dyDescent="0.2">
      <c r="A2380" s="2">
        <v>2379</v>
      </c>
      <c r="B2380" s="2">
        <v>0</v>
      </c>
      <c r="C2380" s="2" t="s">
        <v>649</v>
      </c>
    </row>
    <row r="2381" spans="1:3" x14ac:dyDescent="0.2">
      <c r="A2381" s="2">
        <v>2380</v>
      </c>
      <c r="B2381" s="2">
        <v>0</v>
      </c>
      <c r="C2381" s="2" t="s">
        <v>650</v>
      </c>
    </row>
    <row r="2382" spans="1:3" x14ac:dyDescent="0.2">
      <c r="A2382" s="2">
        <v>2381</v>
      </c>
      <c r="B2382" s="2">
        <v>0</v>
      </c>
      <c r="C2382" s="2" t="s">
        <v>651</v>
      </c>
    </row>
    <row r="2383" spans="1:3" x14ac:dyDescent="0.2">
      <c r="A2383" s="2">
        <v>2382</v>
      </c>
      <c r="B2383" s="2">
        <v>0</v>
      </c>
      <c r="C2383" s="2" t="s">
        <v>652</v>
      </c>
    </row>
    <row r="2384" spans="1:3" x14ac:dyDescent="0.2">
      <c r="A2384" s="2">
        <v>2383</v>
      </c>
      <c r="B2384" s="2">
        <v>0</v>
      </c>
      <c r="C2384" s="2" t="s">
        <v>653</v>
      </c>
    </row>
    <row r="2385" spans="1:3" x14ac:dyDescent="0.2">
      <c r="A2385" s="2">
        <v>2384</v>
      </c>
      <c r="B2385" s="2">
        <v>0</v>
      </c>
      <c r="C2385" s="2" t="s">
        <v>654</v>
      </c>
    </row>
    <row r="2386" spans="1:3" x14ac:dyDescent="0.2">
      <c r="A2386" s="2">
        <v>2385</v>
      </c>
      <c r="B2386" s="2">
        <v>0</v>
      </c>
      <c r="C2386" s="2" t="s">
        <v>655</v>
      </c>
    </row>
    <row r="2387" spans="1:3" x14ac:dyDescent="0.2">
      <c r="A2387" s="2">
        <v>2386</v>
      </c>
      <c r="B2387" s="2">
        <v>0</v>
      </c>
      <c r="C2387" s="2" t="s">
        <v>656</v>
      </c>
    </row>
    <row r="2388" spans="1:3" x14ac:dyDescent="0.2">
      <c r="A2388" s="2">
        <v>2387</v>
      </c>
      <c r="B2388" s="2">
        <v>0</v>
      </c>
      <c r="C2388" s="2" t="s">
        <v>657</v>
      </c>
    </row>
    <row r="2389" spans="1:3" x14ac:dyDescent="0.2">
      <c r="A2389" s="2">
        <v>2388</v>
      </c>
      <c r="B2389" s="2">
        <v>0</v>
      </c>
      <c r="C2389" s="2" t="s">
        <v>658</v>
      </c>
    </row>
    <row r="2390" spans="1:3" x14ac:dyDescent="0.2">
      <c r="A2390" s="2">
        <v>2389</v>
      </c>
      <c r="B2390" s="2">
        <v>0</v>
      </c>
      <c r="C2390" s="2" t="s">
        <v>659</v>
      </c>
    </row>
    <row r="2391" spans="1:3" x14ac:dyDescent="0.2">
      <c r="A2391" s="2">
        <v>2390</v>
      </c>
      <c r="B2391" s="2">
        <v>0</v>
      </c>
      <c r="C2391" s="2" t="s">
        <v>660</v>
      </c>
    </row>
    <row r="2392" spans="1:3" x14ac:dyDescent="0.2">
      <c r="A2392" s="2">
        <v>2391</v>
      </c>
      <c r="B2392" s="2">
        <v>0</v>
      </c>
      <c r="C2392" s="2" t="s">
        <v>661</v>
      </c>
    </row>
    <row r="2393" spans="1:3" x14ac:dyDescent="0.2">
      <c r="A2393" s="2">
        <v>2392</v>
      </c>
      <c r="B2393" s="2">
        <v>0</v>
      </c>
      <c r="C2393" s="2" t="s">
        <v>662</v>
      </c>
    </row>
    <row r="2394" spans="1:3" x14ac:dyDescent="0.2">
      <c r="A2394" s="2">
        <v>2393</v>
      </c>
      <c r="B2394" s="2">
        <v>0</v>
      </c>
      <c r="C2394" s="2" t="s">
        <v>663</v>
      </c>
    </row>
    <row r="2395" spans="1:3" x14ac:dyDescent="0.2">
      <c r="A2395" s="2">
        <v>2394</v>
      </c>
      <c r="B2395" s="2">
        <v>0</v>
      </c>
      <c r="C2395" s="2" t="s">
        <v>706</v>
      </c>
    </row>
    <row r="2396" spans="1:3" x14ac:dyDescent="0.2">
      <c r="A2396" s="2">
        <v>2395</v>
      </c>
      <c r="B2396" s="2">
        <v>0</v>
      </c>
      <c r="C2396" s="2" t="s">
        <v>664</v>
      </c>
    </row>
    <row r="2397" spans="1:3" x14ac:dyDescent="0.2">
      <c r="A2397" s="2">
        <v>2396</v>
      </c>
      <c r="B2397" s="2">
        <v>0</v>
      </c>
      <c r="C2397" s="2" t="s">
        <v>665</v>
      </c>
    </row>
    <row r="2398" spans="1:3" x14ac:dyDescent="0.2">
      <c r="A2398" s="2">
        <v>2397</v>
      </c>
      <c r="B2398" s="2">
        <v>0</v>
      </c>
      <c r="C2398" s="2" t="s">
        <v>666</v>
      </c>
    </row>
    <row r="2399" spans="1:3" x14ac:dyDescent="0.2">
      <c r="A2399" s="2">
        <v>2398</v>
      </c>
      <c r="B2399" s="2">
        <v>0</v>
      </c>
      <c r="C2399" s="2" t="s">
        <v>667</v>
      </c>
    </row>
    <row r="2400" spans="1:3" x14ac:dyDescent="0.2">
      <c r="A2400" s="2">
        <v>2399</v>
      </c>
      <c r="B2400" s="2">
        <v>0</v>
      </c>
      <c r="C2400" s="2" t="s">
        <v>668</v>
      </c>
    </row>
    <row r="2401" spans="1:3" x14ac:dyDescent="0.2">
      <c r="A2401" s="2">
        <v>2400</v>
      </c>
      <c r="B2401" s="2">
        <v>0</v>
      </c>
      <c r="C2401" s="2" t="s">
        <v>669</v>
      </c>
    </row>
    <row r="2402" spans="1:3" x14ac:dyDescent="0.2">
      <c r="A2402" s="2">
        <v>2401</v>
      </c>
      <c r="B2402" s="2">
        <v>0</v>
      </c>
      <c r="C2402" s="2" t="s">
        <v>670</v>
      </c>
    </row>
    <row r="2403" spans="1:3" x14ac:dyDescent="0.2">
      <c r="A2403" s="2">
        <v>2402</v>
      </c>
      <c r="B2403" s="2">
        <v>0</v>
      </c>
      <c r="C2403" s="2" t="s">
        <v>671</v>
      </c>
    </row>
    <row r="2404" spans="1:3" x14ac:dyDescent="0.2">
      <c r="A2404" s="2">
        <v>2403</v>
      </c>
      <c r="B2404" s="2">
        <v>0</v>
      </c>
      <c r="C2404" s="2" t="s">
        <v>672</v>
      </c>
    </row>
    <row r="2405" spans="1:3" x14ac:dyDescent="0.2">
      <c r="A2405" s="2">
        <v>2404</v>
      </c>
      <c r="B2405" s="2">
        <v>0</v>
      </c>
      <c r="C2405" s="2" t="s">
        <v>673</v>
      </c>
    </row>
    <row r="2406" spans="1:3" x14ac:dyDescent="0.2">
      <c r="A2406" s="2">
        <v>2405</v>
      </c>
      <c r="B2406" s="2">
        <v>0</v>
      </c>
      <c r="C2406" s="2" t="s">
        <v>674</v>
      </c>
    </row>
    <row r="2407" spans="1:3" x14ac:dyDescent="0.2">
      <c r="A2407" s="2">
        <v>2406</v>
      </c>
      <c r="B2407" s="2">
        <v>0</v>
      </c>
      <c r="C2407" s="2" t="s">
        <v>675</v>
      </c>
    </row>
    <row r="2408" spans="1:3" x14ac:dyDescent="0.2">
      <c r="A2408" s="2">
        <v>2407</v>
      </c>
      <c r="B2408" s="2">
        <v>0</v>
      </c>
      <c r="C2408" s="2" t="s">
        <v>676</v>
      </c>
    </row>
    <row r="2409" spans="1:3" x14ac:dyDescent="0.2">
      <c r="A2409" s="2">
        <v>2408</v>
      </c>
      <c r="B2409" s="2">
        <v>0</v>
      </c>
      <c r="C2409" s="2" t="s">
        <v>677</v>
      </c>
    </row>
    <row r="2410" spans="1:3" x14ac:dyDescent="0.2">
      <c r="A2410" s="2">
        <v>2409</v>
      </c>
      <c r="B2410" s="2">
        <v>0</v>
      </c>
      <c r="C2410" s="2" t="s">
        <v>678</v>
      </c>
    </row>
    <row r="2411" spans="1:3" x14ac:dyDescent="0.2">
      <c r="A2411" s="2">
        <v>2410</v>
      </c>
      <c r="B2411" s="2">
        <v>0</v>
      </c>
      <c r="C2411" s="2" t="s">
        <v>679</v>
      </c>
    </row>
    <row r="2412" spans="1:3" x14ac:dyDescent="0.2">
      <c r="A2412" s="2">
        <v>2411</v>
      </c>
      <c r="B2412" s="2">
        <v>0</v>
      </c>
      <c r="C2412" s="2" t="s">
        <v>680</v>
      </c>
    </row>
    <row r="2413" spans="1:3" x14ac:dyDescent="0.2">
      <c r="A2413" s="2">
        <v>2412</v>
      </c>
      <c r="B2413" s="2">
        <v>0</v>
      </c>
      <c r="C2413" s="2" t="s">
        <v>681</v>
      </c>
    </row>
    <row r="2414" spans="1:3" x14ac:dyDescent="0.2">
      <c r="A2414" s="2">
        <v>2413</v>
      </c>
      <c r="B2414" s="2">
        <v>0</v>
      </c>
      <c r="C2414" s="2" t="s">
        <v>682</v>
      </c>
    </row>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Avance Metas e Indicadores</vt:lpstr>
      <vt:lpstr>UPZ</vt:lpstr>
      <vt:lpstr>Barrios</vt:lpstr>
      <vt:lpstr>'Avance Metas e Indicadores'!Área_de_impresión</vt:lpstr>
    </vt:vector>
  </TitlesOfParts>
  <Company>DReyes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Deiryn Reyes</dc:creator>
  <cp:lastModifiedBy>User</cp:lastModifiedBy>
  <cp:lastPrinted>2018-02-19T15:51:42Z</cp:lastPrinted>
  <dcterms:created xsi:type="dcterms:W3CDTF">2007-03-15T17:15:41Z</dcterms:created>
  <dcterms:modified xsi:type="dcterms:W3CDTF">2022-02-03T12:27:32Z</dcterms:modified>
</cp:coreProperties>
</file>