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User\Desktop\POAs 2020\BMT\SGC\"/>
    </mc:Choice>
  </mc:AlternateContent>
  <bookViews>
    <workbookView xWindow="0" yWindow="0" windowWidth="25200" windowHeight="11550" tabRatio="840" activeTab="1"/>
  </bookViews>
  <sheets>
    <sheet name="Sección 1. Metas - Magnitud" sheetId="13" r:id="rId1"/>
    <sheet name="Sección 2. Metas - Presupuesto" sheetId="42" r:id="rId2"/>
    <sheet name="Sección 3. Metas Producto" sheetId="5" r:id="rId3"/>
    <sheet name="11" sheetId="14" r:id="rId4"/>
    <sheet name="ACT_11" sheetId="34" r:id="rId5"/>
    <sheet name="12" sheetId="15" r:id="rId6"/>
    <sheet name="ACT_12" sheetId="36" r:id="rId7"/>
    <sheet name="13" sheetId="16" r:id="rId8"/>
    <sheet name="ACT_13" sheetId="37" r:id="rId9"/>
    <sheet name="14" sheetId="17" r:id="rId10"/>
    <sheet name="ACT_14" sheetId="38" r:id="rId11"/>
    <sheet name="15" sheetId="18" r:id="rId12"/>
    <sheet name="ACT_15" sheetId="39" r:id="rId13"/>
    <sheet name="17" sheetId="20" r:id="rId14"/>
    <sheet name="ACT_17" sheetId="41" r:id="rId15"/>
    <sheet name="18" sheetId="43" r:id="rId16"/>
    <sheet name="ACT 18" sheetId="44" r:id="rId17"/>
    <sheet name="Variables" sheetId="35" r:id="rId18"/>
    <sheet name="ODS" sheetId="45" r:id="rId19"/>
    <sheet name="Sección 4. Territorialización" sheetId="9" r:id="rId20"/>
  </sheets>
  <externalReferences>
    <externalReference r:id="rId21"/>
    <externalReference r:id="rId22"/>
    <externalReference r:id="rId23"/>
  </externalReferences>
  <definedNames>
    <definedName name="_xlnm._FilterDatabase" localSheetId="4" hidden="1">ACT_11!$A$13:$J$21</definedName>
    <definedName name="_xlnm._FilterDatabase" localSheetId="6" hidden="1">ACT_12!$A$13:$J$16</definedName>
    <definedName name="_xlnm._FilterDatabase" localSheetId="8" hidden="1">ACT_13!$A$13:$GI$23</definedName>
    <definedName name="_xlnm._FilterDatabase" localSheetId="10" hidden="1">ACT_14!$A$13:$GO$19</definedName>
    <definedName name="_xlnm._FilterDatabase" localSheetId="12" hidden="1">ACT_15!$A$13:$GM$17</definedName>
    <definedName name="_xlnm._FilterDatabase" localSheetId="14" hidden="1">ACT_17!$A$13:$J$14</definedName>
    <definedName name="_xlnm._FilterDatabase" localSheetId="0" hidden="1">'Sección 1. Metas - Magnitud'!$A$13:$T$31</definedName>
    <definedName name="_xlnm._FilterDatabase" localSheetId="1" hidden="1">'Sección 2. Metas - Presupuesto'!$A$12:$AC$37</definedName>
    <definedName name="_xlnm._FilterDatabase" localSheetId="17" hidden="1">Variables!$C$2:$C$8</definedName>
    <definedName name="_xlnm.Print_Area" localSheetId="2">'Sección 3. Metas Producto'!$A$1:$Y$12</definedName>
    <definedName name="_xlnm.Print_Area" localSheetId="19">'Sección 4. Territorialización'!$A$1:$S$63</definedName>
    <definedName name="CONDICION_POBLACIONAL" localSheetId="15">#REF!</definedName>
    <definedName name="CONDICION_POBLACIONAL" localSheetId="16">#REF!</definedName>
    <definedName name="CONDICION_POBLACIONAL" localSheetId="4">[1]Variables!$C$1:$C$24</definedName>
    <definedName name="CONDICION_POBLACIONAL" localSheetId="6">[1]Variables!$C$1:$C$24</definedName>
    <definedName name="CONDICION_POBLACIONAL" localSheetId="8">[1]Variables!$C$1:$C$24</definedName>
    <definedName name="CONDICION_POBLACIONAL" localSheetId="10">[1]Variables!$C$1:$C$24</definedName>
    <definedName name="CONDICION_POBLACIONAL" localSheetId="12">[1]Variables!$C$1:$C$24</definedName>
    <definedName name="CONDICION_POBLACIONAL" localSheetId="14">[1]Variables!$C$1:$C$24</definedName>
    <definedName name="CONDICION_POBLACIONAL" localSheetId="17">#REF!</definedName>
    <definedName name="CONDICION_POBLACIONAL">[2]Variables!$C$1:$C$24</definedName>
    <definedName name="GRUPO_ETAREO" localSheetId="15">#REF!</definedName>
    <definedName name="GRUPO_ETAREO" localSheetId="16">#REF!</definedName>
    <definedName name="GRUPO_ETAREO" localSheetId="4">[1]Variables!$A$1:$A$8</definedName>
    <definedName name="GRUPO_ETAREO" localSheetId="6">[1]Variables!$A$1:$A$8</definedName>
    <definedName name="GRUPO_ETAREO" localSheetId="8">[1]Variables!$A$1:$A$8</definedName>
    <definedName name="GRUPO_ETAREO" localSheetId="10">[1]Variables!$A$1:$A$8</definedName>
    <definedName name="GRUPO_ETAREO" localSheetId="12">[1]Variables!$A$1:$A$8</definedName>
    <definedName name="GRUPO_ETAREO" localSheetId="14">[1]Variables!$A$1:$A$8</definedName>
    <definedName name="GRUPO_ETAREO">[2]Variables!$A$1:$A$8</definedName>
    <definedName name="GRUPO_ETAREOS" localSheetId="5">#REF!</definedName>
    <definedName name="GRUPO_ETAREOS" localSheetId="7">#REF!</definedName>
    <definedName name="GRUPO_ETAREOS" localSheetId="9">#REF!</definedName>
    <definedName name="GRUPO_ETAREOS" localSheetId="11">#REF!</definedName>
    <definedName name="GRUPO_ETAREOS" localSheetId="13">#REF!</definedName>
    <definedName name="GRUPO_ETAREOS" localSheetId="15">#REF!</definedName>
    <definedName name="GRUPO_ETAREOS" localSheetId="16">#REF!</definedName>
    <definedName name="GRUPO_ETAREOS" localSheetId="4">#REF!</definedName>
    <definedName name="GRUPO_ETAREOS" localSheetId="6">#REF!</definedName>
    <definedName name="GRUPO_ETAREOS" localSheetId="8">#REF!</definedName>
    <definedName name="GRUPO_ETAREOS" localSheetId="10">#REF!</definedName>
    <definedName name="GRUPO_ETAREOS" localSheetId="12">#REF!</definedName>
    <definedName name="GRUPO_ETAREOS" localSheetId="14">#REF!</definedName>
    <definedName name="GRUPO_ETAREOS" localSheetId="1">#REF!</definedName>
    <definedName name="GRUPO_ETAREOS" localSheetId="19">#REF!</definedName>
    <definedName name="GRUPO_ETAREOS">#REF!</definedName>
    <definedName name="GRUPO_ETARIO" localSheetId="5">#REF!</definedName>
    <definedName name="GRUPO_ETARIO" localSheetId="7">#REF!</definedName>
    <definedName name="GRUPO_ETARIO" localSheetId="9">#REF!</definedName>
    <definedName name="GRUPO_ETARIO" localSheetId="11">#REF!</definedName>
    <definedName name="GRUPO_ETARIO" localSheetId="13">#REF!</definedName>
    <definedName name="GRUPO_ETARIO" localSheetId="15">#REF!</definedName>
    <definedName name="GRUPO_ETARIO" localSheetId="16">#REF!</definedName>
    <definedName name="GRUPO_ETARIO" localSheetId="4">#REF!</definedName>
    <definedName name="GRUPO_ETARIO" localSheetId="6">#REF!</definedName>
    <definedName name="GRUPO_ETARIO" localSheetId="8">#REF!</definedName>
    <definedName name="GRUPO_ETARIO" localSheetId="10">#REF!</definedName>
    <definedName name="GRUPO_ETARIO" localSheetId="12">#REF!</definedName>
    <definedName name="GRUPO_ETARIO" localSheetId="14">#REF!</definedName>
    <definedName name="GRUPO_ETARIO" localSheetId="1">#REF!</definedName>
    <definedName name="GRUPO_ETARIO">#REF!</definedName>
    <definedName name="GRUPO_ETNICO" localSheetId="5">#REF!</definedName>
    <definedName name="GRUPO_ETNICO" localSheetId="7">#REF!</definedName>
    <definedName name="GRUPO_ETNICO" localSheetId="9">#REF!</definedName>
    <definedName name="GRUPO_ETNICO" localSheetId="11">#REF!</definedName>
    <definedName name="GRUPO_ETNICO" localSheetId="13">#REF!</definedName>
    <definedName name="GRUPO_ETNICO" localSheetId="15">#REF!</definedName>
    <definedName name="GRUPO_ETNICO" localSheetId="16">#REF!</definedName>
    <definedName name="GRUPO_ETNICO" localSheetId="4">#REF!</definedName>
    <definedName name="GRUPO_ETNICO" localSheetId="6">#REF!</definedName>
    <definedName name="GRUPO_ETNICO" localSheetId="8">#REF!</definedName>
    <definedName name="GRUPO_ETNICO" localSheetId="10">#REF!</definedName>
    <definedName name="GRUPO_ETNICO" localSheetId="12">#REF!</definedName>
    <definedName name="GRUPO_ETNICO" localSheetId="14">#REF!</definedName>
    <definedName name="GRUPO_ETNICO" localSheetId="1">#REF!</definedName>
    <definedName name="GRUPO_ETNICO">#REF!</definedName>
    <definedName name="GRUPOETNICO" localSheetId="5">#REF!</definedName>
    <definedName name="GRUPOETNICO" localSheetId="7">#REF!</definedName>
    <definedName name="GRUPOETNICO" localSheetId="9">#REF!</definedName>
    <definedName name="GRUPOETNICO" localSheetId="11">#REF!</definedName>
    <definedName name="GRUPOETNICO" localSheetId="13">#REF!</definedName>
    <definedName name="GRUPOETNICO" localSheetId="15">#REF!</definedName>
    <definedName name="GRUPOETNICO" localSheetId="16">#REF!</definedName>
    <definedName name="GRUPOETNICO" localSheetId="4">#REF!</definedName>
    <definedName name="GRUPOETNICO" localSheetId="6">#REF!</definedName>
    <definedName name="GRUPOETNICO" localSheetId="8">#REF!</definedName>
    <definedName name="GRUPOETNICO" localSheetId="10">#REF!</definedName>
    <definedName name="GRUPOETNICO" localSheetId="12">#REF!</definedName>
    <definedName name="GRUPOETNICO" localSheetId="14">#REF!</definedName>
    <definedName name="GRUPOETNICO" localSheetId="1">#REF!</definedName>
    <definedName name="GRUPOETNICO" localSheetId="19">#REF!</definedName>
    <definedName name="GRUPOETNICO">#REF!</definedName>
    <definedName name="GRUPOS_ETNICOS" localSheetId="15">#REF!</definedName>
    <definedName name="GRUPOS_ETNICOS" localSheetId="16">#REF!</definedName>
    <definedName name="GRUPOS_ETNICOS" localSheetId="4">[1]Variables!$H$1:$H$8</definedName>
    <definedName name="GRUPOS_ETNICOS" localSheetId="6">[1]Variables!$H$1:$H$8</definedName>
    <definedName name="GRUPOS_ETNICOS" localSheetId="8">[1]Variables!$H$1:$H$8</definedName>
    <definedName name="GRUPOS_ETNICOS" localSheetId="10">[1]Variables!$H$1:$H$8</definedName>
    <definedName name="GRUPOS_ETNICOS" localSheetId="12">[1]Variables!$H$1:$H$8</definedName>
    <definedName name="GRUPOS_ETNICOS" localSheetId="14">[1]Variables!$H$1:$H$8</definedName>
    <definedName name="GRUPOS_ETNICOS" localSheetId="17">#REF!</definedName>
    <definedName name="GRUPOS_ETNICOS">[2]Variables!$H$1:$H$8</definedName>
    <definedName name="LOCALIDAD" localSheetId="5">#REF!</definedName>
    <definedName name="LOCALIDAD" localSheetId="7">#REF!</definedName>
    <definedName name="LOCALIDAD" localSheetId="9">#REF!</definedName>
    <definedName name="LOCALIDAD" localSheetId="11">#REF!</definedName>
    <definedName name="LOCALIDAD" localSheetId="13">#REF!</definedName>
    <definedName name="LOCALIDAD" localSheetId="15">#REF!</definedName>
    <definedName name="LOCALIDAD" localSheetId="16">#REF!</definedName>
    <definedName name="LOCALIDAD" localSheetId="4">#REF!</definedName>
    <definedName name="LOCALIDAD" localSheetId="6">#REF!</definedName>
    <definedName name="LOCALIDAD" localSheetId="8">#REF!</definedName>
    <definedName name="LOCALIDAD" localSheetId="10">#REF!</definedName>
    <definedName name="LOCALIDAD" localSheetId="12">#REF!</definedName>
    <definedName name="LOCALIDAD" localSheetId="14">#REF!</definedName>
    <definedName name="LOCALIDAD" localSheetId="1">#REF!</definedName>
    <definedName name="LOCALIDAD">#REF!</definedName>
    <definedName name="LOCALIZACION" localSheetId="5">#REF!</definedName>
    <definedName name="LOCALIZACION" localSheetId="7">#REF!</definedName>
    <definedName name="LOCALIZACION" localSheetId="9">#REF!</definedName>
    <definedName name="LOCALIZACION" localSheetId="11">#REF!</definedName>
    <definedName name="LOCALIZACION" localSheetId="13">#REF!</definedName>
    <definedName name="LOCALIZACION" localSheetId="15">#REF!</definedName>
    <definedName name="LOCALIZACION" localSheetId="16">#REF!</definedName>
    <definedName name="LOCALIZACION" localSheetId="4">#REF!</definedName>
    <definedName name="LOCALIZACION" localSheetId="6">#REF!</definedName>
    <definedName name="LOCALIZACION" localSheetId="8">#REF!</definedName>
    <definedName name="LOCALIZACION" localSheetId="10">#REF!</definedName>
    <definedName name="LOCALIZACION" localSheetId="12">#REF!</definedName>
    <definedName name="LOCALIZACION" localSheetId="14">#REF!</definedName>
    <definedName name="LOCALIZACION" localSheetId="1">#REF!</definedName>
    <definedName name="LOCALIZACIO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3" i="42" l="1"/>
  <c r="Y35" i="42" l="1"/>
  <c r="Y33" i="42"/>
  <c r="Y24" i="42"/>
  <c r="Y21" i="42" l="1"/>
  <c r="Y18" i="42"/>
  <c r="F36" i="42" l="1"/>
  <c r="G36" i="42"/>
  <c r="H36" i="42"/>
  <c r="I36" i="42"/>
  <c r="J36" i="42"/>
  <c r="E36" i="42"/>
  <c r="G37" i="42" l="1"/>
  <c r="F20" i="34" l="1"/>
  <c r="F33" i="20" l="1"/>
  <c r="H20" i="34" l="1"/>
  <c r="L36" i="42" l="1"/>
  <c r="F30" i="16" l="1"/>
  <c r="F31" i="16"/>
  <c r="F32" i="16"/>
  <c r="F33" i="16"/>
  <c r="F29" i="16"/>
  <c r="S14" i="13" l="1"/>
  <c r="Q17" i="13"/>
  <c r="G29" i="14" l="1"/>
  <c r="G32" i="14"/>
  <c r="F30" i="17" l="1"/>
  <c r="F29" i="17"/>
  <c r="G34" i="15"/>
  <c r="G30" i="15"/>
  <c r="Q37" i="42"/>
  <c r="P37" i="42"/>
  <c r="O37" i="42"/>
  <c r="N37" i="42"/>
  <c r="M37" i="42"/>
  <c r="Q36" i="42"/>
  <c r="P36" i="42"/>
  <c r="O36" i="42"/>
  <c r="N36" i="42"/>
  <c r="M36" i="42"/>
  <c r="Q34" i="42"/>
  <c r="P34" i="42"/>
  <c r="O34" i="42"/>
  <c r="N34" i="42"/>
  <c r="M34" i="42"/>
  <c r="P31" i="42"/>
  <c r="O31" i="42"/>
  <c r="N31" i="42"/>
  <c r="M31" i="42"/>
  <c r="N25" i="42"/>
  <c r="M25" i="42"/>
  <c r="P22" i="42"/>
  <c r="O22" i="42"/>
  <c r="M22" i="42"/>
  <c r="P19" i="42"/>
  <c r="O19" i="42"/>
  <c r="M19" i="42"/>
  <c r="Q16" i="42"/>
  <c r="O16" i="42"/>
  <c r="N16" i="42"/>
  <c r="M16" i="42"/>
  <c r="Y31" i="42" l="1"/>
  <c r="Y16" i="42"/>
  <c r="Z16" i="42" s="1"/>
  <c r="H18" i="39"/>
  <c r="C18" i="39"/>
  <c r="H23" i="37"/>
  <c r="F23" i="37"/>
  <c r="C23" i="37"/>
  <c r="C20" i="34" l="1"/>
  <c r="F16" i="36"/>
  <c r="K36" i="42" l="1"/>
  <c r="K37" i="42"/>
  <c r="C29" i="43"/>
  <c r="C30" i="43" s="1"/>
  <c r="C31" i="43" s="1"/>
  <c r="C32" i="43" s="1"/>
  <c r="C33" i="43" s="1"/>
  <c r="Q33" i="13"/>
  <c r="P33" i="13"/>
  <c r="O33" i="13"/>
  <c r="N33" i="13"/>
  <c r="M33" i="13"/>
  <c r="Q32" i="13"/>
  <c r="P32" i="13"/>
  <c r="O32" i="13"/>
  <c r="N32" i="13"/>
  <c r="M32" i="13"/>
  <c r="Q30" i="13"/>
  <c r="P30" i="13"/>
  <c r="O30" i="13"/>
  <c r="N30" i="13"/>
  <c r="M30" i="13"/>
  <c r="Q29" i="13"/>
  <c r="P29" i="13"/>
  <c r="O29" i="13"/>
  <c r="N29" i="13"/>
  <c r="M29" i="13"/>
  <c r="P27" i="13"/>
  <c r="O27" i="13"/>
  <c r="N27" i="13"/>
  <c r="Q26" i="13"/>
  <c r="P26" i="13"/>
  <c r="O26" i="13"/>
  <c r="N26" i="13"/>
  <c r="M26" i="13"/>
  <c r="M27" i="13"/>
  <c r="Q24" i="13"/>
  <c r="P24" i="13"/>
  <c r="O24" i="13"/>
  <c r="N24" i="13"/>
  <c r="Q23" i="13"/>
  <c r="P23" i="13"/>
  <c r="O23" i="13"/>
  <c r="N23" i="13"/>
  <c r="M23" i="13"/>
  <c r="M24" i="13"/>
  <c r="Q21" i="13"/>
  <c r="P21" i="13"/>
  <c r="O21" i="13"/>
  <c r="Q20" i="13"/>
  <c r="P20" i="13"/>
  <c r="O20" i="13"/>
  <c r="N20" i="13"/>
  <c r="N21" i="13"/>
  <c r="M21" i="13"/>
  <c r="M20" i="13"/>
  <c r="Q18" i="13"/>
  <c r="P18" i="13"/>
  <c r="O18" i="13"/>
  <c r="M18" i="13"/>
  <c r="N18" i="13"/>
  <c r="P17" i="13"/>
  <c r="O17" i="13"/>
  <c r="N17" i="13"/>
  <c r="M17" i="13"/>
  <c r="Q15" i="13"/>
  <c r="Q14" i="13"/>
  <c r="Q13" i="42" s="1"/>
  <c r="P15" i="13"/>
  <c r="P14" i="13"/>
  <c r="P13" i="42" s="1"/>
  <c r="O15" i="13"/>
  <c r="O14" i="13"/>
  <c r="O13" i="42" s="1"/>
  <c r="N15" i="13"/>
  <c r="N14" i="13"/>
  <c r="N13" i="42" s="1"/>
  <c r="M15" i="13"/>
  <c r="M14" i="13"/>
  <c r="Z13" i="42" l="1"/>
  <c r="F24" i="20"/>
  <c r="G24" i="14"/>
  <c r="F18" i="39" l="1"/>
  <c r="F20" i="38"/>
  <c r="C20" i="38"/>
  <c r="F24" i="17"/>
  <c r="F25" i="17"/>
  <c r="F24" i="16"/>
  <c r="C16" i="36"/>
  <c r="G25" i="15"/>
  <c r="G26" i="15"/>
  <c r="G25" i="14"/>
  <c r="H15" i="41" l="1"/>
  <c r="F15" i="41"/>
  <c r="C15" i="41"/>
  <c r="H20" i="38"/>
  <c r="C21" i="34" l="1"/>
  <c r="Y12" i="5" l="1"/>
  <c r="X12" i="5"/>
  <c r="W12" i="5"/>
  <c r="O12" i="5"/>
  <c r="P12" i="5"/>
  <c r="Q12" i="5"/>
  <c r="R12" i="5"/>
  <c r="S12" i="5"/>
  <c r="F25" i="16" l="1"/>
  <c r="L33" i="42" l="1"/>
  <c r="L30" i="42"/>
  <c r="L27" i="42"/>
  <c r="L24" i="42"/>
  <c r="L21" i="42"/>
  <c r="L18" i="42"/>
  <c r="L15" i="42"/>
  <c r="L37" i="42" l="1"/>
  <c r="H15" i="44"/>
  <c r="F37" i="42" l="1"/>
  <c r="H37" i="42"/>
  <c r="I37" i="42"/>
  <c r="J37" i="42"/>
  <c r="E15" i="42"/>
  <c r="E18" i="42"/>
  <c r="E21" i="42"/>
  <c r="E24" i="42"/>
  <c r="E27" i="42"/>
  <c r="E30" i="42"/>
  <c r="E33" i="42"/>
  <c r="A32" i="13"/>
  <c r="H16" i="36"/>
  <c r="H17" i="36" s="1"/>
  <c r="C17" i="36"/>
  <c r="Z33" i="42"/>
  <c r="Y32" i="42"/>
  <c r="Y30" i="42"/>
  <c r="Z30" i="42" s="1"/>
  <c r="Y29" i="42"/>
  <c r="E28" i="42"/>
  <c r="Y27" i="42"/>
  <c r="Z27" i="42" s="1"/>
  <c r="Y26" i="42"/>
  <c r="E25" i="42"/>
  <c r="Y23" i="42"/>
  <c r="E22" i="42"/>
  <c r="Y20" i="42"/>
  <c r="E19" i="42"/>
  <c r="Y17" i="42"/>
  <c r="E16" i="42"/>
  <c r="Y15" i="42"/>
  <c r="Y14" i="42"/>
  <c r="E13" i="42"/>
  <c r="AA13" i="42" s="1"/>
  <c r="F17" i="36"/>
  <c r="L33" i="13"/>
  <c r="L32" i="13"/>
  <c r="K32" i="13"/>
  <c r="J32" i="13"/>
  <c r="B13" i="43"/>
  <c r="G11" i="43"/>
  <c r="G10" i="43"/>
  <c r="B10" i="43"/>
  <c r="E9" i="43"/>
  <c r="F15" i="44"/>
  <c r="C15" i="44"/>
  <c r="Q34" i="13"/>
  <c r="O34" i="13"/>
  <c r="N34" i="13"/>
  <c r="P34" i="13"/>
  <c r="M34" i="13"/>
  <c r="E29" i="43"/>
  <c r="E30" i="43" s="1"/>
  <c r="E31" i="43" s="1"/>
  <c r="E32" i="43" s="1"/>
  <c r="E33" i="43" s="1"/>
  <c r="F29" i="43"/>
  <c r="F30" i="43"/>
  <c r="F31" i="43"/>
  <c r="F32" i="43"/>
  <c r="F33" i="43"/>
  <c r="R33" i="13"/>
  <c r="F32" i="20"/>
  <c r="F31" i="20"/>
  <c r="F30" i="20"/>
  <c r="F29" i="20"/>
  <c r="F33" i="18"/>
  <c r="F30" i="18"/>
  <c r="F29" i="18"/>
  <c r="G33" i="15"/>
  <c r="G32" i="15"/>
  <c r="G31" i="15"/>
  <c r="H31" i="20"/>
  <c r="S63" i="9"/>
  <c r="T23" i="35"/>
  <c r="S23" i="35"/>
  <c r="R23" i="35"/>
  <c r="C32" i="20"/>
  <c r="C33" i="20" s="1"/>
  <c r="E29" i="20"/>
  <c r="E30" i="20" s="1"/>
  <c r="E31" i="20" s="1"/>
  <c r="C29" i="20"/>
  <c r="C30" i="20" s="1"/>
  <c r="E29" i="18"/>
  <c r="E30" i="18" s="1"/>
  <c r="C29" i="18"/>
  <c r="E29" i="17"/>
  <c r="E30" i="17" s="1"/>
  <c r="E31" i="17" s="1"/>
  <c r="E32" i="17" s="1"/>
  <c r="E33" i="17" s="1"/>
  <c r="C29" i="17"/>
  <c r="E29" i="16"/>
  <c r="E30" i="16" s="1"/>
  <c r="E31" i="16" s="1"/>
  <c r="C29" i="16"/>
  <c r="F30" i="15"/>
  <c r="F31" i="15" s="1"/>
  <c r="F32" i="15" s="1"/>
  <c r="F33" i="15" s="1"/>
  <c r="D30" i="15"/>
  <c r="F29" i="14"/>
  <c r="F30" i="14" s="1"/>
  <c r="F31" i="14" s="1"/>
  <c r="F32" i="14" s="1"/>
  <c r="F33" i="14" s="1"/>
  <c r="D29" i="14"/>
  <c r="I12" i="5"/>
  <c r="P31" i="13"/>
  <c r="L30" i="13"/>
  <c r="L29" i="13"/>
  <c r="K29" i="13"/>
  <c r="J29" i="13"/>
  <c r="A29" i="13"/>
  <c r="L27" i="13"/>
  <c r="M28" i="13"/>
  <c r="L26" i="13"/>
  <c r="K26" i="13"/>
  <c r="J26" i="13"/>
  <c r="A26" i="13"/>
  <c r="N25" i="13"/>
  <c r="L24" i="13"/>
  <c r="L23" i="13"/>
  <c r="K23" i="13"/>
  <c r="J23" i="13"/>
  <c r="A23" i="13"/>
  <c r="L21" i="13"/>
  <c r="Q22" i="13"/>
  <c r="L20" i="13"/>
  <c r="K20" i="13"/>
  <c r="J20" i="13"/>
  <c r="A20" i="13"/>
  <c r="O19" i="13"/>
  <c r="L18" i="13"/>
  <c r="Q19" i="13"/>
  <c r="N19" i="13"/>
  <c r="L17" i="13"/>
  <c r="K17" i="13"/>
  <c r="J17" i="13"/>
  <c r="A17" i="13"/>
  <c r="M16" i="13"/>
  <c r="L15" i="13"/>
  <c r="L14" i="13"/>
  <c r="K14" i="13"/>
  <c r="J14" i="13"/>
  <c r="A14" i="13"/>
  <c r="H29" i="17"/>
  <c r="C30" i="17"/>
  <c r="G30" i="17" s="1"/>
  <c r="R30" i="13"/>
  <c r="P19" i="13"/>
  <c r="N28" i="13"/>
  <c r="M31" i="13"/>
  <c r="O31" i="13"/>
  <c r="Q28" i="13"/>
  <c r="Q31" i="13"/>
  <c r="M19" i="13"/>
  <c r="M22" i="13"/>
  <c r="M25" i="13"/>
  <c r="G29" i="17" l="1"/>
  <c r="E37" i="42"/>
  <c r="C30" i="16"/>
  <c r="C31" i="16" s="1"/>
  <c r="G29" i="43"/>
  <c r="I30" i="15"/>
  <c r="H29" i="14"/>
  <c r="Z24" i="42"/>
  <c r="AA24" i="42"/>
  <c r="AA32" i="42"/>
  <c r="Z32" i="42"/>
  <c r="AA18" i="42"/>
  <c r="Z18" i="42"/>
  <c r="AA26" i="42"/>
  <c r="Z26" i="42"/>
  <c r="Z17" i="42"/>
  <c r="AA17" i="42"/>
  <c r="AA33" i="42"/>
  <c r="Z15" i="42"/>
  <c r="AA15" i="42"/>
  <c r="AA20" i="42"/>
  <c r="Z20" i="42"/>
  <c r="Z35" i="42"/>
  <c r="AA35" i="42"/>
  <c r="AA30" i="42"/>
  <c r="Z23" i="42"/>
  <c r="AA23" i="42"/>
  <c r="AA21" i="42"/>
  <c r="Z21" i="42"/>
  <c r="AA29" i="42"/>
  <c r="Z29" i="42"/>
  <c r="AA27" i="42"/>
  <c r="AA14" i="42"/>
  <c r="Z14" i="42"/>
  <c r="D31" i="15"/>
  <c r="Y36" i="42"/>
  <c r="H29" i="43"/>
  <c r="C31" i="17"/>
  <c r="H30" i="20"/>
  <c r="G30" i="20"/>
  <c r="H33" i="20"/>
  <c r="G31" i="20"/>
  <c r="E32" i="20"/>
  <c r="H29" i="20"/>
  <c r="F31" i="17"/>
  <c r="H29" i="16"/>
  <c r="H30" i="17"/>
  <c r="C30" i="18"/>
  <c r="G29" i="20"/>
  <c r="H29" i="18"/>
  <c r="H32" i="20"/>
  <c r="I29" i="14"/>
  <c r="E31" i="18"/>
  <c r="E32" i="18" s="1"/>
  <c r="E33" i="18" s="1"/>
  <c r="G29" i="18" s="1"/>
  <c r="D32" i="15"/>
  <c r="Z31" i="42"/>
  <c r="Y34" i="42"/>
  <c r="R29" i="13"/>
  <c r="R31" i="13" s="1"/>
  <c r="N31" i="13"/>
  <c r="R32" i="13"/>
  <c r="R34" i="13" s="1"/>
  <c r="R17" i="13"/>
  <c r="Y28" i="42"/>
  <c r="Z28" i="42" s="1"/>
  <c r="Q16" i="13"/>
  <c r="O28" i="13"/>
  <c r="F31" i="18"/>
  <c r="O25" i="13"/>
  <c r="H31" i="17"/>
  <c r="R24" i="13"/>
  <c r="E32" i="16"/>
  <c r="E33" i="16" s="1"/>
  <c r="G29" i="16" s="1"/>
  <c r="R18" i="13"/>
  <c r="F34" i="15"/>
  <c r="H30" i="15" s="1"/>
  <c r="P16" i="13"/>
  <c r="R15" i="13"/>
  <c r="D30" i="14"/>
  <c r="H30" i="14" s="1"/>
  <c r="K19" i="34"/>
  <c r="L19" i="34" s="1"/>
  <c r="I31" i="15"/>
  <c r="Y37" i="42"/>
  <c r="Z37" i="42" s="1"/>
  <c r="C32" i="17" l="1"/>
  <c r="G32" i="17" s="1"/>
  <c r="G31" i="17"/>
  <c r="I32" i="15"/>
  <c r="H32" i="15"/>
  <c r="G30" i="16"/>
  <c r="C31" i="18"/>
  <c r="G30" i="18"/>
  <c r="AA36" i="42"/>
  <c r="H31" i="15"/>
  <c r="Z36" i="42"/>
  <c r="AA37" i="42"/>
  <c r="AA28" i="42"/>
  <c r="Z34" i="42"/>
  <c r="AA34" i="42"/>
  <c r="H30" i="43"/>
  <c r="G30" i="43"/>
  <c r="H30" i="18"/>
  <c r="G32" i="20"/>
  <c r="D33" i="15"/>
  <c r="H33" i="15" s="1"/>
  <c r="R19" i="13"/>
  <c r="P22" i="13"/>
  <c r="F32" i="18"/>
  <c r="C32" i="18"/>
  <c r="G32" i="18" s="1"/>
  <c r="F33" i="17"/>
  <c r="Q25" i="13"/>
  <c r="F32" i="17"/>
  <c r="H32" i="17"/>
  <c r="C33" i="17"/>
  <c r="G33" i="17" s="1"/>
  <c r="R20" i="13"/>
  <c r="O22" i="13"/>
  <c r="G31" i="16"/>
  <c r="H30" i="16"/>
  <c r="N22" i="13"/>
  <c r="O16" i="13"/>
  <c r="I30" i="14"/>
  <c r="N16" i="13"/>
  <c r="D31" i="14"/>
  <c r="H31" i="18" l="1"/>
  <c r="G31" i="18"/>
  <c r="I31" i="14"/>
  <c r="H31" i="14"/>
  <c r="AA16" i="42"/>
  <c r="H31" i="43"/>
  <c r="G31" i="43"/>
  <c r="G33" i="20"/>
  <c r="D34" i="15"/>
  <c r="H34" i="15" s="1"/>
  <c r="I33" i="15"/>
  <c r="H32" i="18"/>
  <c r="C33" i="18"/>
  <c r="G33" i="18" s="1"/>
  <c r="P28" i="13"/>
  <c r="P25" i="13"/>
  <c r="R23" i="13"/>
  <c r="R25" i="13" s="1"/>
  <c r="H33" i="17"/>
  <c r="Y19" i="42"/>
  <c r="H31" i="16"/>
  <c r="C32" i="16"/>
  <c r="G32" i="16" s="1"/>
  <c r="R14" i="13"/>
  <c r="R16" i="13" s="1"/>
  <c r="D32" i="14"/>
  <c r="I32" i="14" l="1"/>
  <c r="H32" i="14"/>
  <c r="AA19" i="42"/>
  <c r="Z19" i="42"/>
  <c r="G32" i="43"/>
  <c r="H32" i="43"/>
  <c r="I34" i="15"/>
  <c r="Y22" i="42"/>
  <c r="H33" i="18"/>
  <c r="C33" i="16"/>
  <c r="G33" i="16" s="1"/>
  <c r="H32" i="16"/>
  <c r="D33" i="14"/>
  <c r="I33" i="14" l="1"/>
  <c r="H33" i="14"/>
  <c r="AA22" i="42"/>
  <c r="Z22" i="42"/>
  <c r="G33" i="43"/>
  <c r="H33" i="43"/>
  <c r="H33" i="16"/>
  <c r="R21" i="13" l="1"/>
  <c r="R22" i="13" s="1"/>
  <c r="R27" i="13" l="1"/>
  <c r="T12" i="5" l="1"/>
  <c r="V12" i="5" l="1"/>
  <c r="U12" i="5"/>
  <c r="R26" i="13"/>
  <c r="R28" i="13" s="1"/>
  <c r="Y25" i="42"/>
  <c r="Z25" i="42" l="1"/>
  <c r="AA25" i="42"/>
</calcChain>
</file>

<file path=xl/sharedStrings.xml><?xml version="1.0" encoding="utf-8"?>
<sst xmlns="http://schemas.openxmlformats.org/spreadsheetml/2006/main" count="1771" uniqueCount="775">
  <si>
    <t>DEPENDENCIA:</t>
  </si>
  <si>
    <t>PRESUPUESTO VIGENCIA</t>
  </si>
  <si>
    <t>Programa Plan de Desarrollo</t>
  </si>
  <si>
    <t>UNIDAD DE MEDIDA</t>
  </si>
  <si>
    <t>INDICADOR</t>
  </si>
  <si>
    <t>LOCALIZACIÓN FÍSICA</t>
  </si>
  <si>
    <t>LOCALIDAD</t>
  </si>
  <si>
    <t>CONDICION POBLACIONAL</t>
  </si>
  <si>
    <t>GRUPOS ETNICOS</t>
  </si>
  <si>
    <t>LOCALIZACION</t>
  </si>
  <si>
    <t>GRUPO ETAREO</t>
  </si>
  <si>
    <t>META PROYECTO 1                                             (Con varios puntos de inversión)</t>
  </si>
  <si>
    <t>Barrios Unidos</t>
  </si>
  <si>
    <t>Niños y niñas de primera infancia</t>
  </si>
  <si>
    <t>Teusaquillo</t>
  </si>
  <si>
    <t>Niños, niñas y adolescentes desescolarizados</t>
  </si>
  <si>
    <t>Los Martires</t>
  </si>
  <si>
    <t>Niños, niñas y adolescentes en riesgo social vinculacion temprana al trabajo o acompañamiento</t>
  </si>
  <si>
    <t>Antonio Nariño</t>
  </si>
  <si>
    <t>Niños, niñas y adolescentes escolarizados</t>
  </si>
  <si>
    <t>Puente Aranda</t>
  </si>
  <si>
    <t>Personas cabezas de familia</t>
  </si>
  <si>
    <t>Rafael Uribe Uribe</t>
  </si>
  <si>
    <t>Personas consumidoras de sustancias psicoactivas</t>
  </si>
  <si>
    <t>Ciudad Bolivar</t>
  </si>
  <si>
    <t>Personas en situacion de desplazamiento</t>
  </si>
  <si>
    <t>Sumapaz</t>
  </si>
  <si>
    <t>Personas vinculadas a la prostitución</t>
  </si>
  <si>
    <t>Especial</t>
  </si>
  <si>
    <t>Reincorporados - as</t>
  </si>
  <si>
    <t>Entidad</t>
  </si>
  <si>
    <t>Sector LGBT</t>
  </si>
  <si>
    <t>CODIGO</t>
  </si>
  <si>
    <t xml:space="preserve"> Proyección Poblacion 2012 según Localidad.</t>
  </si>
  <si>
    <t xml:space="preserve">0-5 años Primera infancia </t>
  </si>
  <si>
    <t>Usaquen</t>
  </si>
  <si>
    <t>Grupos de edad</t>
  </si>
  <si>
    <t xml:space="preserve">6 - 13 años Infancia </t>
  </si>
  <si>
    <t>Chapinero</t>
  </si>
  <si>
    <t>Total</t>
  </si>
  <si>
    <t>Hombres</t>
  </si>
  <si>
    <t>Mujeres</t>
  </si>
  <si>
    <t>14 - 17 años Adolescencia</t>
  </si>
  <si>
    <t>Santa Fe</t>
  </si>
  <si>
    <t>USAQUÉN</t>
  </si>
  <si>
    <t>18 - 26 años Juventud</t>
  </si>
  <si>
    <t>San Cristobal</t>
  </si>
  <si>
    <t>CHAPINERO</t>
  </si>
  <si>
    <t>27 - 59 años Adultez</t>
  </si>
  <si>
    <t>Usme</t>
  </si>
  <si>
    <t>SANTA FE</t>
  </si>
  <si>
    <t>60 años o más. Personas Mayores</t>
  </si>
  <si>
    <t>Tunjuelito</t>
  </si>
  <si>
    <t>SAN CRISTÓBAL</t>
  </si>
  <si>
    <t>Bosa</t>
  </si>
  <si>
    <t>USME</t>
  </si>
  <si>
    <t>Kennedy</t>
  </si>
  <si>
    <t>TUNJUELITO</t>
  </si>
  <si>
    <t>Fontibon</t>
  </si>
  <si>
    <t>BOSA</t>
  </si>
  <si>
    <t>Engativa</t>
  </si>
  <si>
    <t>KENNEDY</t>
  </si>
  <si>
    <t>Todos los Grupos</t>
  </si>
  <si>
    <t>Suba</t>
  </si>
  <si>
    <t>FONTIBÓN</t>
  </si>
  <si>
    <t>Adultos-as trabajador-a formal</t>
  </si>
  <si>
    <t>ENGATIVÁ</t>
  </si>
  <si>
    <t>Adultos-as trabajador-a informal</t>
  </si>
  <si>
    <t>SUBA</t>
  </si>
  <si>
    <t>Ciudadanos-as habitantes de calle</t>
  </si>
  <si>
    <t>B. UNIDOS</t>
  </si>
  <si>
    <t>Comunidad en general</t>
  </si>
  <si>
    <t>TEUSAQUILLO</t>
  </si>
  <si>
    <t>Familias en emergencia social y catastrófica</t>
  </si>
  <si>
    <t>LOS MÁRTIRES</t>
  </si>
  <si>
    <t>Familias en situacion de vulnerabilidad</t>
  </si>
  <si>
    <t>La Candelaria</t>
  </si>
  <si>
    <t>A. NARIÑO</t>
  </si>
  <si>
    <t>Familias ubicadas en zonas de alto deterioro urbano</t>
  </si>
  <si>
    <t>PTE. ARANDA</t>
  </si>
  <si>
    <t>Jovenes desescolarizados</t>
  </si>
  <si>
    <t>CANDELARIA</t>
  </si>
  <si>
    <t>Jovenes escolarizados</t>
  </si>
  <si>
    <t>R.URIBE</t>
  </si>
  <si>
    <t>Mujeres gestantes y lactantes</t>
  </si>
  <si>
    <t>C. BOLÍVAR</t>
  </si>
  <si>
    <t>SUMAPAZ</t>
  </si>
  <si>
    <t>Distrital</t>
  </si>
  <si>
    <t>Otras Entidades</t>
  </si>
  <si>
    <t>Regional</t>
  </si>
  <si>
    <t>Personas con discapacidad</t>
  </si>
  <si>
    <t>Todos los grupos</t>
  </si>
  <si>
    <t>Afrocolombianos</t>
  </si>
  <si>
    <t>Indígenas</t>
  </si>
  <si>
    <t>No identifica grupos étnicos</t>
  </si>
  <si>
    <t>Otros Grupos étnicos</t>
  </si>
  <si>
    <t>Servidores y servidoras públicos</t>
  </si>
  <si>
    <t>Rom</t>
  </si>
  <si>
    <t>Raizales</t>
  </si>
  <si>
    <t>80 Y MÁS</t>
  </si>
  <si>
    <t>% VIGENCIA</t>
  </si>
  <si>
    <t>% PDD</t>
  </si>
  <si>
    <t>AVANCES Y LOGROS</t>
  </si>
  <si>
    <t>BENEFICIOS</t>
  </si>
  <si>
    <t>RETRASOS Y SOLUCIONES</t>
  </si>
  <si>
    <t>TOTAL</t>
  </si>
  <si>
    <t>AVANCE</t>
  </si>
  <si>
    <t>PRESUPUESTO RESERVA</t>
  </si>
  <si>
    <t>No.</t>
  </si>
  <si>
    <t>PLAN ESTRATÉGICO SDM</t>
  </si>
  <si>
    <t>PROGRAMA</t>
  </si>
  <si>
    <t>POBLACIÓN</t>
  </si>
  <si>
    <t>Mar</t>
  </si>
  <si>
    <t>Abr</t>
  </si>
  <si>
    <t>May</t>
  </si>
  <si>
    <t>Ene</t>
  </si>
  <si>
    <t>Feb</t>
  </si>
  <si>
    <t>FEB</t>
  </si>
  <si>
    <t>MAR</t>
  </si>
  <si>
    <t>ABR</t>
  </si>
  <si>
    <t>MAY</t>
  </si>
  <si>
    <t>ENE</t>
  </si>
  <si>
    <t>NOMBRE DEL INDICADOR</t>
  </si>
  <si>
    <t>EJECUTADO TOTAL</t>
  </si>
  <si>
    <t>SISTEMA INTEGRADO DE GESTIÓN</t>
  </si>
  <si>
    <t>PROCESO DIRECCIONAMIENTO ESTRATÉGICO</t>
  </si>
  <si>
    <t>Formato de programación y seguimiento al Plan Operativo Anual -POA con inversión</t>
  </si>
  <si>
    <t xml:space="preserve">% de Avance de Ejecución </t>
  </si>
  <si>
    <t>Corresponde al seguimiento de la ejecución mes a mes.</t>
  </si>
  <si>
    <t>Escriba el código y el nombre de la meta proyecto de inversión.</t>
  </si>
  <si>
    <t>Corresponde al total ejecutado en magnitud y presupuesto acumulados durante la vigencia para cada localidad.</t>
  </si>
  <si>
    <t>Defina la población por edades a atender si aplica</t>
  </si>
  <si>
    <t>Defina el grupo étnico a atender si aplica</t>
  </si>
  <si>
    <t>Defina el tipo de población a atender si aplica</t>
  </si>
  <si>
    <t>CÓDIGO</t>
  </si>
  <si>
    <t>CARACTERÍSTICAS POBLACIONALES</t>
  </si>
  <si>
    <t>GRUPO ÉTNICO</t>
  </si>
  <si>
    <t xml:space="preserve">CONDICIÓN POBLACIONAL </t>
  </si>
  <si>
    <t>GRUPO ETÁRIO</t>
  </si>
  <si>
    <t>OBSERVACIONES</t>
  </si>
  <si>
    <t>METAS DE INVERSIÓN DEL PROYECTO</t>
  </si>
  <si>
    <t>N.A</t>
  </si>
  <si>
    <t>COMPONENTE  PMM</t>
  </si>
  <si>
    <t>Logística de Movilidad</t>
  </si>
  <si>
    <t>Componente Ambiental</t>
  </si>
  <si>
    <t>Plan de Intercambiadores Modales</t>
  </si>
  <si>
    <t>Plan de Ordenamiento Logístico</t>
  </si>
  <si>
    <t>Plan de Seguridad Vial</t>
  </si>
  <si>
    <t>Transporte Público</t>
  </si>
  <si>
    <t>Transporte No Motorizado</t>
  </si>
  <si>
    <t>Plan de Ordenamiento de Estacionamientos</t>
  </si>
  <si>
    <t xml:space="preserve">Infraestructura Vial </t>
  </si>
  <si>
    <t>Componente Institucional</t>
  </si>
  <si>
    <t xml:space="preserve">OBJETIVOS ESTRATÉGICOS </t>
  </si>
  <si>
    <t>Corresponde al número de población atendida si aplica.</t>
  </si>
  <si>
    <t>Localidad 2012</t>
  </si>
  <si>
    <t>COMPONENTE ASOCIADO MISIÓN / VISIÓN</t>
  </si>
  <si>
    <t>CÓDIGO INDICADOR</t>
  </si>
  <si>
    <t>CÓDIGO Y META PROYECTO DE INVERSIÓN ASOCIADA</t>
  </si>
  <si>
    <t>COMPONENTE PMM</t>
  </si>
  <si>
    <t>457-458-459 : BOGOTÁ D.C. Proyecciones de población 2005-2015, según grupos de edad y por sexo.</t>
  </si>
  <si>
    <t>DANE-Secretaría Distrital de Planeción SDP : Convenio específico de cooperación técnica No 096-2007</t>
  </si>
  <si>
    <t>total</t>
  </si>
  <si>
    <t>0-4</t>
  </si>
  <si>
    <t>5-9</t>
  </si>
  <si>
    <t>10-14</t>
  </si>
  <si>
    <t>15-19</t>
  </si>
  <si>
    <t>20-24</t>
  </si>
  <si>
    <t>25-29</t>
  </si>
  <si>
    <t>30-34</t>
  </si>
  <si>
    <t>35-39</t>
  </si>
  <si>
    <t>40-44</t>
  </si>
  <si>
    <t>45-49</t>
  </si>
  <si>
    <t>50-54</t>
  </si>
  <si>
    <t>55-59</t>
  </si>
  <si>
    <t>60-64</t>
  </si>
  <si>
    <t>65-69</t>
  </si>
  <si>
    <t>70-74</t>
  </si>
  <si>
    <t>75-79</t>
  </si>
  <si>
    <t>SUBSECRETARIA RESPONSABLE:</t>
  </si>
  <si>
    <t>ORDENADOR DEL GASTO:</t>
  </si>
  <si>
    <t>Código: PE01-PR01-F01</t>
  </si>
  <si>
    <t>PROYECTO ESTRATÉGICO</t>
  </si>
  <si>
    <t>META PRODUCTO</t>
  </si>
  <si>
    <t>Proyecto Estratégico</t>
  </si>
  <si>
    <t>CUATRIENIO</t>
  </si>
  <si>
    <t>CODIGO Y NOMBRE DEL PROYECTO DE INVERSIÓN</t>
  </si>
  <si>
    <t>Eje / Pilar Plan de Desarrollo</t>
  </si>
  <si>
    <t xml:space="preserve"> META PRODUCTO</t>
  </si>
  <si>
    <t>CÓDIGO META PRODUCTO</t>
  </si>
  <si>
    <t xml:space="preserve">CÓDIGO Y NOMBRE DEL PROYECTO DE INVERSIÓN </t>
  </si>
  <si>
    <t>PROGRAMACIÓN CUATRIENIO</t>
  </si>
  <si>
    <t>Total Ejecutado</t>
  </si>
  <si>
    <t xml:space="preserve">Proyecto Estratégico </t>
  </si>
  <si>
    <t xml:space="preserve"> CÓDIGO Y META PROYECTO DE INVERSIÓN</t>
  </si>
  <si>
    <t>EJE / PILAR</t>
  </si>
  <si>
    <t>PLAN DE DESARROLLO</t>
  </si>
  <si>
    <t>SEGUIMIENTO VIGENCIA</t>
  </si>
  <si>
    <t>META PROYECTO</t>
  </si>
  <si>
    <t>PROGRAMADO VIGENCIA</t>
  </si>
  <si>
    <t>VARIABLES FÓRMULA DEL INDICADOR</t>
  </si>
  <si>
    <t>% de Cumplimiento= (Numerador / Denominador )*100</t>
  </si>
  <si>
    <t>MAGNITUD VIGENCIA</t>
  </si>
  <si>
    <t>MAGNITUD RESERVA</t>
  </si>
  <si>
    <t>MAGNITUD  VIGENCIA</t>
  </si>
  <si>
    <t>Corresponde al presupuesto y magnitud programados de vigencia y de reserva para cada una de las localidades.</t>
  </si>
  <si>
    <r>
      <t>EJECUTADO _</t>
    </r>
    <r>
      <rPr>
        <b/>
        <u/>
        <sz val="8"/>
        <rFont val="Arial"/>
        <family val="2"/>
      </rPr>
      <t>MES</t>
    </r>
    <r>
      <rPr>
        <b/>
        <sz val="8"/>
        <rFont val="Arial"/>
        <family val="2"/>
      </rPr>
      <t>_</t>
    </r>
  </si>
  <si>
    <t xml:space="preserve">TIPO DE ANUALIZACIÓN </t>
  </si>
  <si>
    <t>Formato de Hoja de Vida Indicador</t>
  </si>
  <si>
    <t xml:space="preserve">CODIGO: PE01-PR01-F03 </t>
  </si>
  <si>
    <t>HOJA DE VIDA INDICADOR</t>
  </si>
  <si>
    <t>SECRETARÍA DISTRITAL DE MOVILIDAD</t>
  </si>
  <si>
    <t>SECCIÓN 1. Identificación del Indicador</t>
  </si>
  <si>
    <t>3. Fuente PMR</t>
  </si>
  <si>
    <t>4. Dependencia responsable</t>
  </si>
  <si>
    <t>5. Meta con territorialización</t>
  </si>
  <si>
    <t>6. Proyecto</t>
  </si>
  <si>
    <t>7. Código del Proyecto</t>
  </si>
  <si>
    <t>Estratégico</t>
  </si>
  <si>
    <t>Suma</t>
  </si>
  <si>
    <t>8. Proceso</t>
  </si>
  <si>
    <t>9. Código del proceso</t>
  </si>
  <si>
    <t>10. Objetivo estratégico</t>
  </si>
  <si>
    <t>11. Meta Producto</t>
  </si>
  <si>
    <t>SI</t>
  </si>
  <si>
    <t>12. Nombre del indicador</t>
  </si>
  <si>
    <t>13. Tipología</t>
  </si>
  <si>
    <t>NO</t>
  </si>
  <si>
    <t>14. Fecha de programación</t>
  </si>
  <si>
    <t>15. Tipo anualización</t>
  </si>
  <si>
    <t>16. Objetivo y descripción del Indicador</t>
  </si>
  <si>
    <t>Trimestral</t>
  </si>
  <si>
    <t>1. Orientar las acciones de la Secretaría Distrital de Movilidad hacia la visión cero, es decir, la reducción sustancial de víctimas fatales y lesionadas en siniestros de tránsito</t>
  </si>
  <si>
    <t>17. Fuente u origen de Datos</t>
  </si>
  <si>
    <t xml:space="preserve">2. Fomentar la cultura ciudadana y el respeto entre todos los usuarios de todas las formas de transporte, protegiendo en especial los actores vulnerables y los modos activos </t>
  </si>
  <si>
    <t>18. Fórmula de Cálculo</t>
  </si>
  <si>
    <t>3. Propender por la sostenibilidad ambiental, económica y social de la movilidad en una visión integral de planeción de ciudad y movilidad</t>
  </si>
  <si>
    <t>19. Unidad de medida del indicador</t>
  </si>
  <si>
    <t>Eficacia</t>
  </si>
  <si>
    <t>4. Ser ejemplo en la rendición de cuentas a la ciudadanía</t>
  </si>
  <si>
    <t xml:space="preserve">20.  Nombre de las Variables </t>
  </si>
  <si>
    <t>VARIABLE 1 - Numerador</t>
  </si>
  <si>
    <t>VARIABLE 2 - Denominador</t>
  </si>
  <si>
    <t xml:space="preserve">6. Proveer un ecosistema adecuado para la innovación y adopción  de nuevas y mejores tecnologías de movilidad y de información y comunicación </t>
  </si>
  <si>
    <t>21. Unidad de medida (de la variable)</t>
  </si>
  <si>
    <t xml:space="preserve">7. Prestar servicios eficientes, oportunos y de calidad a la ciudadanía, tanto en gestión como en trámites de la movilidad </t>
  </si>
  <si>
    <t>22. Descripción de la variable</t>
  </si>
  <si>
    <t>8. Contar con un excelente equipo humano y condiciones laborales que hagan de la Secretaría Distrital de Movilidad un lugar atractivo para trabajar y desarrollarse profesionalmente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</si>
  <si>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</si>
  <si>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</si>
  <si>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</si>
  <si>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</si>
  <si>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</si>
  <si>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</si>
  <si>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</si>
  <si>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</si>
  <si>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</si>
  <si>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</si>
  <si>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</si>
  <si>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</si>
  <si>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</si>
  <si>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</si>
  <si>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</si>
  <si>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</si>
  <si>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</si>
  <si>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</si>
  <si>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</si>
  <si>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</si>
  <si>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</si>
  <si>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</si>
  <si>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</si>
  <si>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</si>
  <si>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</si>
  <si>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</si>
  <si>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</si>
  <si>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</si>
  <si>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</si>
  <si>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</si>
  <si>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</si>
  <si>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</si>
  <si>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44. Subsecretario (a) / Ordenador (a) de gasto</t>
  </si>
  <si>
    <t>42. Firma Director / Jefe Oficina</t>
  </si>
  <si>
    <t>45. Firma Subsecretario  (a) / Ordenador (a) de gasto</t>
  </si>
  <si>
    <t>43. Firma Subdirector</t>
  </si>
  <si>
    <t>COMPONENTES DE LA MISIÓN</t>
  </si>
  <si>
    <t>Porcentaje de avance en actividades ejecutadas / Porcentaje total  de avance de actividades programado en la vigencia</t>
  </si>
  <si>
    <t>Porcentaje</t>
  </si>
  <si>
    <t>Porcentaje de avance en actividades ejecutadas</t>
  </si>
  <si>
    <t>Porcentaje total  de avance de actividades programado en la vigencia</t>
  </si>
  <si>
    <t>Total de porcentaje de actividades primarias y/o secundarias programado en la vigencia</t>
  </si>
  <si>
    <t>Son las actividades ponderadas porcentualmente que en el periodo de reporte se culminaron y se registran en el anexo de actividades</t>
  </si>
  <si>
    <t>Sección No. 2: EJECUCIÓN</t>
  </si>
  <si>
    <t>2. ACTIVIDADES PRIMARIAS</t>
  </si>
  <si>
    <t>4. No.</t>
  </si>
  <si>
    <t>5. ACTIVIDADES SECUNDARIAS</t>
  </si>
  <si>
    <t>SUBSECRETARÍA RESPONSABLE:</t>
  </si>
  <si>
    <t>1. NÚMERO</t>
  </si>
  <si>
    <t>Potencialización del desarrollo y competitividad protegiendo los derechos de manera incluyente.</t>
  </si>
  <si>
    <t>Ser referente en innovación y creatividad</t>
  </si>
  <si>
    <t>967 - TECNOLOGÍAS DE INFORMACIÓN Y COMUNICACIONES PARA LOGRAR UNA MOVILIDAD SOSTENIBLE EN BOGOTÁ</t>
  </si>
  <si>
    <t>Estructurar e implementar 1 dependencia de tecnología y sistemas de la información y las comunicaciones</t>
  </si>
  <si>
    <t>Tecnologías de información y comunicaciones para lograr una movilidad sostenible en Bogotá</t>
  </si>
  <si>
    <t>Fortalecer y modernizar en un 80%  el recurso tecnológico y de sistemas de información de las entidades del Sector Movilidad</t>
  </si>
  <si>
    <t>Dependencia de tecnología y sistemas de la información y las comunicaciones</t>
  </si>
  <si>
    <t>Seguimiento a las actividades de estructuración e implementación de 1 dependencia de tecnología y sistemas de la información y las comunicaciones para proponer, coordinar y hacer seguimiento en el sector de la  implementación de normas y políticas públicas en materia de gestión de las tecnologías de la información y las comunicaciones.</t>
  </si>
  <si>
    <t>Registros  Administrativos y P.A.A.</t>
  </si>
  <si>
    <t>Unidad</t>
  </si>
  <si>
    <t>Avance en actividades ejecutadas</t>
  </si>
  <si>
    <t>Total de avance de actividades programado en la vigencia</t>
  </si>
  <si>
    <t>Son las actividades ponderadas que en el periodo de reporte se culminaron y se registran en el anexo de actividades</t>
  </si>
  <si>
    <t>Total de actividades primarias y/o secundarias programadas en la vigencia</t>
  </si>
  <si>
    <t>CONSOLIDACION EQUIPO TECNICO</t>
  </si>
  <si>
    <t>Canales de Comunicación Interactivos</t>
  </si>
  <si>
    <t>Medir el avance en las actividades requeridas para gestionar y mantener los canales de comunicación interactivos a cargo de la OIS que dispongan información de movilidad a la ciudadanía</t>
  </si>
  <si>
    <t>Registros  Administrativos - P.A.A.</t>
  </si>
  <si>
    <t>Desarrollar y fortalecer el 100% de los sistemas de información misionales y estratégicos a cargo de la OIS para que sean utilizados como habilitadores en el desarrollo de las estrategias institucionales y sectoriales.</t>
  </si>
  <si>
    <t>Sistemas de información misionales y estratégicos a cargo de la OIS</t>
  </si>
  <si>
    <t>Seguimiento al desarrollo y fortalecimiento de los sistemas de información misionales y estratégicos a cargo de la OIS</t>
  </si>
  <si>
    <t>Modernizar el 80% de los sistemas de información administrativos de la SDM para soportar las operación interna administrativa y de gestión de la entidad.</t>
  </si>
  <si>
    <t>Sistemas de Información Administrativos</t>
  </si>
  <si>
    <t>Hacer seguimiento a la modernización de los sistemas de información administrativos de la SDM</t>
  </si>
  <si>
    <t xml:space="preserve">El Si capital es el sistema de  información administrativo que soporta la gestión corporativa de la  entidad, es así que su correcta operación permitió soportar eficientemente y  de manera  oportuna los  procesos financieros, contables, de recursos humanos y de inventarios y almacén de la entidad permitiendo una correcta gestión administrativa por parte de la entidad. </t>
  </si>
  <si>
    <t>Modernizar el 80% de la plataforma tecnológica de la SDM para asegurar la operación de los servicios institucionales</t>
  </si>
  <si>
    <t xml:space="preserve">Modernización de Plataforma tecnológica de la SDM </t>
  </si>
  <si>
    <t>Seguimiento a la modernización de la plataforma tecnológica de la SDM para asegurar la operación de los servicios institucionales</t>
  </si>
  <si>
    <t>La modernización tecnológica permitirá que la infraestructura de TI de  la entidad  soporte todos los  proyectos con componente tecnológico vigentes  y los previstos  a  futuro, de  igual forma  garantizará que las condiciones de procesamiento, gestión, comunicaciones y seguridad de la  información cumplan con los  estándares definidos para  IPV6 que garantiza entre  otros beneficios: Infraestructura de direcciones ip  y enrutamiento eficaz, seguridad integrada, mejora de la compatibilidad para la calidad de servicio (QoS)  de TI y tiene mayor capacidad de ampliación de la infraestructura de TI institucional.</t>
  </si>
  <si>
    <t>Promover y realizar 4 campañas de sensibilización en TI que permitan generar servicios de calidad y la mejora permanente de las capacidades técnicas de la SDM</t>
  </si>
  <si>
    <t>Cantidad</t>
  </si>
  <si>
    <t>Implementar el 100% de la estrategia anual para la sostenibilidad del Subsistema de Gestión Seguridad de la Información.</t>
  </si>
  <si>
    <t>Subsistema de Gestión Seguridad de la Información</t>
  </si>
  <si>
    <t>Hacer seguimiento a la ejecución de las actividades y acciones en el marco del subsistema de gestión de seguridad de la información (SGSI)</t>
  </si>
  <si>
    <t>El primer beneficio  obtenido  está relacionado con la protección de los activos, es decir, todo aquello que es importante para la entidad, incluyendo la información considerada como sensible, y que en la mayoría de los casos no debe ser del dominio público; de otra parte,  el desarrollo de esta meta también ha contribuido  a crear un entorno para que las medidas de seguridad que han sido aplicadas en la industria y han generado buenos resultados se puedan adoptar y al mismo tiempo adaptar a las necesidades propias de la entidad y por último han permitido el cumplimiento de la normatividad vigente relacionada con protección de datos personales y de privacidad.</t>
  </si>
  <si>
    <t>07 Eje Transversal Gobierno Legítimo, fortaleciemiento local y eficiencia</t>
  </si>
  <si>
    <t>44 - Gobierno y Ciudadanía Digital</t>
  </si>
  <si>
    <t>192 -  Fortalecimiento institucional a través del uso de TIC</t>
  </si>
  <si>
    <t>259 - Fortalecer y modernizar en un 80%  el recurso tecnológico y de sistemas de información de las entidades del Sector Movilidad</t>
  </si>
  <si>
    <t>Porcentaje de modernización del recurso tecnológico y de sistemas de información</t>
  </si>
  <si>
    <t>SUMA</t>
  </si>
  <si>
    <t>967 - Tecnologías de Información y Comunicaciones para lograr una movilidad sostenible en Bogotá</t>
  </si>
  <si>
    <t>15 - Modernizar el 80% de la plataforma tecnologica de la SDM para asegurar la operación de los servicios institucionales</t>
  </si>
  <si>
    <t>CONSOLIDACIÓN EQUIPO TÉCNICO</t>
  </si>
  <si>
    <t>Versión: 6.0</t>
  </si>
  <si>
    <t>3. PONDERACIÓN
ACTIVIDAD PRIMARIA</t>
  </si>
  <si>
    <t>6. PONDERACIÓN
ACTIVIDAD SECUNDARIA</t>
  </si>
  <si>
    <t>7. FECHA ESTIMADA DE  EJECUCIÓN</t>
  </si>
  <si>
    <t>8. AVANCE PONDERADO</t>
  </si>
  <si>
    <t>9. FECHA EJECUCIÓN</t>
  </si>
  <si>
    <t>10. OBSERVACIONES</t>
  </si>
  <si>
    <t>TOTAL MAGNITUD VIGENCIA</t>
  </si>
  <si>
    <t xml:space="preserve">ESTIMACIONES DE POBLACIÓN 1985-2005  (4) Y PROYECCIONES DE POBLACIÓN 2005-2020 NACIONAL, DEPARTAMENTAL Y MUNICIPAL POR SEXO, GRUPOS QUINQUENALES DE EDAD </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</si>
  <si>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</si>
  <si>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</si>
  <si>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</si>
  <si>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</si>
  <si>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</si>
  <si>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</si>
  <si>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</si>
  <si>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</si>
  <si>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Formato de programación y seguimiento al Plan Operativo Anual de gestión con inversión</t>
  </si>
  <si>
    <r>
      <t>Formato de Anexo de Ac</t>
    </r>
    <r>
      <rPr>
        <b/>
        <sz val="10"/>
        <color indexed="8"/>
        <rFont val="Arial"/>
        <family val="2"/>
      </rPr>
      <t>tividades</t>
    </r>
  </si>
  <si>
    <t>META POA ASOCIADA</t>
  </si>
  <si>
    <t>11 - Estructurar e implementar 1 dependencia de tecnología y sistemas de la información y las comunicaciones</t>
  </si>
  <si>
    <t>13 - Desarrollar y fortalecer el 100% de los sistemas de información misionales y estratégicos a cargo de la OIS para que sean utilizados como habilitadores en el desarrollo de las estrategias institucionales y sectoriales.</t>
  </si>
  <si>
    <t>14 - Modernizar el 80% de los sistemas de información administrativos de la SDM para soportar las operación interna administrativa y de gestión de la entidad.</t>
  </si>
  <si>
    <t>15 - Modernizar el 80% de la plataforma tecnológica de la SDM para asegurar la operación de los servicios institucionales</t>
  </si>
  <si>
    <t>17 - Implementar el 100% de la estrategia anual para la sostenibilidad del Subsistema de Gestión Seguridad de la Información.</t>
  </si>
  <si>
    <t>PILAR / EJES</t>
  </si>
  <si>
    <t>02- Pilar Democracia Urbana</t>
  </si>
  <si>
    <t>04- Eje Transversal Nuevo Ordenamiento Territorial</t>
  </si>
  <si>
    <t>07- Eje Transversal Gobierno legítimo, fortalecimiento local y eficiencia</t>
  </si>
  <si>
    <t>CODIGO Y NOMBRE DEL PROYECTO DE INVERSIÓN O DEL POA SIN INVERSIÓN</t>
  </si>
  <si>
    <t>5. Ser transparente, incluyente, equitativa en género y garantista de la participación e involucramiento ciudadanos y del sector privado</t>
  </si>
  <si>
    <t>1. Promoción de calidad de vida en términos de movilidad.</t>
  </si>
  <si>
    <t>2. Potencialización del desarrollo protegiendo la vida.</t>
  </si>
  <si>
    <t>3. Potencialización del desarrollo y competitividad protegiendo los derechos de manera incluyente.</t>
  </si>
  <si>
    <t>4. Potencialización del desarrollo y competitividad a través de la gestión ética y transparente.</t>
  </si>
  <si>
    <t>COMPONENTES DE LA VISIÓN</t>
  </si>
  <si>
    <t>1. Ser referente mundial en movilidad sostenible.</t>
  </si>
  <si>
    <t>2. 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</si>
  <si>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</si>
  <si>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</si>
  <si>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</si>
  <si>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</si>
  <si>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PROGRAMAS PDD</t>
  </si>
  <si>
    <t>18 - Mejor Movilidad para Todos</t>
  </si>
  <si>
    <t>29 - Articulación regional y planeación integral del transporte</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</si>
  <si>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</si>
  <si>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</si>
  <si>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</si>
  <si>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</si>
  <si>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</si>
  <si>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</si>
  <si>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</si>
  <si>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</si>
  <si>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</si>
  <si>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</si>
  <si>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</si>
  <si>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</si>
  <si>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</si>
  <si>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</si>
  <si>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 xml:space="preserve"> </t>
  </si>
  <si>
    <t xml:space="preserve">La conformación de una  Oficina de TI en la  entidad  y el resultado de los productos de los profesionales asociados a esta meta le permitirán a la entidad tener herramientas valiosas para gestionar de mejor  forma los proyectos tecnológicos institucionales, optimizando tiempo y recursos. </t>
  </si>
  <si>
    <t>1. Código Meta</t>
  </si>
  <si>
    <t>2.  Descripción Meta</t>
  </si>
  <si>
    <t>1. El Sistema de  indicadores de movilidad le permite a los tomadores de decisiones de la entidad, tener información oportuna y veraz para generar las políticas que permitan mejorar  las condiciones de  movilidad en la  ciudad.
2. Los canales de comunicación interactivos como el portal y  la  app del SIMUR le  permiten a las entidades del Sector Movilidad disponer de  manera  oportuna la información de temas de movilidad a los diferentes interesados, minimizando la atención a través de comunicaciones  físicas y  disponiéndola a través de  herramientas de acceso público.
3. Procesos como los desarrollos de software y la modernización tecnológica de la  infraestructura tecnológica de la SDM permiten a la entidad garantizar la disponibilidad de  los canales de comunicación entre la SDM y  la ciudadanía.</t>
  </si>
  <si>
    <t>1. Al garantizar la  operación de los sistemas de  información  la entidad ha  obtenido, entre otros, los siguientes beneficios: acceso rápido a la información y por ende mejora en la atención a los usuarios,  generación de informes e indicadores, posibilidad de planear y generar proyectos institucionales soportados en sistemas de información que presentan elementos claros y sustentados y ha permitido  desarrollar  y adelantar iniciativas  y convenios de intercambios de  información  institucionales e interinstitucionales.
2. Los desarrollos adelantados  a través de  la fábrica de software permite optimizar  tiempos  y recursos y  desplegar los servicios a los usuarios de  manera  más rápida y oportuna.
3. La  optima operación de la  plataforma tecnológica de DEI ha permitido una gestión oportuna y eficiente de los comparendos  impuestos, de igual forma permite que los  ciudadanos  infractores de  manera rápida  puedan realizar su tramite de pago, pues optimiza los tiempos de gestión interna de la información contravencional desde su detección hasta la imposición.
4. Los  proyectos  e  iniciativas de  BIG DATA permiten que  la entidad identifique fuentes de información para análisis y  toma de  decisiones con datos a los cuales actualmente tiene acceso y  permitir que a través de habilidades en matemáticas, estadística y tecnologías del equipo humano de la SDM  generar información para tomar  las decisiones fundamentales para el sector con base en datos. información y proyecciones bien soportadas.
5. La interventoria de la fase I de datacenter permitió el correcto desarrollo de contrato de  modernización del datacenter que ya se encuentra en operación y listo para recibir los proyectos misionales y estrategicos de la entidad.</t>
  </si>
  <si>
    <t>SUBSECRETARÍA DE GESTIÓN CORPORATIVA</t>
  </si>
  <si>
    <t xml:space="preserve">SISTEMA INTEGRADO DE GESTION DISTRITAL BAJO EL ESTÁNDAR MIPG
</t>
  </si>
  <si>
    <t>VERSIÓN 1.0</t>
  </si>
  <si>
    <t>Oficina de Tecnologías de la Información y las Comunicaciones</t>
  </si>
  <si>
    <t>Carmen Yanette Ortiz B.</t>
  </si>
  <si>
    <t>CÓDIGO: PE01-PR01-F07</t>
  </si>
  <si>
    <t>SISTEMA INTEGRADO DE GESTION DISTRITAL  BAJO EL ESTÁNDAR MIPG</t>
  </si>
  <si>
    <t>OFICINA DE TECNOLOGÍAS DE LA INFORMACIÓN Y LAS COMUNICACIONES</t>
  </si>
  <si>
    <t>SISTEMA INTEGRADO DE GESTION DISTRITAL BAJO EL ESTÁNDAR MIPG</t>
  </si>
  <si>
    <t>PA 04</t>
  </si>
  <si>
    <t>(Avance en actividades ejecutadas / Total de avance de actividades programado en la vigencia)*100</t>
  </si>
  <si>
    <t xml:space="preserve">PA 04 </t>
  </si>
  <si>
    <t>Apoyo</t>
  </si>
  <si>
    <t>Misional</t>
  </si>
  <si>
    <t>Evaluación</t>
  </si>
  <si>
    <t>Producto</t>
  </si>
  <si>
    <t>Proceso</t>
  </si>
  <si>
    <t>Actividad</t>
  </si>
  <si>
    <t>Operación</t>
  </si>
  <si>
    <t>Constante</t>
  </si>
  <si>
    <t>Creciente</t>
  </si>
  <si>
    <t>Decreciente</t>
  </si>
  <si>
    <t>Anual</t>
  </si>
  <si>
    <t>Semestral</t>
  </si>
  <si>
    <t>Mensual</t>
  </si>
  <si>
    <t>3. Propender por la sostenibilidad ambiental, económica y social de la movilidad en una visión integral de planeación de ciudad y movilidad</t>
  </si>
  <si>
    <t>Eficiencia</t>
  </si>
  <si>
    <t>Efectividad</t>
  </si>
  <si>
    <t>Diligenciar</t>
  </si>
  <si>
    <t>12 - Gestionar y mantener el 100% de los canales de comunicación interactivos a cargo de la OTIC que dispongan información de movilidad a la ciudadanía</t>
  </si>
  <si>
    <t>Gestionar y mantener el 100% de los canales de comunicación interactivos a cargo de la OTIC que dispongan información de movilidad a la ciudadanía</t>
  </si>
  <si>
    <t>Ninguno durante el periodo</t>
  </si>
  <si>
    <t xml:space="preserve">CODIGO Y NOMBRE DEL PROYECTO: </t>
  </si>
  <si>
    <t>PROGRAMACIÓN PLAN DE DESARROLLO</t>
  </si>
  <si>
    <t>% DE AVANCE</t>
  </si>
  <si>
    <t>META</t>
  </si>
  <si>
    <t>TIPO DE ANUALIZACIÓN</t>
  </si>
  <si>
    <t xml:space="preserve">VARIABLE </t>
  </si>
  <si>
    <t>VIGENCIA 2016</t>
  </si>
  <si>
    <t>VIGENCIA 2017</t>
  </si>
  <si>
    <t>VIGENCIA 2018</t>
  </si>
  <si>
    <t>VIGENCIA 2019</t>
  </si>
  <si>
    <t>VIGENCIA 2020</t>
  </si>
  <si>
    <t>ANULACIONES DE RESERVAS</t>
  </si>
  <si>
    <t>RESERVA DEFINITIVA</t>
  </si>
  <si>
    <t>TOTAL EJECUTADO</t>
  </si>
  <si>
    <t>MAGNITUD META - Vigencia</t>
  </si>
  <si>
    <t>PRESUPUESTO META -Vigencia</t>
  </si>
  <si>
    <t>PRESUPUESTO META - Reservas</t>
  </si>
  <si>
    <t>TOTAL PRESUPUESTO VIGENCIA</t>
  </si>
  <si>
    <t>TOTAL PRESUPUESTO RESERVA</t>
  </si>
  <si>
    <t>Programación de ejecución de pagos de cuentas fenecidas</t>
  </si>
  <si>
    <t>Ejecución de pagos cuentas fenecidas</t>
  </si>
  <si>
    <t>5. Ser transparente, incluyente, equitativa en género y garantista de la participación e involucramiento ciudadanos y del sectro privado</t>
  </si>
  <si>
    <t>(Total presupuesto cuentas fenecidas ejecutadas / Total presupuesto cuentas fenecidas programada)*100</t>
  </si>
  <si>
    <t>Registros Administrativos y P.A.A.</t>
  </si>
  <si>
    <t>Hacer seguimiento al pago de pasivos exigibles de la dependencia</t>
  </si>
  <si>
    <t>Pago compromisos fenecidos</t>
  </si>
  <si>
    <t>Realizar el 100 % del pago de compromisos de vigencias anteriores fenecidas</t>
  </si>
  <si>
    <t>Pago pasivo exigible</t>
  </si>
  <si>
    <t>N/A</t>
  </si>
  <si>
    <t>18. Realizar el 100 % del pago de compromisos de vigencias anteriores fenecidas</t>
  </si>
  <si>
    <r>
      <t xml:space="preserve">SEGUIMIENTO PLAN OPERATIVO ANUAL - POA                                         VIGENCIA: </t>
    </r>
    <r>
      <rPr>
        <b/>
        <u/>
        <sz val="11"/>
        <rFont val="Arial"/>
        <family val="2"/>
      </rPr>
      <t xml:space="preserve">2020 </t>
    </r>
  </si>
  <si>
    <r>
      <t xml:space="preserve">SEGUIMIENTO VIGENCIA </t>
    </r>
    <r>
      <rPr>
        <b/>
        <u/>
        <sz val="11"/>
        <rFont val="Arial"/>
        <family val="2"/>
      </rPr>
      <t>2020</t>
    </r>
  </si>
  <si>
    <t>Enero de 2020</t>
  </si>
  <si>
    <t>SGC-105. PRESTAR LOS SERVICIOS PROFESIONALES ESPECIALIZADOS A LA SECRETARÍA DISTRITAL DE MOVILIDAD  PARA APOYAR EN LA IMPLEMENTACIÓN DE ACTIVIDADES QUE PERMITAN EL DESARROLLO DE PROYECTOS DE TECNOLOGÍAS DE LA INFORMACIÓN Y COMUNICACIONES</t>
  </si>
  <si>
    <r>
      <t>Sección No. 1: PROGRAMACIÓN  VIGENCIA _</t>
    </r>
    <r>
      <rPr>
        <b/>
        <u/>
        <sz val="11"/>
        <color indexed="56"/>
        <rFont val="Calibri"/>
        <family val="2"/>
      </rPr>
      <t>2020</t>
    </r>
    <r>
      <rPr>
        <b/>
        <sz val="11"/>
        <color indexed="56"/>
        <rFont val="Calibri"/>
        <family val="2"/>
      </rPr>
      <t>_</t>
    </r>
  </si>
  <si>
    <t>NUBE</t>
  </si>
  <si>
    <t>SGC-22. PRESTAR SERVICIO DE NUBE PARA LA SECRETARÍA DISTRITAL DE MOVILIDAD</t>
  </si>
  <si>
    <t>SGC-110. PRESTAR LOS SERVICIOS PROFESIONALES ESPECIALIZADOS A LA SECRETARIA DISTRITAL DE MOVILIDAD PARA APOYAR LAS ACTIVIDADES DE MIGRACIÓN, PUESTA EN FUNCIONAMIENTO, SEGUIMIENTO, PARAMETRIZACIÓN, SOPORTE, DESARROLLO, Y SOSTENIBILIDAD DE LOS MÓDULOS DEL SISTEMA SI CAPITAL</t>
  </si>
  <si>
    <t>SGC-113. PRESTAR LOS SERVICIOS PROFESIONALES ESPECIALIZADOS A  LA SECRETARIA DISTRITAL DE MOVILIDAD PARA APOYAR EN LAS ACTIVIDADES DE INSTALACIÓN MANTENIMIENTO, ADMINISTRACIÓN Y CONFIGURACIÓN DE LAS PLATAFORMAS TECNOLÓGICAS DE LA ENTIDAD</t>
  </si>
  <si>
    <t>SGC-112. PRESTAR LOS SERVICIOS PROFESIONALES A LA SECRETARÍA DISTRITAL DE MOVILIDAD PARA APOYAR LAS ACTIVIDADES DE DOCUMENTACIÓN TÉCNICA Y EXPEDIENTES ELECTRÓNICOS DE LOS CONJUNTOS DE DATOS Y SISTEMAS DE  INFORMACIÓN QUE SE  LIDERAN DESDE LA OFICINA DE TECNOLOGÍAS DE LA INFORMACIÓN Y LAS COMUNICACIONES.</t>
  </si>
  <si>
    <t>Roger Gonzalez Herrera</t>
  </si>
  <si>
    <t>Carmen Yanett Ortiz</t>
  </si>
  <si>
    <t>SGC-152 ADICIÓN Y PRÓRROGA AL CONTRATO No. 2019-1185 CUYO OBJETO ES: PRESTAR LOS SERVICIOS PROFESIONALES ESPECIALIZADOS A LA SECRETARÍA DISTRITAL DE MOVILIDAD  PARA APOYAR EN LA IMPLEMENTACIÓN DE ACTIVIDADES QUE PERMITAN EL DESARROLLO DE PROYECTOS DE TECNOLOGÍAS DE LA INFORMACIÓN Y COMUNICACIONES</t>
  </si>
  <si>
    <t>SGC-175 ADICIÓN Y PRÓRROGA AL CONTRATO 2019- 1392 CUYO OBJETO ES "PRESTAR SERVICIOS PROFESIONALES PARA APOYAR Y ACOMPAÑAR LA IMPLEMENTACIÓN DE PROCESOS, PROCEDIMIENTOS, HERRAMIENTAS Y REQUERIMIENTOS TECNOLÓGICOS E INFORMÁTICOS CON EL FIN DE GARANTIZAR EL CORRECTO FUNCIONAMIENTO DE LA INFRAESTRUCTURA TECNOLÓGICA DE LA SECRETARÍA. "</t>
  </si>
  <si>
    <t xml:space="preserve">SGC-176 ADICIÓN Y PRÓRROGA AL CONTRATO 2019- 1691 CUYO OBJETO ES "PRESTAR SERVICIOS PROFESIONALES A LA OFICINA DE TECNOLOGÍAS DE LA INFORMACIÓN Y LAS COMUNICACIONES PARA DESARROLLAR ACTIVIDADES ASOCIADAS A  LA GESTIÓN ADMINISTRATIVA, CONTRACTUAL Y PRESUPUESTAL  DE LA DEPENDENCIA,  ASÍ COMO APOYAR LOS REPORTES DE INFORMACIÓN PROPIOS DEL PROYECTO A CARGO"   </t>
  </si>
  <si>
    <t>SGC-132 PRESTAR LOS SERVICIOS PROFESIONALES ESPECIALIZADOS A LA OFICINA DE TECNOLOGÍAS DE LA INFORMACIÓN Y LAS COMUNICACIONES PARA ACOMPAÑAR LA EJECUCIÓN DE ACTIVIDADES RELACIONADAS CON EL SOPORTE, DESARROLLO, MANTENIMIENTO Y DOCUMENTACIÓN DE LOS SERVICIOS Y APLICACIONES DE SOFTWARE PARA ANALÍTICA DE DATOS Y BIG DATA.</t>
  </si>
  <si>
    <t>SGC-150 ADICIÓN Y PRÓRROGA AL CONTRATO No. 2019-1085 CUYO OBJETO ES: PRESTAR SERVICIOS PROFESIONALES ESPECIALIZADOS A LA SECRETARÍA DISTRITAL DE MOVILIDAD    PARA LA ESTRUCTURACIÓN, CONSOLIDACIÓN, PRESENTACIÓN Y ARQUITECTURA DE INFRAESTRUCTURA TECNOLÓGICA DE DATOS E INFORMACIÓN GEOGRÁFICA Y ESPACIAL</t>
  </si>
  <si>
    <t>SGC-151 ADICIÓN Y PRÓRROGA AL CONTRATO No. 2019-494 CUYO OBJETO ES: PRESTAR SERVICIOS PROFESIONALES ESPECIALIZADOS A LA SECRETARIA DISTRITAL DE MOVILIDAD PARA EL DESARROLLO DE ACTIVIDADES DE DISPOSICIÓN, VERIFICACIÓN DE CALIDAD, PRESENTACIÓN DE INFORMACIÓN Y ESTRUCTURACIÓN DE SOLUCIONES DE BIG DATA PARA LA INFORMACIÓN GEOGRÁFICA Y ESPACIAL</t>
  </si>
  <si>
    <t>SGC-178 ADICIÓN Y PRÓRROGA AL CONTRATO 2019-362  CUYO OBJETO ES "PRESTAR LOS SERVICIOS PROFESIONALES ESPECIALIZADOS A LA SECRETARIA DISTRITAL DE MOVILIDAD PARA APOYAR LAS ACTIVIDADES DE MIGRACIÓN, PUESTA EN FUNCIONAMIENTO, SEGUIMIENTO, PARAMETRIZACIÓN, SOPORTE, DESARROLLO, Y SOSTENIBILIDAD DE LOS MÓDULOS DEL SISTEMA SI CAPITAL"</t>
  </si>
  <si>
    <t>SGC-149  ADICIÓN Y PRÓRROGA AL CONTRATO NO 2019-906 CUYO OBJETO ES: PRESTAR LOS SERVICIOS PROFESIONALES A LA SECRETARÍA DISTRITAL DE MOVILIDAD PARA APOYAR LAS ACTIVIDADES DE DOCUMENTACIÓN TÉCNICA Y EXPEDIENTES ELECTRÓNICOS DE LOS CONJUNTOS DE DATOS Y SISTEMAS DE  INFORMACIÓN QUE SE  LIDERAN DESDE LA OFICINA DE TECNOLOGÍAS DE LA INFORMACIÓN Y LAS COMUNICACIONES.</t>
  </si>
  <si>
    <t>SGC-148 ADQUISICION DE TABLET IPAD PARA LA SECRETARIA DISTRITAL DE MOVILIDAD</t>
  </si>
  <si>
    <t>PEAARV</t>
  </si>
  <si>
    <t>SGC-177 ADICIÓN Y PRÓRROGA AL CONTRATO 2019-449  CUYO OBJETO ES "PRESTAR LOS SERVICIOS PROFESIONALES ESPECIALIZADOS A  LA SECRETARIA DISTRITAL DE MOVILIDAD PARA APOYAR LAS ACTIVIDADES DE SOPORTE, DESARROLLO, MANTENIMIENTO Y DOCUMENTACIÓN DE LOS SERVICIOS Y APLICACIONES DE SOFTWARE PARA ANALÍTICA DE DATOS Y BIG DATA"</t>
  </si>
  <si>
    <t>SGC-31 LICENCIAMIENTO DE LOS SERVICIOS DE GOOGLE APPS FOR WORK, GOOGLE VAULT Y EL SOPORTE TECNICO PARA LA SECRETARIA DISTRITAL DE MOVILIDAD</t>
  </si>
  <si>
    <t>GOOGLE SUIT</t>
  </si>
  <si>
    <t>ADQUISICIONES Y RENOVACIONES</t>
  </si>
  <si>
    <t>SGC-179 PRESTAR LOS SERVICIOS DE PLATAFORMA TECNOLÓGICA PARA EL REGISTRO AUTOMATIZADO DEL PERMISO ESPECIAL DE ACCESO AL ÁREA DE RESTRICCIÓN VEHÍCULAR - PEAARV</t>
  </si>
  <si>
    <t>Pasivo exigible</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</si>
  <si>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</si>
  <si>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</si>
  <si>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</si>
  <si>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</si>
  <si>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</si>
  <si>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</si>
  <si>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</si>
  <si>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</si>
  <si>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</si>
  <si>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</si>
  <si>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</si>
  <si>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</si>
  <si>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</si>
  <si>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</si>
  <si>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</si>
  <si>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</si>
  <si>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</si>
  <si>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</si>
  <si>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</si>
  <si>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</si>
  <si>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</si>
  <si>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</si>
  <si>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</si>
  <si>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</si>
  <si>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</si>
  <si>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</si>
  <si>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</si>
  <si>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</si>
  <si>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</si>
  <si>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</si>
  <si>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</si>
  <si>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</si>
  <si>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</si>
  <si>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</si>
  <si>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</si>
  <si>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</si>
  <si>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</si>
  <si>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</si>
  <si>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</si>
  <si>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</si>
  <si>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</si>
  <si>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</si>
  <si>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</si>
  <si>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</si>
  <si>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</si>
  <si>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</si>
  <si>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</si>
  <si>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</si>
  <si>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</si>
  <si>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</si>
  <si>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</si>
  <si>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</si>
  <si>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</si>
  <si>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</si>
  <si>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</si>
  <si>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</si>
  <si>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</si>
  <si>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</si>
  <si>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</si>
  <si>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</si>
  <si>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</si>
  <si>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</si>
  <si>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</si>
  <si>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</si>
  <si>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</si>
  <si>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</si>
  <si>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</si>
  <si>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</si>
  <si>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</si>
  <si>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</si>
  <si>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</si>
  <si>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</si>
  <si>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</si>
  <si>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</si>
  <si>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</si>
  <si>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</si>
  <si>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</si>
  <si>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</si>
  <si>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</si>
  <si>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</si>
  <si>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</si>
  <si>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</si>
  <si>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</si>
  <si>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</si>
  <si>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</si>
  <si>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</si>
  <si>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</si>
  <si>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</si>
  <si>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</si>
  <si>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</si>
  <si>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</si>
  <si>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</si>
  <si>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</si>
  <si>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</si>
  <si>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</si>
  <si>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</si>
  <si>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</si>
  <si>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</si>
  <si>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</si>
  <si>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</si>
  <si>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</si>
  <si>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</si>
  <si>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</si>
  <si>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</si>
  <si>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</si>
  <si>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</si>
  <si>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</si>
  <si>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</si>
  <si>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</si>
  <si>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</si>
  <si>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</si>
  <si>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</si>
  <si>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</si>
  <si>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</si>
  <si>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</si>
  <si>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</si>
  <si>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</si>
  <si>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</si>
  <si>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</si>
  <si>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</si>
  <si>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</si>
  <si>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</si>
  <si>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</si>
  <si>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</si>
  <si>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</si>
  <si>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</si>
  <si>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</si>
  <si>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</si>
  <si>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</si>
  <si>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</si>
  <si>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</si>
  <si>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</si>
  <si>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</si>
  <si>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</si>
  <si>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</si>
  <si>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</si>
  <si>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</si>
  <si>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</si>
  <si>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</si>
  <si>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</si>
  <si>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</si>
  <si>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</si>
  <si>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</si>
  <si>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</si>
  <si>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</si>
  <si>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</si>
  <si>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</si>
  <si>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</si>
  <si>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</si>
  <si>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</si>
  <si>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</si>
  <si>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</si>
  <si>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</si>
  <si>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</si>
  <si>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</si>
  <si>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</si>
  <si>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</si>
  <si>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</si>
  <si>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</si>
  <si>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</si>
  <si>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</si>
  <si>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</si>
  <si>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</si>
  <si>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</si>
  <si>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</si>
  <si>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</si>
  <si>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</si>
  <si>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</si>
  <si>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</si>
  <si>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</si>
  <si>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</si>
  <si>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</si>
  <si>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</si>
  <si>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</si>
  <si>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</si>
  <si>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</si>
  <si>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</si>
  <si>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</si>
  <si>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</si>
  <si>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</si>
  <si>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</si>
  <si>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</si>
  <si>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</si>
  <si>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</si>
  <si>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</si>
  <si>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</si>
  <si>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</si>
  <si>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</si>
  <si>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</si>
  <si>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</si>
  <si>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Versión: 3.0</t>
  </si>
  <si>
    <t>SGC-62- PRESTAR SERVICIOS PROFESIONALES EN EL APOYO, SOPORTE Y ACOMPAÑAMIENTO DE LOS PROCESOS RELACIONADOS CON LA PLANIFICACIÓN, EJECUCIÓN, CONTROL Y SEGUIMIENTO DE LOS PROYECTOS DE TECNOLOGÍAS DE LA INFORMACIÓN Y LAS COMUNICACIONES CON EL FIN DE GARANTIZAR EL CORRECTO FUNCIONAMIENTO DE LA INFRAESTRUCTURA TECNOLÓGICA DE LA SECRETARÍA DISTRITAL DE MOVILIDAD.</t>
  </si>
  <si>
    <t>SGC-106- PRESTAR SERVICIOS PROFESIONALES A LA OFICINA DE TECNOLOGÍAS DE LA INFORMACIÓN Y LAS COMUNICACIONES PARA DESARROLLAR ACTIVIDADES ASOCIADAS A  LA GESTIÓN ADMINISTRATIVA, CONTRACTUAL Y PRESUPUESTAL  DE LA DEPENDENCIA,  ASÍ COMO APOYAR LOS REPORTES DE INFORMACIÓN PROPIOS DEL PROYECTO A CARGO</t>
  </si>
  <si>
    <t xml:space="preserve">Se adicionó y prorrogó el contrato 2019-1185 con línea SGC-152 </t>
  </si>
  <si>
    <t>Se adicionó y prorrogó el contrato 2019-1691 con línea SGC-176</t>
  </si>
  <si>
    <t xml:space="preserve">Se adicionó y prorrogó el contrato 2019-1392 con línea SGC-175 </t>
  </si>
  <si>
    <t xml:space="preserve">Se contrató la línea SGC-105 con numero de  Contrato 2020-576 con Aceptacion el 29 de Mayo de 2020. </t>
  </si>
  <si>
    <t xml:space="preserve">SGC-106- Se contrató la línea SGC-106 con numero de  Contrato 2020-557 con Acta de inicio del  28 de Mayo de 2020. </t>
  </si>
  <si>
    <t xml:space="preserve">SGC-62- Se contrató la línea SGC-62 con numero de  Contrato 2020-576 con Acta de inicio del 27 de Mayo de 2020. </t>
  </si>
  <si>
    <t xml:space="preserve">Se contrató la línea SGC-105 con numero de  Contrato 2020-576 con Aceptacion el 29 de Mayo de 2020.
Se adicionó y prorrogó el contrato 2019-1185 con línea SGC-152.  
Se adicionó y prorrogó el contrato 2019-1392 con línea SGC-175.
Se adicionó y prorrogó el contrato 2019-1691 con línea SGC-176.
Se contrató la línea SGC-106 con numero de  Contrato 2020-557 con Acta de inicio del  28 de Mayo de 2020. 
Se contrató la línea SGC-62 con numero de  Contrato 2020-576 con Acta de inicio del 27 de Mayo de 2020. 
</t>
  </si>
  <si>
    <t>Alexander Ricardo Andrade</t>
  </si>
  <si>
    <t>41. Director / Jefe de Oficina / Subdirector.</t>
  </si>
  <si>
    <t>44. Subsecretario (a) / Ordenador (a) de gasto (E)</t>
  </si>
  <si>
    <t xml:space="preserve">Se contrató la línea SGC-106 con numero de  Contrato 2020-307 con Acta de inicio del  6 de Marzo de 2020. </t>
  </si>
  <si>
    <t>Se contrató la línea SGC-179 con numero de  Contrato 2012-1188 ANEXO NO. 15 AL CONTRATO INTERADMINISTRATIVO MARCO NO. 2012-1188 CUYO OBJETO ES: " LA PRESTACIÓN DE LOS SERVICIOS INTEGRALES PARA LA OPERACIÓN E IMPLEMENTACIÓN DE LA PLATAFORMA PARA EL PERMISO ESPECIAL DE ACCESO A ÁREA CON RESTRICCIÓN VEHICULAR (PEAARV).</t>
  </si>
  <si>
    <t>Se contrató la línea SGC-106 con numero de  Contrato 2020-307 con Acta de inicio del  6 de Marzo de 2020. 
Se contrató la línea SGC-179  ANEXO NO. 15 AL CONTRATO INTERADMINISTRATIVO MARCO NO. 2012-1188</t>
  </si>
  <si>
    <t>Alexander Ricardo Gonzalez</t>
  </si>
  <si>
    <t xml:space="preserve">41. Director / Jefe de Oficina / Subdirector  </t>
  </si>
  <si>
    <t>LICENCIAMIENTO</t>
  </si>
  <si>
    <t>SGC-26 ADICIÓN  Y PRÓRROGA N° 1 AL  CONTRATO 2019-1749 CUYO OBJETO ES: "RENOVAR EL SERVICIO DE SOPORTE Y MANTENIMIENTO DEL LICENCIAMIENTO DE TRANSCAD - TRANSMODELER DE PROPIEDAD DE LA SECRETARÍA DISTRITAL DE MOVILIDAD”.</t>
  </si>
  <si>
    <t>SGC- 27 ADICIÓN  Y PRÓRROGA N° 1 AL  CONTRATO 2019-1750 CUYO OBJETO ES: "RENOVAR EL SERVICIO DE SOPORTE Y MANTENIMIENTO DEL LICENCIAMIENTO DE EMME - DYNAMEQ DE PROPIEDAD DE LA SECRETARÍA DISTRITAL DE MOVILIDAD”.</t>
  </si>
  <si>
    <t>Se adicionó y prorrogó el contrato 2019-1750 con linea SGC-27</t>
  </si>
  <si>
    <t>Se adicionó y prorrogó el contrato 2019-1749 Con linea SGC-26</t>
  </si>
  <si>
    <t>Se adicionó y prorrogó el contrato 2019-1085 Con linea SGC-150</t>
  </si>
  <si>
    <t>Se adicionó y prorrogó el contrato 2019-494 Con linea SGC-151</t>
  </si>
  <si>
    <t>Se adicionó y prorrogó el contrato 2019-449 Con linea SGC-177</t>
  </si>
  <si>
    <t>SGC-107 PRESTAR SERVICIOS PROFESIONALES ESPECIALIZADOS A LA SECRETARIA DISTRITAL DE MOVILIDAD PARA EL DESARROLLO DE ACTIVIDADES DE DISPOSICIÓN, VERIFICACIÓN DE CALIDAD, PRESENTACIÓN DE INFORMACIÓN Y ESTRUCTURACIÓN DE SOLUCIONES DE BIG DATA PARA LA INFORMACIÓN GEOGRÁFICA Y ESPACIAL</t>
  </si>
  <si>
    <t>SGC-108 PRESTAR SERVICIOS PROFESIONALES ESPECIALIZADOS A LA SECRETARÍA DISTRITAL DE MOVILIDAD PARA LA ESTRUCTURACIÓN, CONSOLIDACIÓN, PRESENTACIÓN Y ARQUITECTURA DE INFRAESTRUCTURA TECNOLÓGICA DE DATOS E INFORMACIÓN GEOGRÁFICA Y ESPACIAL</t>
  </si>
  <si>
    <t>SGC-109 PRESTAR LOS SERVICIOS PROFESIONALES ESPECIALIZADOS A  LA SECRETARIA DISTRITAL DE MOVILIDAD PARA APOYAR LAS ACTIVIDADES DE SOPORTE, DESARROLLO, MANTENIMIENTO Y DOCUMENTACIÓN DE LOS SERVICIOS Y APLICACIONES DE SOFTWARE PARA ANALÍTICA DE DATOS Y BIG DATA</t>
  </si>
  <si>
    <t xml:space="preserve">Se contrató la línea SGC-107 con numero de  Contrato 2020- 607 con Aceptacion el  27 de Mayo de 2020. </t>
  </si>
  <si>
    <t xml:space="preserve">Se contrató la línea SGC-108 con numero de  Contrato 2020-614 con Aceptacion el  28 de Mayo de 2020. </t>
  </si>
  <si>
    <t xml:space="preserve">Se contrató la línea SGC-106 con numero de  Contrato 2020-582 con Acta de inicio del  27 de Mayo de 2020. </t>
  </si>
  <si>
    <t xml:space="preserve">Se contrató la línea SGC-132 con numero de  Contrato 2020- 602 con Aceptacion el  27 de Mayo de 2020. </t>
  </si>
  <si>
    <t xml:space="preserve">Se adicionó y prorrogó el contrato 2019-1749 Con línea SGC-26
Se adicionó y prorrogó el contrato 2019-1750 con línea SGC-27
Se contrató la línea SGC-107 con numero de Contrato 2020- 607 con Aceptación el 27 de Mayo de 2020. 
Se contrató la línea SGC-108 con numero de Contrato 2020-614 con Aceptación el 28 de Mayo de 2020. 
Se contrató la línea SGC-106 con numero de Contrato 2020-582 con Acta de inicio del 27 de Mayo de 2020. 
Se contrató la línea SGC-132 con numero de Contrato 2020- 602 con Aceptación el 27 de Mayo de 2020. 
Se adicionó y prorrogó el contrato 2019-1085 Con línea SGC-150
Se adicionó y prorrogó el contrato 2019-494 Con línea SGC-151
Se adicionó y prorrogó el contrato 2019-449 Con línea SGC-177
</t>
  </si>
  <si>
    <t>SGC-111 PRESTAR LOS SERVICIOS PROFESIONALES ESPECIALIZADOS A LA SECRETARIA DISTRITAL DE MOVILIDAD PARA APOYAR EN LAS ACTIVIDADES DE INSTALACIÓN, CONFIGURACIÓN, PARAMETRIZACIÓN, DESARROLLO DE SOFTWARE, SOPORTE Y MANTENIMIENTO DE LAS PLATAFORMAS TECNOLÓGICAS DE LA ENTIDAD.</t>
  </si>
  <si>
    <t>SGC-218 PRESTAR LOS SERVICIOS PROFESIONALES A LA SECRETARIA DISTRITAL DE MOVILIDAD PARA APOYAR EN LAS ACTIVIDADES DE AJUSTES, PRUEBAS, SOPORTE Y DOCUMENTACIÓN DE LAS PLATAFORMAS TECNOLÓGICAS DE LA ENTIDAD.</t>
  </si>
  <si>
    <t>Se adicionó y prorrogó el contrato 2019-906 Con linea SGC-149</t>
  </si>
  <si>
    <t>Se adicionó y prorrogó el contrato 2019-362 Con linea SGC-178</t>
  </si>
  <si>
    <t xml:space="preserve">Se contrató la línea SGC-110 con numero de  Contrato 2020-587 con Acta de inicio del  28 de Mayo de 2020. </t>
  </si>
  <si>
    <t xml:space="preserve">Se contrató la línea SGC-111 con numero de  Contrato 2020-596 con Aceptacion el  2 de Mayo de 2020. </t>
  </si>
  <si>
    <t xml:space="preserve">Se contrató la línea SGC-208 con numero de  Contrato 2020-613 con Aceptacion el  29 de Mayo de 2020. </t>
  </si>
  <si>
    <t xml:space="preserve">Se adicionó y prorrogó el contrato 2019-906 Con línea SGC-149
Se adicionó y prorrogó el contrato 2019-362 Con línea SGC-178
Se contrató la línea SGC-111 con numero de Contrato 2020-596 con Aceptación el 27 de Mayo de 2020. 
Se contrató la línea SGC-218 con numero de Contrato 2020-613 con Aceptación el 29 de Mayo de 2020. 
Se contrató la línea SGC-110 con numero de Contrato 2020-587 con Acta de inicio del 28 de Mayo de 2020.
</t>
  </si>
  <si>
    <t xml:space="preserve">SGC-214 ADICIÓN Y PRÓRROGA DEL CONTRATO 2019- 1865  CUYO OBJETO ES "PRESTAR LOS SERVICIOS PROFESIONALES A LA OFICINA DE TECNOLOGÍAS DE LA INFORMACIÓN Y DE LAS COMUNICACIONES PARA REALIZAR ACTIVIDADES RELACIONADAS CON LA PARAMETRIZACIÓN Y GENERACIÓN DE NUEVOS DESARROLLOS QUE ACTUALICEN LOS MÓDULOS DE ERP SI CAPITAL DE LA SECRETARÍA DISTRITAL DE MOVILIDAD Y PERMITAN CONTINUAR CON LA OPERATIVIDAD DE LOS MISMOS, LA AUTOMATIZACIÓN, LA MODERNIZACIÓN Y LA INTEGRACIÓN DE LOS MÓDULOS DEL SISTEMA SI CAPITAL ACTUAL CON OTROS SISTEMAS DE INFORMACIÓN." </t>
  </si>
  <si>
    <t>SGC-29 ADICIÓN  Y PRÓRROGA N°1 AL CONTRATO 2019-1769  CUYO OBJETO ES: "ACTUALIZAR Y RENOVAR EL SOPORTE DE LICENCIAMIENTO ORACLE DE PROPIEDAD DE LA SECRETARÍA DISTRITAL DE MOVILIDAD”.</t>
  </si>
  <si>
    <t>CONSOLIDACIÓN EQUIPO TÉCNICO ADQUISICIONES Y RENOVACIONES</t>
  </si>
  <si>
    <t>Se adicionó y prorrogó el contrato 2019-1769 Con linea SGC-29</t>
  </si>
  <si>
    <t>Se adicionó y prorrogó el contrato 2019-1865 Con linea SGC-214</t>
  </si>
  <si>
    <t xml:space="preserve">Se contrató la línea SGC-113 con numero de  Contrato 2020-592 con Aceptacion el  28 de Mayo de 2020. </t>
  </si>
  <si>
    <t xml:space="preserve">Se adicionó y prorrogó el contrato 2019-1769 Con línea SGC-29
Se adicionó y prorrogó el contrato 2019-1865 Con línea SGC-214
Se contrató la línea SGC-113 con numero de Contrato 2020-592 con Aceptación el 28 de Mayo de 2020.
</t>
  </si>
  <si>
    <t>Roger Gonzalez Herrera+F47:H50D47:H50</t>
  </si>
  <si>
    <t xml:space="preserve">Se contrató la línea SGC-11 con numero de  Contrato 2020-581 con Aceptacion el  29 de Mayo de 2020. </t>
  </si>
  <si>
    <t xml:space="preserve">Alexander Ricardo Andrade </t>
  </si>
  <si>
    <t xml:space="preserve">41. Director / Jefe de Oficina / Subdirector </t>
  </si>
  <si>
    <t xml:space="preserve">Alexander Ricardo Andrade  </t>
  </si>
  <si>
    <t>Se contrató la línea SGC-31 Con orden de Compra 49153 Numero de Contrato 2020-606</t>
  </si>
  <si>
    <t>Se contrató la línea SGC-148 Con orden de Compra 45426 Numero de Contrato 2020-264</t>
  </si>
  <si>
    <t>(E) PAULA TATIANA ARENAS GONZÁLEZ</t>
  </si>
  <si>
    <t>Para el periodo de seguimiento, no hay reporte de ningún pasivo exigible por parte de la OTIC.</t>
  </si>
  <si>
    <t xml:space="preserve">
La Oficina de Tecnologías de la información y las Comunicaciones se encargó de garantizar la operación de los sistemas de Información especializados para temas de movilidad, planeación de tráfico, modelación, etc., a través de la constante renovación del licenciamiento de software que permite un acceso rápido a la información y por ende mejora en la atención a los usuarios y ciudadanos, software que a su vez permite generación de informes, estadísticas y proyecciones con la posibilidad de planear y generar proyectos institucionales soportados en sistemas de información que presentan elementos claros y sustentados, y han permitido  desarrollar  y adelantar iniciativas  y convenios de intercambios de  información  institucionales e interinstitucionales Y con la contratación de estas líneas se consolida el equipo de trabajo técnico de la OTIC, dando cumplmiento e la Meta.
</t>
  </si>
  <si>
    <t>La Oficina de Tecnologías de la información y las Comunicaciones se encargó de garantizar la operación de los sistemas de Información especializados para temas de movilidad, planeación de tráfico, modelación, etc., a través de la constante renovación del licenciamiento de software que permite un acceso rápido a la información y por ende mejora en la atención a los usuarios y ciudadanos, software que a su vez permite generación de informes, estadísticas y proyecciones con la posibilidad de planear y generar proyectos institucionales soportados en sistemas de información que presentan elementos claros y sustentados, y han permitido  desarrollar  y adelantar iniciativas  y convenios de intercambios de  información  institucionales e interinstitucionales Y con la contratación de estas líneas se consolida el equipo de trabajo técnico de la OTIC, dando cumplmiento e la Meta.</t>
  </si>
  <si>
    <t xml:space="preserve">
La Oficina de Tecnologías de la información y las Comunicaciones se encargó de modernizar los  sistemas de información administrativos de la SDM para soporto las operación interna administrativa y de gestión de la entidad, entre ellos el ERP SI CAPITAL (Sistema de información administrativo) que soporta la gestión corporativa de la Secretaría;  para lo cual se contó con un equipo de profesionales y además se utilizaron los servicios de los diferentes proveedores que sirvieron a la entidad en los contratos de desarrollo de software bajo el modelo de fábrica de software y Con la contratación de estas líneas se consolida el equipo de trabajo técnico de la OTIC,se garantiza la operación del Si capital es el sistema de  información administrativo que soporta la gestión corporativa de la  entidad y el cumplmiento e la Meta.
</t>
  </si>
  <si>
    <t>La Oficina de Tecnologías de la información y las Comunicaciones se encargó de la modernización de la plataforma tecnológica de la Entidad, y logró  que la infraestructura de TI de  la entidad  se encuentre modernizada en un 80%, esto a través de cuatro diferentes fases de modernización que incluyeron  hardware, software,  y actualización constante de licenciamiento y soporte de ORACLE, permitiendo soportar todos los  proyectos con componente tecnológico vigentes  y los previstos durante la vigencia.
Se adicionó y prorrogó el contrato 2019-1769 Con línea SGC-29
Se adicionó y prorrogó el contrato 2019-1865 Con línea SGC-214
Se contrató la línea SGC-113 con numero de Contrato 2020-592 con Aceptación el 28 de Mayo de 2020.</t>
  </si>
  <si>
    <t>La OTIC conformó y consolida exitosamente la contratación del equipo técnico necesario para el cumplimiento de la meta realizando su labor  transversal y de apoyo a toda la entidad.</t>
  </si>
  <si>
    <t xml:space="preserve">La Oficina de Tecnologías de la información y las Comunicaciones se encargó de mantener los procesos relacionados Nube y PEAARV, Por otra parte, las modernizaciones de la infraestructura tecnológica de la SDM le permitieron a la entidad garantizar la disponibilidad y operación de los canales de comunicación entre la SDM y la ciudadanía, disponiéndola a través herramientas de acceso público como el portal y la app SIMUR que permiten la interoperabilidad de las entidades del Sector Movilidad a disponer de manera oportuna la información en temas referentes a movilidad y los diferentes interesados.  </t>
  </si>
  <si>
    <t>La Oficina de Tecnologías de la información y las Comunicaciones se encargó de mantener los procesos relacionados Nube y PEAARV, Por otra parte, las modernizaciones de la infraestructura tecnológica de la SDM le permitieron a la entidad garantizar la disponibilidad y operación de los canales de comunicación entre la SDM y la ciudadanía, disponiéndola a través herramientas de acceso público como el portal y la app SIMUR que permiten la interoperabilidad de las entidades del Sector Movilidad a disponer de manera oportuna la información en temas referentes a movilidad y los diferentes interesados.  
El proceso contractual se desarrollo normalmente, Con la contratación de NUBE y PEAARV se asegura el cumplimiento de la meta.</t>
  </si>
  <si>
    <t>La Oficina de Tecnologías de la información y las Comunicaciones se encargó de modernizar los  sistemas de información administrativos de la SDM  soporto las operación interna administrativa y de gestión de la entidad, entre ellos el ERP SI CAPITAL (Sistema de información administrativo) que soporta la gestión corporativa de la Secretaría;  para lo cual se contó con un equipo de profesionales y además se utilizaron los servicios de los diferentes proveedores que sirvieron a la entidad en los contratos de desarrollo de software bajo el modelo de fábrica de software y Con la contratación de estas líneas se consolida el equipo de trabajo técnico de la OTIC,se garantiza la operación del Si capital.</t>
  </si>
  <si>
    <t>La Oficina de Tecnologías de la información y las Comunicaciones se encargó de la modernización de la plataforma tecnológica de la Entidad, y logró  que la infraestructura de TI de  la entidad  se encuentre modernizada en un 80%, esto a través de cuatro diferentes fases de modernización que incluyeron  hardware, software,  y actualización constante de licenciamiento y soporte de ORACLE, permitiendo soportar todos los  proyectos con componente tecnológico vigentes  y los previstos durante la vigencia Y con la contratación de estas líneas se consolida el equipo de trabajo técnico de la OTIC, dando cumplmiento a la Meta.</t>
  </si>
  <si>
    <t>La Oficina de Tecnologías de la información y las Comunicaciones aseguro para la vigencia infraestructura tecnológica para el manejo de la seguridad de la información de la Entidad, con soporte por tres (3) años, apoyado en un fabricante reconocido como lo es PaloAlto. Referente a  la protección de los activos Y con la contratación de esta línea se consolida el equipo de trabajo técnico de la OTIC, dando cumplmiento  la Meta.</t>
  </si>
  <si>
    <t xml:space="preserve">Se contrató la línea SGC-112 con numero de  Contrato 2020-581 con Aceptacion el  29 de Mayo de 2020. </t>
  </si>
  <si>
    <t>La Oficina de Tecnologías de la información y las Comunicaciones aseguro para la vigencia infraestructura tecnológica para el manejo de la seguridad de la información de la Entidad, con soporte por tres (3) años, apoyado en un fabricante reconocido como lo es PaloAlto. Referente a  la protección de los activos Y con la contratación de esta línea se consolida el equipo de trabajo técnico de la OTIC, dando cumplmiento e la Meta. Se contrató la línea SGC-112 con numero de  Contrato 2020-581 dando cumplimiento a la meta.</t>
  </si>
  <si>
    <t>OBJETIVO ESTRATÉGICO, DE CALIDAD Y ANTISOBORNO</t>
  </si>
  <si>
    <t xml:space="preserve">6. Proveer un ecosistema adecuado para la innovación y adopción  de nuevas y mejores tecnologías de movilidad y de información y comunicación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1. Promover una cultura de integridad y ética pública en los colaboradores de la SDM con tolerancia cero al soborno. </t>
  </si>
  <si>
    <t xml:space="preserve">6. Proveer un ecosistema adecuado para la innovación y adopción  de nuevas y mejores tecnologías de movilidad y de información y comunicación
Calidad: 6. Establecer e implementar estándares que contribuyan a la seguridad de la información de la Secretaría Distrital de Movilidad.
1. Promover una cultura de integridad y ética pública en los colaboradores de la SDM con tolerancia cero al soborno. </t>
  </si>
  <si>
    <t xml:space="preserve">7. Prestar servicios eficientes, oportunos y de calidad a la ciudadanía, tanto en gestión como en trámites de la movilidad
Calidad: 6. Establecer e implementar estándares que contribuyan a la seguridad de la información de la Secretaría Distrital de Movilidad.
1. Promover una cultura de integridad y ética pública en los colaboradores de la SDM con tolerancia cero al soborno. </t>
  </si>
  <si>
    <t>OBJETIVO Y META DE DESARROLLO SOSTENIBLE - ODS</t>
  </si>
  <si>
    <t>Objetivo 16: Promover sociedades pacíficas e inclusivas para el desarrrollo sostenible, facilitar el acceso a la justicia para todos y crear instituciones eficaces, responsables e inclusivas a todos los niveles
Meta 144 - Crear instituciones eficaces, responsables y transparentes a todos los niveles</t>
  </si>
  <si>
    <t>Objetivo No. 9 : Construir infraestructuras resilientes, promover la industrialización inclusiva y sostenible y fomentar la innovación
Meta  148 - Garantizar el acceso público a la información y proteger las libertades fundamentales</t>
  </si>
  <si>
    <t>Objetivo No. 9 : Construir infraestructuras resilientes, promover la industrialización inclusiva y sostenible y fomentar la innovación
Meta  80 - Aumentar de forma significativa el acceso a la tecnología de la información y las comunicaciones</t>
  </si>
  <si>
    <r>
      <t>Sección No. 1: PROGRAMACIÓN  VIGENCIA _</t>
    </r>
    <r>
      <rPr>
        <b/>
        <u/>
        <sz val="11"/>
        <color indexed="56"/>
        <rFont val="Arial"/>
        <family val="2"/>
      </rPr>
      <t>2020</t>
    </r>
    <r>
      <rPr>
        <b/>
        <sz val="11"/>
        <color indexed="56"/>
        <rFont val="Arial"/>
        <family val="2"/>
      </rPr>
      <t>_</t>
    </r>
  </si>
  <si>
    <r>
      <t>Sección No. 1: PROGRAMACIÓN  VIGENCIA _</t>
    </r>
    <r>
      <rPr>
        <b/>
        <u/>
        <sz val="9"/>
        <color indexed="56"/>
        <rFont val="Arial"/>
        <family val="2"/>
      </rPr>
      <t>2020</t>
    </r>
    <r>
      <rPr>
        <b/>
        <sz val="9"/>
        <color indexed="56"/>
        <rFont val="Arial"/>
        <family val="2"/>
      </rPr>
      <t>_</t>
    </r>
  </si>
  <si>
    <r>
      <t>Sección No. 1: PROGRAMACIÓN  VIGENCIA _</t>
    </r>
    <r>
      <rPr>
        <b/>
        <u/>
        <sz val="11"/>
        <color indexed="56"/>
        <rFont val="Arial"/>
        <family val="2"/>
      </rPr>
      <t>2020</t>
    </r>
  </si>
  <si>
    <r>
      <t>Sección No. 1: PROGRAMACIÓN  VIGENCIA _</t>
    </r>
    <r>
      <rPr>
        <b/>
        <u/>
        <sz val="11"/>
        <color indexed="56"/>
        <rFont val="Arial"/>
        <family val="2"/>
      </rPr>
      <t xml:space="preserve">2020 </t>
    </r>
    <r>
      <rPr>
        <b/>
        <sz val="11"/>
        <color indexed="56"/>
        <rFont val="Arial"/>
        <family val="2"/>
      </rPr>
      <t>_</t>
    </r>
  </si>
  <si>
    <t>JUN</t>
  </si>
  <si>
    <t>JUL</t>
  </si>
  <si>
    <t>AGO</t>
  </si>
  <si>
    <t>SEP</t>
  </si>
  <si>
    <t>OCT</t>
  </si>
  <si>
    <t>NOV</t>
  </si>
  <si>
    <t>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</si>
</sst>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 #,##0_-;\-&quot;$&quot;\ * #,##0_-;_-&quot;$&quot;\ * &quot;-&quot;_-;_-@_-"/>
    <numFmt numFmtId="41" formatCode="_-* #,##0_-;\-* #,##0_-;_-* &quot;-&quot;_-;_-@_-"/>
    <numFmt numFmtId="43" formatCode="_-* #,##0.00_-;\-* #,##0.00_-;_-* &quot;-&quot;??_-;_-@_-"/>
    <numFmt numFmtId="164" formatCode="_(* #,##0.00_);_(* \(#,##0.00\);_(* &quot;-&quot;??_);_(@_)"/>
    <numFmt numFmtId="165" formatCode="_-* #,##0.00\ &quot;€&quot;_-;\-* #,##0.00\ &quot;€&quot;_-;_-* &quot;-&quot;??\ &quot;€&quot;_-;_-@_-"/>
    <numFmt numFmtId="166" formatCode="_ * #,##0.00_ ;_ * \-#,##0.00_ ;_ * &quot;-&quot;??_ ;_ @_ "/>
    <numFmt numFmtId="167" formatCode="0.0%"/>
    <numFmt numFmtId="168" formatCode="&quot;$&quot;\ #,##0"/>
    <numFmt numFmtId="169" formatCode="0.0"/>
    <numFmt numFmtId="170" formatCode="_-* #,##0.00\ _€_-;\-* #,##0.00\ _€_-;_-* &quot;-&quot;??\ _€_-;_-@_-"/>
    <numFmt numFmtId="171" formatCode="0.000"/>
    <numFmt numFmtId="172" formatCode="0.0000"/>
    <numFmt numFmtId="173" formatCode="0.00000%"/>
    <numFmt numFmtId="174" formatCode="_-* #,##0_-;\-* #,##0_-;_-* \-_-;_-@_-"/>
  </numFmts>
  <fonts count="77" x14ac:knownFonts="1">
    <font>
      <sz val="11"/>
      <color theme="1"/>
      <name val="Calibri"/>
      <family val="2"/>
      <scheme val="minor"/>
    </font>
    <font>
      <sz val="11"/>
      <color indexed="8"/>
      <name val="Calibri"/>
      <family val="2"/>
    </font>
    <font>
      <b/>
      <sz val="10"/>
      <name val="Arial"/>
      <family val="2"/>
    </font>
    <font>
      <sz val="10"/>
      <name val="Arial"/>
      <family val="2"/>
    </font>
    <font>
      <sz val="8"/>
      <name val="Calibri"/>
      <family val="2"/>
    </font>
    <font>
      <sz val="10"/>
      <name val="Arial"/>
      <family val="2"/>
    </font>
    <font>
      <b/>
      <sz val="9"/>
      <name val="Arial"/>
      <family val="2"/>
    </font>
    <font>
      <sz val="9"/>
      <name val="Arial"/>
      <family val="2"/>
    </font>
    <font>
      <u/>
      <sz val="7"/>
      <color indexed="12"/>
      <name val="Arial"/>
      <family val="2"/>
    </font>
    <font>
      <sz val="9"/>
      <color indexed="8"/>
      <name val="Arial"/>
      <family val="2"/>
    </font>
    <font>
      <b/>
      <sz val="9"/>
      <color indexed="9"/>
      <name val="Arial"/>
      <family val="2"/>
    </font>
    <font>
      <b/>
      <sz val="11"/>
      <name val="Arial"/>
      <family val="2"/>
    </font>
    <font>
      <b/>
      <sz val="10"/>
      <color indexed="9"/>
      <name val="Arial"/>
      <family val="2"/>
    </font>
    <font>
      <sz val="11"/>
      <name val="Arial"/>
      <family val="2"/>
    </font>
    <font>
      <sz val="11"/>
      <color indexed="8"/>
      <name val="Arial"/>
      <family val="2"/>
    </font>
    <font>
      <b/>
      <sz val="8"/>
      <name val="Arial"/>
      <family val="2"/>
    </font>
    <font>
      <b/>
      <u/>
      <sz val="8"/>
      <name val="Arial"/>
      <family val="2"/>
    </font>
    <font>
      <sz val="8"/>
      <name val="Arial"/>
      <family val="2"/>
    </font>
    <font>
      <u/>
      <sz val="11"/>
      <name val="Arial"/>
      <family val="2"/>
    </font>
    <font>
      <b/>
      <u/>
      <sz val="11"/>
      <name val="Arial"/>
      <family val="2"/>
    </font>
    <font>
      <u/>
      <sz val="9"/>
      <name val="Arial"/>
      <family val="2"/>
    </font>
    <font>
      <b/>
      <u/>
      <sz val="11"/>
      <color indexed="56"/>
      <name val="Calibri"/>
      <family val="2"/>
    </font>
    <font>
      <b/>
      <sz val="11"/>
      <color indexed="56"/>
      <name val="Calibri"/>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4"/>
      <color theme="1"/>
      <name val="Arial"/>
      <family val="2"/>
    </font>
    <font>
      <b/>
      <sz val="9"/>
      <color theme="1"/>
      <name val="Arial"/>
      <family val="2"/>
    </font>
    <font>
      <sz val="9"/>
      <color theme="1"/>
      <name val="Arial"/>
      <family val="2"/>
    </font>
    <font>
      <sz val="9"/>
      <color theme="1"/>
      <name val="Calibri"/>
      <family val="2"/>
      <scheme val="minor"/>
    </font>
    <font>
      <sz val="9"/>
      <color indexed="8"/>
      <name val="Calibri"/>
      <family val="2"/>
      <scheme val="minor"/>
    </font>
    <font>
      <b/>
      <sz val="18"/>
      <color theme="1"/>
      <name val="Arial"/>
      <family val="2"/>
    </font>
    <font>
      <sz val="10"/>
      <color theme="1"/>
      <name val="Arial"/>
      <family val="2"/>
    </font>
    <font>
      <sz val="11"/>
      <color theme="1"/>
      <name val="Arial"/>
      <family val="2"/>
    </font>
    <font>
      <b/>
      <sz val="10"/>
      <color theme="1"/>
      <name val="Arial"/>
      <family val="2"/>
    </font>
    <font>
      <sz val="9"/>
      <color theme="0" tint="-0.34998626667073579"/>
      <name val="Arial"/>
      <family val="2"/>
    </font>
    <font>
      <b/>
      <sz val="11"/>
      <color theme="1"/>
      <name val="Arial"/>
      <family val="2"/>
    </font>
    <font>
      <sz val="9"/>
      <color theme="0" tint="-0.14999847407452621"/>
      <name val="Arial"/>
      <family val="2"/>
    </font>
    <font>
      <sz val="9"/>
      <color theme="0" tint="-0.249977111117893"/>
      <name val="Arial"/>
      <family val="2"/>
    </font>
    <font>
      <sz val="10"/>
      <color rgb="FFFF0000"/>
      <name val="Arial"/>
      <family val="2"/>
    </font>
    <font>
      <sz val="7"/>
      <color theme="1"/>
      <name val="Arial"/>
      <family val="2"/>
    </font>
    <font>
      <sz val="9"/>
      <color theme="4"/>
      <name val="Arial"/>
      <family val="2"/>
    </font>
    <font>
      <b/>
      <sz val="9"/>
      <color theme="4"/>
      <name val="Arial"/>
      <family val="2"/>
    </font>
    <font>
      <b/>
      <sz val="11"/>
      <color theme="1"/>
      <name val="Calibri"/>
      <family val="2"/>
    </font>
    <font>
      <b/>
      <sz val="16"/>
      <color theme="1"/>
      <name val="Calibri"/>
      <family val="2"/>
      <scheme val="minor"/>
    </font>
    <font>
      <sz val="11"/>
      <name val="Calibri"/>
      <family val="2"/>
      <scheme val="minor"/>
    </font>
    <font>
      <sz val="10"/>
      <color rgb="FF000000"/>
      <name val="Arial"/>
      <family val="2"/>
    </font>
    <font>
      <b/>
      <sz val="11"/>
      <color theme="3" tint="-0.499984740745262"/>
      <name val="Calibri"/>
      <family val="2"/>
      <scheme val="minor"/>
    </font>
    <font>
      <b/>
      <sz val="11"/>
      <color theme="0"/>
      <name val="Arial"/>
      <family val="2"/>
    </font>
    <font>
      <sz val="11"/>
      <color theme="0"/>
      <name val="Calibri"/>
      <family val="2"/>
      <scheme val="minor"/>
    </font>
    <font>
      <sz val="12"/>
      <name val="Arial"/>
      <family val="2"/>
    </font>
    <font>
      <sz val="11"/>
      <color rgb="FF000000"/>
      <name val="Arial"/>
      <family val="2"/>
    </font>
    <font>
      <sz val="22"/>
      <color rgb="FFFF0000"/>
      <name val="Calibri"/>
      <family val="2"/>
      <scheme val="minor"/>
    </font>
    <font>
      <b/>
      <sz val="14"/>
      <name val="Arial"/>
      <family val="2"/>
    </font>
    <font>
      <b/>
      <sz val="9"/>
      <name val="Calibri"/>
      <family val="2"/>
      <scheme val="minor"/>
    </font>
    <font>
      <sz val="9"/>
      <name val="Calibri"/>
      <family val="2"/>
      <scheme val="minor"/>
    </font>
    <font>
      <sz val="11"/>
      <color rgb="FFFF0000"/>
      <name val="Calibri"/>
      <family val="2"/>
      <scheme val="minor"/>
    </font>
    <font>
      <sz val="16"/>
      <color rgb="FFFF0000"/>
      <name val="Arial"/>
      <family val="2"/>
    </font>
    <font>
      <b/>
      <sz val="11"/>
      <name val="Calibri"/>
      <family val="2"/>
    </font>
    <font>
      <sz val="11"/>
      <color theme="1" tint="0.499984740745262"/>
      <name val="Arial"/>
      <family val="2"/>
    </font>
    <font>
      <sz val="10"/>
      <name val="Tahoma"/>
      <family val="2"/>
    </font>
    <font>
      <sz val="9"/>
      <color rgb="FF747474"/>
      <name val="Arial"/>
      <family val="2"/>
    </font>
    <font>
      <b/>
      <sz val="9"/>
      <color rgb="FF747474"/>
      <name val="Arial"/>
      <family val="2"/>
    </font>
    <font>
      <b/>
      <sz val="11"/>
      <color theme="3" tint="-0.499984740745262"/>
      <name val="Arial"/>
      <family val="2"/>
    </font>
    <font>
      <b/>
      <u/>
      <sz val="11"/>
      <color indexed="56"/>
      <name val="Arial"/>
      <family val="2"/>
    </font>
    <font>
      <b/>
      <sz val="11"/>
      <color indexed="56"/>
      <name val="Arial"/>
      <family val="2"/>
    </font>
    <font>
      <b/>
      <sz val="9"/>
      <color theme="3" tint="-0.499984740745262"/>
      <name val="Arial"/>
      <family val="2"/>
    </font>
    <font>
      <b/>
      <u/>
      <sz val="9"/>
      <color indexed="56"/>
      <name val="Arial"/>
      <family val="2"/>
    </font>
    <font>
      <b/>
      <sz val="9"/>
      <color indexed="56"/>
      <name val="Arial"/>
      <family val="2"/>
    </font>
    <font>
      <b/>
      <sz val="9"/>
      <color theme="0"/>
      <name val="Arial"/>
      <family val="2"/>
    </font>
    <font>
      <b/>
      <sz val="9"/>
      <color theme="1"/>
      <name val="Calibri"/>
      <family val="2"/>
      <scheme val="minor"/>
    </font>
    <font>
      <sz val="11"/>
      <color rgb="FFFF0000"/>
      <name val="Arial"/>
      <family val="2"/>
    </font>
    <font>
      <b/>
      <sz val="11"/>
      <color rgb="FFFF0000"/>
      <name val="Arial"/>
      <family val="2"/>
    </font>
    <font>
      <sz val="11"/>
      <color rgb="FF000000"/>
      <name val="Calibri"/>
      <family val="2"/>
      <charset val="1"/>
    </font>
    <font>
      <sz val="12"/>
      <color theme="1"/>
      <name val="Arial"/>
      <family val="2"/>
    </font>
  </fonts>
  <fills count="2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FFFFFF"/>
        <bgColor indexed="64"/>
      </patternFill>
    </fill>
    <fill>
      <patternFill patternType="solid">
        <fgColor rgb="FF00CCFF"/>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499984740745262"/>
        <bgColor indexed="64"/>
      </patternFill>
    </fill>
    <fill>
      <patternFill patternType="solid">
        <fgColor rgb="FF33CCFF"/>
        <bgColor indexed="64"/>
      </patternFill>
    </fill>
    <fill>
      <patternFill patternType="solid">
        <fgColor theme="3" tint="-0.499984740745262"/>
        <bgColor indexed="64"/>
      </patternFill>
    </fill>
    <fill>
      <patternFill patternType="solid">
        <fgColor theme="6"/>
      </patternFill>
    </fill>
    <fill>
      <patternFill patternType="solid">
        <fgColor rgb="FFEEECE1"/>
        <bgColor rgb="FFEEECE1"/>
      </patternFill>
    </fill>
    <fill>
      <patternFill patternType="solid">
        <fgColor rgb="FFDBE5F1"/>
        <bgColor rgb="FFDBE5F1"/>
      </patternFill>
    </fill>
    <fill>
      <patternFill patternType="solid">
        <fgColor rgb="FFFFFFFF"/>
        <bgColor rgb="FFFFFFFF"/>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rgb="FFD8D8D8"/>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5">
    <xf numFmtId="0" fontId="0" fillId="0" borderId="0"/>
    <xf numFmtId="166" fontId="5" fillId="0" borderId="0" applyFont="0" applyFill="0" applyBorder="0" applyAlignment="0" applyProtection="0"/>
    <xf numFmtId="0" fontId="8" fillId="0" borderId="0" applyNumberFormat="0" applyFill="0" applyBorder="0" applyAlignment="0" applyProtection="0">
      <alignment vertical="top"/>
      <protection locked="0"/>
    </xf>
    <xf numFmtId="164" fontId="24" fillId="0" borderId="0" applyFont="0" applyFill="0" applyBorder="0" applyAlignment="0" applyProtection="0"/>
    <xf numFmtId="164" fontId="24" fillId="0" borderId="0" applyFont="0" applyFill="0" applyBorder="0" applyAlignment="0" applyProtection="0"/>
    <xf numFmtId="166"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5" fillId="0" borderId="0"/>
    <xf numFmtId="0" fontId="3" fillId="0" borderId="0"/>
    <xf numFmtId="0" fontId="3" fillId="0" borderId="0"/>
    <xf numFmtId="0" fontId="7" fillId="0" borderId="0"/>
    <xf numFmtId="0" fontId="3" fillId="0" borderId="0"/>
    <xf numFmtId="9" fontId="24" fillId="0" borderId="0" applyFont="0" applyFill="0" applyBorder="0" applyAlignment="0" applyProtection="0"/>
    <xf numFmtId="9" fontId="3" fillId="0" borderId="0" applyFont="0" applyFill="0" applyBorder="0" applyAlignment="0" applyProtection="0"/>
    <xf numFmtId="170" fontId="24" fillId="0" borderId="0" applyFont="0" applyFill="0" applyBorder="0" applyAlignment="0" applyProtection="0"/>
    <xf numFmtId="0" fontId="51" fillId="19" borderId="0" applyNumberFormat="0" applyBorder="0" applyAlignment="0" applyProtection="0"/>
    <xf numFmtId="42" fontId="24" fillId="0" borderId="0" applyFont="0" applyFill="0" applyBorder="0" applyAlignment="0" applyProtection="0"/>
    <xf numFmtId="166" fontId="3"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174" fontId="75" fillId="0" borderId="0" applyBorder="0" applyProtection="0"/>
  </cellStyleXfs>
  <cellXfs count="958">
    <xf numFmtId="0" fontId="0" fillId="0" borderId="0" xfId="0"/>
    <xf numFmtId="0" fontId="5" fillId="0" borderId="0" xfId="9"/>
    <xf numFmtId="0" fontId="5" fillId="0" borderId="0" xfId="9" applyAlignment="1">
      <alignment wrapText="1"/>
    </xf>
    <xf numFmtId="0" fontId="3" fillId="0" borderId="0" xfId="13"/>
    <xf numFmtId="3" fontId="2" fillId="2" borderId="0" xfId="13" applyNumberFormat="1" applyFont="1" applyFill="1" applyBorder="1" applyAlignment="1">
      <alignment vertical="center"/>
    </xf>
    <xf numFmtId="0" fontId="0" fillId="0" borderId="0" xfId="0" applyFill="1" applyProtection="1"/>
    <xf numFmtId="0" fontId="3" fillId="0" borderId="0" xfId="0" applyFont="1" applyFill="1" applyProtection="1"/>
    <xf numFmtId="0" fontId="0" fillId="0" borderId="0" xfId="0" applyProtection="1"/>
    <xf numFmtId="0" fontId="27" fillId="0" borderId="0" xfId="0" applyFont="1" applyBorder="1" applyAlignment="1">
      <alignment horizontal="center" vertical="center" wrapText="1"/>
    </xf>
    <xf numFmtId="0" fontId="0" fillId="5" borderId="0" xfId="0" applyFill="1" applyBorder="1" applyProtection="1"/>
    <xf numFmtId="0" fontId="5" fillId="0" borderId="0" xfId="9" applyBorder="1" applyAlignment="1">
      <alignment horizontal="center"/>
    </xf>
    <xf numFmtId="0" fontId="2" fillId="6" borderId="1" xfId="13" applyFont="1" applyFill="1" applyBorder="1" applyAlignment="1">
      <alignment horizontal="center" vertical="center"/>
    </xf>
    <xf numFmtId="0" fontId="3" fillId="0" borderId="1" xfId="13" applyBorder="1"/>
    <xf numFmtId="0" fontId="2" fillId="6" borderId="1" xfId="13" applyFont="1" applyFill="1" applyBorder="1" applyAlignment="1">
      <alignment horizontal="center"/>
    </xf>
    <xf numFmtId="0" fontId="3" fillId="0" borderId="1" xfId="0" applyFont="1" applyBorder="1" applyAlignment="1">
      <alignment vertical="center" wrapText="1"/>
    </xf>
    <xf numFmtId="0" fontId="3" fillId="0" borderId="0" xfId="13" applyAlignment="1">
      <alignment vertical="center"/>
    </xf>
    <xf numFmtId="0" fontId="3" fillId="0" borderId="0" xfId="13" applyAlignment="1">
      <alignment horizontal="center" vertical="center"/>
    </xf>
    <xf numFmtId="0" fontId="2" fillId="0" borderId="0" xfId="13" applyFont="1" applyBorder="1" applyAlignment="1">
      <alignment vertical="center"/>
    </xf>
    <xf numFmtId="0" fontId="3" fillId="0" borderId="0" xfId="13" applyBorder="1" applyAlignment="1">
      <alignment vertical="center"/>
    </xf>
    <xf numFmtId="0" fontId="3" fillId="0" borderId="1" xfId="13" applyBorder="1" applyAlignment="1">
      <alignment vertical="center"/>
    </xf>
    <xf numFmtId="0" fontId="3" fillId="0" borderId="1" xfId="13" applyBorder="1" applyAlignment="1">
      <alignment vertical="center" wrapText="1"/>
    </xf>
    <xf numFmtId="0" fontId="3" fillId="0" borderId="1" xfId="13" applyBorder="1" applyAlignment="1">
      <alignment horizontal="center" vertical="center"/>
    </xf>
    <xf numFmtId="0" fontId="32" fillId="0" borderId="0" xfId="0" applyFont="1" applyProtection="1"/>
    <xf numFmtId="0" fontId="32" fillId="0" borderId="0" xfId="0" applyFont="1" applyAlignment="1" applyProtection="1">
      <alignment horizontal="center" vertical="center"/>
    </xf>
    <xf numFmtId="0" fontId="7" fillId="0" borderId="0" xfId="9" applyFont="1" applyAlignment="1">
      <alignment wrapText="1"/>
    </xf>
    <xf numFmtId="0" fontId="7" fillId="0" borderId="0" xfId="9" applyFont="1"/>
    <xf numFmtId="0" fontId="7" fillId="0" borderId="2" xfId="9" applyFont="1" applyBorder="1" applyAlignment="1">
      <alignment horizontal="center" vertical="center"/>
    </xf>
    <xf numFmtId="0" fontId="7" fillId="0" borderId="3" xfId="13" applyFont="1" applyBorder="1" applyAlignment="1">
      <alignment horizontal="center" vertical="center"/>
    </xf>
    <xf numFmtId="168" fontId="7" fillId="0" borderId="2" xfId="9" applyNumberFormat="1" applyFont="1" applyBorder="1" applyAlignment="1">
      <alignment horizontal="right" vertical="center" wrapText="1"/>
    </xf>
    <xf numFmtId="168" fontId="7" fillId="0" borderId="4" xfId="9" applyNumberFormat="1" applyFont="1" applyBorder="1" applyAlignment="1">
      <alignment horizontal="right" vertical="center" wrapText="1"/>
    </xf>
    <xf numFmtId="167" fontId="7" fillId="0" borderId="4" xfId="9" applyNumberFormat="1" applyFont="1" applyBorder="1" applyAlignment="1">
      <alignment horizontal="right" vertical="center" wrapText="1"/>
    </xf>
    <xf numFmtId="168" fontId="7" fillId="0" borderId="2" xfId="9" applyNumberFormat="1" applyFont="1" applyBorder="1" applyAlignment="1" applyProtection="1">
      <alignment horizontal="right" vertical="center" wrapText="1"/>
      <protection locked="0"/>
    </xf>
    <xf numFmtId="168" fontId="7" fillId="0" borderId="4" xfId="9" applyNumberFormat="1" applyFont="1" applyBorder="1" applyAlignment="1" applyProtection="1">
      <alignment horizontal="center" vertical="center" wrapText="1"/>
      <protection locked="0"/>
    </xf>
    <xf numFmtId="167" fontId="7" fillId="0" borderId="4" xfId="9" applyNumberFormat="1" applyFont="1" applyBorder="1" applyAlignment="1" applyProtection="1">
      <alignment horizontal="right" vertical="center" wrapText="1"/>
      <protection locked="0"/>
    </xf>
    <xf numFmtId="167" fontId="7" fillId="0" borderId="5" xfId="9" applyNumberFormat="1" applyFont="1" applyBorder="1" applyAlignment="1" applyProtection="1">
      <alignment horizontal="right" vertical="center" wrapText="1"/>
      <protection locked="0"/>
    </xf>
    <xf numFmtId="0" fontId="7" fillId="0" borderId="6" xfId="9" applyFont="1" applyBorder="1" applyAlignment="1">
      <alignment horizontal="justify" vertical="center" wrapText="1"/>
    </xf>
    <xf numFmtId="0" fontId="7" fillId="0" borderId="5" xfId="9" applyFont="1" applyBorder="1"/>
    <xf numFmtId="0" fontId="7" fillId="0" borderId="4" xfId="9" applyFont="1" applyBorder="1"/>
    <xf numFmtId="0" fontId="7" fillId="0" borderId="3" xfId="9" applyFont="1" applyBorder="1"/>
    <xf numFmtId="0" fontId="7" fillId="0" borderId="7" xfId="13" applyFont="1" applyBorder="1" applyAlignment="1">
      <alignment horizontal="center" vertical="center"/>
    </xf>
    <xf numFmtId="168" fontId="7" fillId="0" borderId="8" xfId="9" applyNumberFormat="1" applyFont="1" applyBorder="1" applyAlignment="1" applyProtection="1">
      <alignment horizontal="right" vertical="center" wrapText="1"/>
      <protection locked="0"/>
    </xf>
    <xf numFmtId="168" fontId="7" fillId="0" borderId="9" xfId="9" applyNumberFormat="1" applyFont="1" applyBorder="1" applyAlignment="1" applyProtection="1">
      <alignment horizontal="center" vertical="center" wrapText="1"/>
      <protection locked="0"/>
    </xf>
    <xf numFmtId="167" fontId="7" fillId="0" borderId="9" xfId="9" applyNumberFormat="1" applyFont="1" applyBorder="1" applyAlignment="1" applyProtection="1">
      <alignment horizontal="right" vertical="center" wrapText="1"/>
      <protection locked="0"/>
    </xf>
    <xf numFmtId="167" fontId="7" fillId="0" borderId="1" xfId="9" applyNumberFormat="1" applyFont="1" applyBorder="1" applyAlignment="1" applyProtection="1">
      <alignment horizontal="right" vertical="center" wrapText="1"/>
      <protection locked="0"/>
    </xf>
    <xf numFmtId="0" fontId="7" fillId="0" borderId="10" xfId="9" applyFont="1" applyBorder="1" applyAlignment="1">
      <alignment horizontal="justify" vertical="center" wrapText="1"/>
    </xf>
    <xf numFmtId="0" fontId="7" fillId="0" borderId="8" xfId="9" applyFont="1" applyBorder="1" applyAlignment="1">
      <alignment horizontal="center" vertical="center"/>
    </xf>
    <xf numFmtId="168" fontId="7" fillId="0" borderId="8" xfId="9" applyNumberFormat="1" applyFont="1" applyBorder="1" applyAlignment="1">
      <alignment horizontal="right" vertical="center" wrapText="1"/>
    </xf>
    <xf numFmtId="168" fontId="7" fillId="0" borderId="9" xfId="9" applyNumberFormat="1" applyFont="1" applyBorder="1" applyAlignment="1">
      <alignment horizontal="right" vertical="center" wrapText="1"/>
    </xf>
    <xf numFmtId="167" fontId="7" fillId="0" borderId="9" xfId="9" applyNumberFormat="1" applyFont="1" applyBorder="1" applyAlignment="1">
      <alignment horizontal="right" vertical="center" wrapText="1"/>
    </xf>
    <xf numFmtId="0" fontId="7" fillId="0" borderId="1" xfId="9" applyFont="1" applyBorder="1"/>
    <xf numFmtId="0" fontId="7" fillId="0" borderId="9" xfId="9" applyFont="1" applyBorder="1"/>
    <xf numFmtId="0" fontId="7" fillId="0" borderId="7" xfId="9" applyFont="1" applyBorder="1"/>
    <xf numFmtId="0" fontId="7" fillId="0" borderId="11" xfId="9" applyFont="1" applyBorder="1" applyAlignment="1">
      <alignment horizontal="center" vertical="center"/>
    </xf>
    <xf numFmtId="0" fontId="7" fillId="0" borderId="12" xfId="13" applyFont="1" applyBorder="1" applyAlignment="1">
      <alignment horizontal="center" vertical="center"/>
    </xf>
    <xf numFmtId="168" fontId="7" fillId="0" borderId="13" xfId="9" applyNumberFormat="1" applyFont="1" applyBorder="1" applyAlignment="1">
      <alignment horizontal="right" vertical="center" wrapText="1"/>
    </xf>
    <xf numFmtId="168" fontId="7" fillId="0" borderId="14" xfId="9" applyNumberFormat="1" applyFont="1" applyBorder="1" applyAlignment="1">
      <alignment horizontal="right" vertical="center" wrapText="1"/>
    </xf>
    <xf numFmtId="167" fontId="7" fillId="0" borderId="14" xfId="9" applyNumberFormat="1" applyFont="1" applyBorder="1" applyAlignment="1">
      <alignment horizontal="right" vertical="center" wrapText="1"/>
    </xf>
    <xf numFmtId="168" fontId="7" fillId="0" borderId="15" xfId="9" applyNumberFormat="1" applyFont="1" applyBorder="1" applyAlignment="1" applyProtection="1">
      <alignment horizontal="right" vertical="center" wrapText="1"/>
      <protection locked="0"/>
    </xf>
    <xf numFmtId="168" fontId="7" fillId="0" borderId="16" xfId="9" applyNumberFormat="1" applyFont="1" applyBorder="1" applyAlignment="1" applyProtection="1">
      <alignment horizontal="center" vertical="center" wrapText="1"/>
      <protection locked="0"/>
    </xf>
    <xf numFmtId="167" fontId="7" fillId="0" borderId="16" xfId="9" applyNumberFormat="1" applyFont="1" applyBorder="1" applyAlignment="1" applyProtection="1">
      <alignment horizontal="right" vertical="center" wrapText="1"/>
      <protection locked="0"/>
    </xf>
    <xf numFmtId="0" fontId="7" fillId="0" borderId="17" xfId="9" applyFont="1" applyBorder="1" applyAlignment="1">
      <alignment horizontal="justify" vertical="center" wrapText="1"/>
    </xf>
    <xf numFmtId="0" fontId="7" fillId="0" borderId="18" xfId="9" applyFont="1" applyBorder="1"/>
    <xf numFmtId="0" fontId="7" fillId="0" borderId="14" xfId="9" applyFont="1" applyBorder="1"/>
    <xf numFmtId="0" fontId="7" fillId="0" borderId="12" xfId="9" applyFont="1" applyBorder="1"/>
    <xf numFmtId="168" fontId="7" fillId="7" borderId="19" xfId="9" applyNumberFormat="1" applyFont="1" applyFill="1" applyBorder="1" applyAlignment="1">
      <alignment horizontal="right" vertical="center" wrapText="1"/>
    </xf>
    <xf numFmtId="168" fontId="7" fillId="7" borderId="20" xfId="9" applyNumberFormat="1" applyFont="1" applyFill="1" applyBorder="1" applyAlignment="1">
      <alignment horizontal="right" vertical="center" wrapText="1"/>
    </xf>
    <xf numFmtId="167" fontId="7" fillId="7" borderId="20" xfId="9" applyNumberFormat="1" applyFont="1" applyFill="1" applyBorder="1" applyAlignment="1">
      <alignment horizontal="right" vertical="center" wrapText="1"/>
    </xf>
    <xf numFmtId="168" fontId="7" fillId="7" borderId="21" xfId="9" applyNumberFormat="1" applyFont="1" applyFill="1" applyBorder="1" applyAlignment="1">
      <alignment horizontal="right" vertical="center" wrapText="1"/>
    </xf>
    <xf numFmtId="168" fontId="7" fillId="7" borderId="20" xfId="9" applyNumberFormat="1" applyFont="1" applyFill="1" applyBorder="1" applyAlignment="1" applyProtection="1">
      <alignment horizontal="center" vertical="center" wrapText="1"/>
    </xf>
    <xf numFmtId="167" fontId="7" fillId="7" borderId="22" xfId="9" applyNumberFormat="1" applyFont="1" applyFill="1" applyBorder="1" applyAlignment="1">
      <alignment horizontal="right" vertical="center" wrapText="1"/>
    </xf>
    <xf numFmtId="167" fontId="7" fillId="7" borderId="23" xfId="9" applyNumberFormat="1" applyFont="1" applyFill="1" applyBorder="1" applyAlignment="1">
      <alignment horizontal="right" vertical="center" wrapText="1"/>
    </xf>
    <xf numFmtId="3" fontId="7" fillId="7" borderId="22" xfId="9" applyNumberFormat="1" applyFont="1" applyFill="1" applyBorder="1" applyAlignment="1">
      <alignment horizontal="right" vertical="center" wrapText="1"/>
    </xf>
    <xf numFmtId="0" fontId="11" fillId="0" borderId="1" xfId="0" applyFont="1" applyFill="1" applyBorder="1" applyAlignment="1" applyProtection="1">
      <alignment horizontal="left" vertical="center" wrapText="1"/>
    </xf>
    <xf numFmtId="0" fontId="33" fillId="0" borderId="0" xfId="0" applyFont="1" applyBorder="1" applyAlignment="1">
      <alignment horizontal="center" vertical="center" wrapText="1"/>
    </xf>
    <xf numFmtId="0" fontId="3" fillId="0" borderId="0" xfId="9" applyFont="1" applyAlignment="1">
      <alignment wrapText="1"/>
    </xf>
    <xf numFmtId="0" fontId="3" fillId="0" borderId="0" xfId="9" applyFont="1"/>
    <xf numFmtId="0" fontId="29" fillId="0" borderId="0" xfId="0" applyFont="1" applyBorder="1" applyAlignment="1">
      <alignment horizontal="center" vertical="center" wrapText="1"/>
    </xf>
    <xf numFmtId="0" fontId="3" fillId="0" borderId="1" xfId="10" applyBorder="1" applyAlignment="1">
      <alignment vertical="center"/>
    </xf>
    <xf numFmtId="0" fontId="6" fillId="6" borderId="1" xfId="10" applyFont="1" applyFill="1" applyBorder="1" applyAlignment="1">
      <alignment horizontal="center" vertical="center"/>
    </xf>
    <xf numFmtId="0" fontId="3" fillId="0" borderId="0" xfId="10"/>
    <xf numFmtId="0" fontId="6" fillId="6" borderId="1" xfId="10" applyFont="1" applyFill="1" applyBorder="1" applyAlignment="1">
      <alignment horizontal="center" wrapText="1"/>
    </xf>
    <xf numFmtId="0" fontId="3" fillId="0" borderId="1" xfId="10" applyBorder="1" applyAlignment="1">
      <alignment wrapText="1"/>
    </xf>
    <xf numFmtId="0" fontId="10" fillId="3" borderId="24" xfId="12" applyFont="1" applyFill="1" applyBorder="1" applyAlignment="1">
      <alignment horizontal="center" vertical="center"/>
    </xf>
    <xf numFmtId="0" fontId="10" fillId="3" borderId="25" xfId="12" applyFont="1" applyFill="1" applyBorder="1" applyAlignment="1">
      <alignment horizontal="center" vertical="center"/>
    </xf>
    <xf numFmtId="0" fontId="10" fillId="3" borderId="26" xfId="12" applyFont="1" applyFill="1" applyBorder="1" applyAlignment="1">
      <alignment horizontal="center" vertical="center"/>
    </xf>
    <xf numFmtId="0" fontId="6" fillId="6" borderId="1" xfId="10" applyFont="1" applyFill="1" applyBorder="1" applyAlignment="1">
      <alignment horizontal="center" vertical="center" wrapText="1"/>
    </xf>
    <xf numFmtId="0" fontId="3" fillId="0" borderId="1" xfId="10" applyBorder="1"/>
    <xf numFmtId="3" fontId="6" fillId="0" borderId="1" xfId="10" applyNumberFormat="1" applyFont="1" applyFill="1" applyBorder="1" applyAlignment="1">
      <alignment horizontal="right"/>
    </xf>
    <xf numFmtId="0" fontId="10" fillId="3" borderId="27" xfId="12" applyFont="1" applyFill="1" applyBorder="1" applyAlignment="1">
      <alignment horizontal="center" vertical="center" wrapText="1"/>
    </xf>
    <xf numFmtId="0" fontId="10" fillId="3" borderId="28" xfId="12" applyFont="1" applyFill="1" applyBorder="1" applyAlignment="1">
      <alignment horizontal="center" vertical="center" wrapText="1"/>
    </xf>
    <xf numFmtId="0" fontId="10" fillId="3" borderId="29" xfId="12" applyFont="1" applyFill="1" applyBorder="1" applyAlignment="1">
      <alignment horizontal="center" vertical="center" wrapText="1"/>
    </xf>
    <xf numFmtId="0" fontId="6" fillId="0" borderId="1" xfId="10" applyFont="1" applyFill="1" applyBorder="1" applyAlignment="1">
      <alignment horizontal="center"/>
    </xf>
    <xf numFmtId="0" fontId="6" fillId="4" borderId="30" xfId="12" applyFont="1" applyFill="1" applyBorder="1"/>
    <xf numFmtId="0" fontId="7" fillId="4" borderId="31" xfId="12" applyFont="1" applyFill="1" applyBorder="1" applyAlignment="1">
      <alignment horizontal="center"/>
    </xf>
    <xf numFmtId="0" fontId="7" fillId="4" borderId="0" xfId="12" applyFont="1" applyFill="1" applyBorder="1" applyAlignment="1">
      <alignment horizontal="center"/>
    </xf>
    <xf numFmtId="0" fontId="7" fillId="4" borderId="32" xfId="12" applyFont="1" applyFill="1" applyBorder="1" applyAlignment="1">
      <alignment horizontal="center"/>
    </xf>
    <xf numFmtId="3" fontId="7" fillId="0" borderId="1" xfId="10" applyNumberFormat="1" applyFont="1" applyFill="1" applyBorder="1" applyAlignment="1"/>
    <xf numFmtId="0" fontId="7" fillId="0" borderId="33" xfId="12" applyFont="1" applyFill="1" applyBorder="1" applyAlignment="1">
      <alignment horizontal="center"/>
    </xf>
    <xf numFmtId="3" fontId="7" fillId="0" borderId="27" xfId="12" applyNumberFormat="1" applyFont="1" applyFill="1" applyBorder="1" applyAlignment="1"/>
    <xf numFmtId="3" fontId="7" fillId="0" borderId="28" xfId="12" applyNumberFormat="1" applyFont="1" applyFill="1" applyBorder="1" applyAlignment="1"/>
    <xf numFmtId="3" fontId="7" fillId="0" borderId="29" xfId="12" applyNumberFormat="1" applyFont="1" applyFill="1" applyBorder="1" applyAlignment="1"/>
    <xf numFmtId="0" fontId="7" fillId="0" borderId="34" xfId="12" applyFont="1" applyFill="1" applyBorder="1" applyAlignment="1">
      <alignment horizontal="center"/>
    </xf>
    <xf numFmtId="3" fontId="7" fillId="0" borderId="35" xfId="12" applyNumberFormat="1" applyFont="1" applyFill="1" applyBorder="1" applyAlignment="1"/>
    <xf numFmtId="3" fontId="7" fillId="0" borderId="36" xfId="12" applyNumberFormat="1" applyFont="1" applyFill="1" applyBorder="1" applyAlignment="1"/>
    <xf numFmtId="3" fontId="7" fillId="0" borderId="37" xfId="12" applyNumberFormat="1" applyFont="1" applyFill="1" applyBorder="1" applyAlignment="1"/>
    <xf numFmtId="3" fontId="3" fillId="0" borderId="1" xfId="10" applyNumberFormat="1" applyBorder="1"/>
    <xf numFmtId="0" fontId="3" fillId="0" borderId="0" xfId="13" applyFont="1"/>
    <xf numFmtId="0" fontId="3" fillId="0" borderId="1" xfId="13" applyFont="1" applyBorder="1" applyAlignment="1">
      <alignment vertical="center"/>
    </xf>
    <xf numFmtId="0" fontId="3" fillId="0" borderId="0" xfId="13" applyFont="1" applyAlignment="1">
      <alignment vertical="center"/>
    </xf>
    <xf numFmtId="0" fontId="3" fillId="0" borderId="0" xfId="13" applyFont="1" applyBorder="1" applyAlignment="1">
      <alignment horizontal="center" vertical="center"/>
    </xf>
    <xf numFmtId="3" fontId="3" fillId="0" borderId="1" xfId="10" applyNumberFormat="1" applyFont="1" applyFill="1" applyBorder="1" applyAlignment="1"/>
    <xf numFmtId="0" fontId="3" fillId="0" borderId="0" xfId="10" applyFont="1"/>
    <xf numFmtId="0" fontId="12" fillId="3" borderId="24" xfId="12" applyFont="1" applyFill="1" applyBorder="1" applyAlignment="1">
      <alignment horizontal="centerContinuous" vertical="center"/>
    </xf>
    <xf numFmtId="0" fontId="12" fillId="3" borderId="25" xfId="12" applyFont="1" applyFill="1" applyBorder="1" applyAlignment="1">
      <alignment horizontal="centerContinuous" vertical="center"/>
    </xf>
    <xf numFmtId="0" fontId="12" fillId="3" borderId="26" xfId="12" applyFont="1" applyFill="1" applyBorder="1" applyAlignment="1">
      <alignment horizontal="centerContinuous" vertical="center"/>
    </xf>
    <xf numFmtId="0" fontId="3" fillId="0" borderId="0" xfId="13" applyFont="1" applyAlignment="1">
      <alignment horizontal="center" vertical="center"/>
    </xf>
    <xf numFmtId="0" fontId="12" fillId="3" borderId="27" xfId="12" applyFont="1" applyFill="1" applyBorder="1" applyAlignment="1">
      <alignment horizontal="center" vertical="center" wrapText="1"/>
    </xf>
    <xf numFmtId="0" fontId="12" fillId="3" borderId="28" xfId="12" applyFont="1" applyFill="1" applyBorder="1" applyAlignment="1">
      <alignment horizontal="center" vertical="center" wrapText="1"/>
    </xf>
    <xf numFmtId="0" fontId="12" fillId="3" borderId="29" xfId="12" applyFont="1" applyFill="1" applyBorder="1" applyAlignment="1">
      <alignment horizontal="center" vertical="center" wrapText="1"/>
    </xf>
    <xf numFmtId="0" fontId="2" fillId="4" borderId="30" xfId="12" applyFont="1" applyFill="1" applyBorder="1"/>
    <xf numFmtId="0" fontId="3" fillId="4" borderId="31" xfId="12" applyFont="1" applyFill="1" applyBorder="1" applyAlignment="1">
      <alignment horizontal="center"/>
    </xf>
    <xf numFmtId="0" fontId="3" fillId="4" borderId="0" xfId="12" applyFont="1" applyFill="1" applyBorder="1" applyAlignment="1">
      <alignment horizontal="center"/>
    </xf>
    <xf numFmtId="0" fontId="3" fillId="4" borderId="32" xfId="12" applyFont="1" applyFill="1" applyBorder="1" applyAlignment="1">
      <alignment horizontal="center"/>
    </xf>
    <xf numFmtId="0" fontId="2" fillId="0" borderId="33" xfId="12" applyFont="1" applyFill="1" applyBorder="1" applyAlignment="1">
      <alignment horizontal="center"/>
    </xf>
    <xf numFmtId="3" fontId="2" fillId="0" borderId="27" xfId="12" applyNumberFormat="1" applyFont="1" applyFill="1" applyBorder="1" applyAlignment="1">
      <alignment horizontal="right"/>
    </xf>
    <xf numFmtId="3" fontId="2" fillId="0" borderId="28" xfId="12" applyNumberFormat="1" applyFont="1" applyFill="1" applyBorder="1" applyAlignment="1">
      <alignment horizontal="right"/>
    </xf>
    <xf numFmtId="3" fontId="2" fillId="0" borderId="29" xfId="12" applyNumberFormat="1" applyFont="1" applyFill="1" applyBorder="1" applyAlignment="1">
      <alignment horizontal="right"/>
    </xf>
    <xf numFmtId="0" fontId="3" fillId="0" borderId="33" xfId="12" applyFont="1" applyFill="1" applyBorder="1" applyAlignment="1">
      <alignment horizontal="center"/>
    </xf>
    <xf numFmtId="3" fontId="3" fillId="0" borderId="27" xfId="12" applyNumberFormat="1" applyFont="1" applyFill="1" applyBorder="1" applyAlignment="1"/>
    <xf numFmtId="3" fontId="3" fillId="0" borderId="28" xfId="12" applyNumberFormat="1" applyFont="1" applyFill="1" applyBorder="1" applyAlignment="1"/>
    <xf numFmtId="3" fontId="3" fillId="0" borderId="29" xfId="12" applyNumberFormat="1" applyFont="1" applyFill="1" applyBorder="1" applyAlignment="1"/>
    <xf numFmtId="0" fontId="6" fillId="8" borderId="18"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11" fillId="8" borderId="1" xfId="9" applyFont="1" applyFill="1" applyBorder="1" applyAlignment="1">
      <alignment horizontal="center" vertical="center" wrapText="1"/>
    </xf>
    <xf numFmtId="168" fontId="7" fillId="0" borderId="38" xfId="9" applyNumberFormat="1" applyFont="1" applyBorder="1" applyAlignment="1">
      <alignment horizontal="right" vertical="center" wrapText="1"/>
    </xf>
    <xf numFmtId="168" fontId="7" fillId="0" borderId="39" xfId="9" applyNumberFormat="1" applyFont="1" applyBorder="1" applyAlignment="1">
      <alignment horizontal="right" vertical="center" wrapText="1"/>
    </xf>
    <xf numFmtId="168" fontId="7" fillId="0" borderId="40" xfId="9" applyNumberFormat="1" applyFont="1" applyBorder="1" applyAlignment="1">
      <alignment horizontal="right" vertical="center" wrapText="1"/>
    </xf>
    <xf numFmtId="168" fontId="7" fillId="7" borderId="41" xfId="9" applyNumberFormat="1" applyFont="1" applyFill="1" applyBorder="1" applyAlignment="1">
      <alignment horizontal="right" vertical="center" wrapText="1"/>
    </xf>
    <xf numFmtId="0" fontId="15" fillId="8" borderId="1" xfId="9" applyFont="1" applyFill="1" applyBorder="1" applyAlignment="1">
      <alignment horizontal="center" vertical="center" wrapText="1"/>
    </xf>
    <xf numFmtId="0" fontId="17" fillId="7" borderId="9" xfId="9" applyFont="1" applyFill="1" applyBorder="1" applyAlignment="1"/>
    <xf numFmtId="0" fontId="17" fillId="7" borderId="39" xfId="9" applyFont="1" applyFill="1" applyBorder="1" applyAlignment="1"/>
    <xf numFmtId="0" fontId="17" fillId="7" borderId="10" xfId="9" applyFont="1" applyFill="1" applyBorder="1" applyAlignment="1"/>
    <xf numFmtId="3" fontId="17" fillId="7" borderId="1" xfId="9" applyNumberFormat="1" applyFont="1" applyFill="1" applyBorder="1" applyAlignment="1">
      <alignment horizontal="right" vertical="center" wrapText="1"/>
    </xf>
    <xf numFmtId="0" fontId="7" fillId="0" borderId="1" xfId="9" applyFont="1" applyBorder="1" applyAlignment="1">
      <alignment horizontal="center" vertical="center"/>
    </xf>
    <xf numFmtId="0" fontId="7" fillId="0" borderId="1" xfId="13" applyFont="1" applyBorder="1" applyAlignment="1">
      <alignment horizontal="center" vertical="center"/>
    </xf>
    <xf numFmtId="0" fontId="6" fillId="8" borderId="10" xfId="0" applyFont="1" applyFill="1" applyBorder="1" applyAlignment="1" applyProtection="1">
      <alignment horizontal="center" vertical="center" wrapText="1"/>
    </xf>
    <xf numFmtId="167"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167" fontId="11" fillId="9" borderId="9" xfId="0" applyNumberFormat="1" applyFont="1" applyFill="1" applyBorder="1" applyAlignment="1" applyProtection="1">
      <alignment vertical="center" wrapText="1"/>
    </xf>
    <xf numFmtId="0" fontId="36" fillId="0" borderId="0" xfId="0" applyFont="1" applyAlignment="1">
      <alignment horizontal="center"/>
    </xf>
    <xf numFmtId="0" fontId="34" fillId="0" borderId="0" xfId="0" applyFont="1"/>
    <xf numFmtId="0" fontId="36" fillId="0" borderId="0" xfId="0" applyFont="1"/>
    <xf numFmtId="0" fontId="37" fillId="0" borderId="0" xfId="7" applyFont="1" applyFill="1" applyAlignment="1" applyProtection="1">
      <alignment vertical="center" wrapText="1"/>
    </xf>
    <xf numFmtId="0" fontId="2" fillId="0" borderId="0" xfId="11" applyFont="1" applyFill="1" applyBorder="1" applyAlignment="1" applyProtection="1">
      <alignment horizontal="center" vertical="center"/>
    </xf>
    <xf numFmtId="0" fontId="6" fillId="10" borderId="1" xfId="11" applyFont="1" applyFill="1" applyBorder="1" applyAlignment="1">
      <alignment vertical="center" wrapText="1"/>
    </xf>
    <xf numFmtId="0" fontId="37" fillId="0" borderId="0" xfId="7" applyFont="1" applyFill="1" applyAlignment="1" applyProtection="1">
      <alignment vertical="center"/>
    </xf>
    <xf numFmtId="0" fontId="40" fillId="0" borderId="0" xfId="7" applyFont="1" applyFill="1" applyAlignment="1" applyProtection="1">
      <alignment vertical="center"/>
    </xf>
    <xf numFmtId="0" fontId="6" fillId="10" borderId="1" xfId="0" applyFont="1" applyFill="1" applyBorder="1" applyAlignment="1">
      <alignment horizontal="center" vertical="center" wrapText="1"/>
    </xf>
    <xf numFmtId="0" fontId="7" fillId="2" borderId="1" xfId="11" applyFont="1" applyFill="1" applyBorder="1" applyAlignment="1" applyProtection="1">
      <alignment vertical="center" wrapText="1"/>
      <protection locked="0"/>
    </xf>
    <xf numFmtId="0" fontId="42" fillId="0" borderId="0" xfId="0" applyFont="1" applyProtection="1"/>
    <xf numFmtId="0" fontId="42" fillId="0" borderId="0" xfId="0" applyFont="1" applyAlignment="1" applyProtection="1">
      <alignment horizontal="center"/>
    </xf>
    <xf numFmtId="0" fontId="42" fillId="0" borderId="0" xfId="0" applyFont="1" applyFill="1" applyAlignment="1" applyProtection="1">
      <alignment horizontal="center"/>
    </xf>
    <xf numFmtId="0" fontId="2" fillId="2" borderId="0" xfId="11" applyFont="1" applyFill="1" applyAlignment="1">
      <alignment horizontal="center" vertical="center"/>
    </xf>
    <xf numFmtId="0" fontId="3" fillId="2" borderId="0" xfId="11" applyFont="1" applyFill="1" applyAlignment="1">
      <alignment vertical="center"/>
    </xf>
    <xf numFmtId="0" fontId="3" fillId="2" borderId="0" xfId="11" applyFont="1" applyFill="1" applyAlignment="1">
      <alignment vertical="top" wrapText="1"/>
    </xf>
    <xf numFmtId="9" fontId="2" fillId="2" borderId="0" xfId="15" applyFont="1" applyFill="1" applyAlignment="1">
      <alignment vertical="center"/>
    </xf>
    <xf numFmtId="9" fontId="3" fillId="2" borderId="0" xfId="15" applyFont="1" applyFill="1" applyAlignment="1">
      <alignment vertical="center"/>
    </xf>
    <xf numFmtId="0" fontId="13" fillId="9" borderId="1" xfId="0" applyNumberFormat="1" applyFont="1" applyFill="1" applyBorder="1" applyAlignment="1" applyProtection="1">
      <alignment vertical="center" wrapText="1"/>
    </xf>
    <xf numFmtId="10" fontId="7" fillId="2" borderId="1" xfId="14" applyNumberFormat="1" applyFont="1" applyFill="1" applyBorder="1" applyAlignment="1">
      <alignment horizontal="center" vertical="center"/>
    </xf>
    <xf numFmtId="10" fontId="44" fillId="0" borderId="1" xfId="14" applyNumberFormat="1" applyFont="1" applyBorder="1" applyAlignment="1">
      <alignment horizontal="center" vertical="center" wrapText="1"/>
    </xf>
    <xf numFmtId="10" fontId="43" fillId="0" borderId="1" xfId="14" applyNumberFormat="1" applyFont="1" applyBorder="1" applyAlignment="1">
      <alignment horizontal="center" vertical="center" wrapText="1"/>
    </xf>
    <xf numFmtId="0" fontId="0" fillId="0" borderId="0" xfId="0" applyAlignment="1">
      <alignment horizontal="center"/>
    </xf>
    <xf numFmtId="0" fontId="26" fillId="0" borderId="0" xfId="0" applyFont="1" applyFill="1" applyBorder="1" applyAlignment="1">
      <alignment horizontal="center" vertical="center" wrapText="1"/>
    </xf>
    <xf numFmtId="10" fontId="43" fillId="0" borderId="1" xfId="14" applyNumberFormat="1" applyFont="1" applyFill="1" applyBorder="1" applyAlignment="1" applyProtection="1">
      <alignment horizontal="center" vertical="center" wrapText="1"/>
      <protection locked="0"/>
    </xf>
    <xf numFmtId="14" fontId="7" fillId="2" borderId="1" xfId="11" applyNumberFormat="1" applyFont="1" applyFill="1" applyBorder="1" applyAlignment="1" applyProtection="1">
      <alignment vertical="center" wrapText="1"/>
      <protection locked="0"/>
    </xf>
    <xf numFmtId="0" fontId="6" fillId="10" borderId="1" xfId="11" applyFont="1" applyFill="1" applyBorder="1" applyAlignment="1">
      <alignment vertical="top" wrapText="1"/>
    </xf>
    <xf numFmtId="10" fontId="30" fillId="0" borderId="1" xfId="14" applyNumberFormat="1" applyFont="1" applyBorder="1" applyAlignment="1">
      <alignment horizontal="center" vertical="center" wrapText="1"/>
    </xf>
    <xf numFmtId="0" fontId="0" fillId="0" borderId="0" xfId="0" applyAlignment="1">
      <alignment horizontal="center" vertical="center"/>
    </xf>
    <xf numFmtId="0" fontId="13" fillId="0" borderId="1" xfId="7" applyFont="1" applyFill="1" applyBorder="1" applyAlignment="1" applyProtection="1">
      <alignment vertical="center" wrapText="1"/>
    </xf>
    <xf numFmtId="9" fontId="13" fillId="0" borderId="1" xfId="0" applyNumberFormat="1" applyFont="1" applyFill="1" applyBorder="1" applyAlignment="1" applyProtection="1">
      <alignment horizontal="center" vertical="center" wrapText="1"/>
    </xf>
    <xf numFmtId="0" fontId="0" fillId="0" borderId="1" xfId="0" applyFont="1" applyBorder="1" applyAlignment="1">
      <alignment wrapText="1"/>
    </xf>
    <xf numFmtId="17" fontId="47" fillId="0" borderId="1" xfId="0" applyNumberFormat="1" applyFont="1" applyFill="1" applyBorder="1" applyAlignment="1" applyProtection="1">
      <alignment horizontal="center" vertical="center" wrapText="1"/>
      <protection locked="0"/>
    </xf>
    <xf numFmtId="0" fontId="26" fillId="10" borderId="1" xfId="0" applyFont="1" applyFill="1" applyBorder="1" applyAlignment="1">
      <alignment vertical="center" wrapText="1"/>
    </xf>
    <xf numFmtId="10" fontId="0" fillId="0" borderId="0" xfId="0" applyNumberFormat="1"/>
    <xf numFmtId="0" fontId="6" fillId="5" borderId="1" xfId="12" applyFont="1" applyFill="1" applyBorder="1" applyAlignment="1">
      <alignment horizontal="center"/>
    </xf>
    <xf numFmtId="3" fontId="6" fillId="5" borderId="1" xfId="7" applyNumberFormat="1" applyFont="1" applyFill="1" applyBorder="1" applyAlignment="1">
      <alignment horizontal="right"/>
    </xf>
    <xf numFmtId="0" fontId="7" fillId="5" borderId="1" xfId="12" applyFont="1" applyFill="1" applyBorder="1" applyAlignment="1">
      <alignment horizontal="center"/>
    </xf>
    <xf numFmtId="3" fontId="7" fillId="5" borderId="1" xfId="7" applyNumberFormat="1" applyFont="1" applyFill="1" applyBorder="1" applyAlignment="1"/>
    <xf numFmtId="0" fontId="0" fillId="0" borderId="1" xfId="0" applyFont="1" applyBorder="1" applyAlignment="1">
      <alignment horizontal="justify" wrapText="1"/>
    </xf>
    <xf numFmtId="0" fontId="6" fillId="10" borderId="1" xfId="11" applyFont="1" applyFill="1" applyBorder="1" applyAlignment="1">
      <alignment horizontal="center" vertical="center" wrapText="1"/>
    </xf>
    <xf numFmtId="0" fontId="7" fillId="5" borderId="1" xfId="11" applyFont="1" applyFill="1" applyBorder="1" applyAlignment="1">
      <alignment horizontal="center" vertical="center"/>
    </xf>
    <xf numFmtId="0" fontId="6" fillId="10" borderId="1" xfId="11" applyFont="1" applyFill="1" applyBorder="1" applyAlignment="1">
      <alignment horizontal="left" vertical="center" wrapText="1"/>
    </xf>
    <xf numFmtId="0" fontId="6" fillId="10" borderId="1" xfId="11" applyFont="1" applyFill="1" applyBorder="1" applyAlignment="1">
      <alignment horizontal="center" vertical="center"/>
    </xf>
    <xf numFmtId="0" fontId="6" fillId="10" borderId="1" xfId="11" applyFont="1" applyFill="1" applyBorder="1" applyAlignment="1">
      <alignment horizontal="justify" vertical="center" wrapText="1"/>
    </xf>
    <xf numFmtId="0" fontId="6" fillId="10" borderId="1" xfId="11" applyFont="1" applyFill="1" applyBorder="1" applyAlignment="1" applyProtection="1">
      <alignment horizontal="center" vertical="center" wrapText="1"/>
      <protection locked="0"/>
    </xf>
    <xf numFmtId="0" fontId="6" fillId="10" borderId="1" xfId="11" applyFont="1" applyFill="1" applyBorder="1" applyAlignment="1" applyProtection="1">
      <alignment horizontal="justify" vertical="center" wrapText="1"/>
      <protection locked="0"/>
    </xf>
    <xf numFmtId="14" fontId="7" fillId="0" borderId="1" xfId="11" applyNumberFormat="1" applyFont="1" applyFill="1" applyBorder="1" applyAlignment="1" applyProtection="1">
      <alignment vertical="center" wrapText="1"/>
      <protection locked="0"/>
    </xf>
    <xf numFmtId="0" fontId="2" fillId="6" borderId="1" xfId="10" applyFont="1" applyFill="1" applyBorder="1" applyAlignment="1">
      <alignment horizontal="center" vertical="center"/>
    </xf>
    <xf numFmtId="0" fontId="48" fillId="12" borderId="1" xfId="0" applyFont="1" applyFill="1" applyBorder="1" applyAlignment="1">
      <alignment horizontal="justify" vertical="center" wrapText="1"/>
    </xf>
    <xf numFmtId="0" fontId="48" fillId="0" borderId="1" xfId="0" applyFont="1" applyBorder="1" applyAlignment="1">
      <alignment horizontal="justify" vertical="center" wrapText="1"/>
    </xf>
    <xf numFmtId="0" fontId="0" fillId="0" borderId="1" xfId="0" applyFont="1" applyBorder="1" applyAlignment="1"/>
    <xf numFmtId="0" fontId="0" fillId="0" borderId="0" xfId="0" applyFill="1" applyAlignment="1" applyProtection="1">
      <alignment horizontal="center"/>
    </xf>
    <xf numFmtId="0" fontId="31" fillId="0" borderId="0" xfId="0" applyFont="1" applyProtection="1"/>
    <xf numFmtId="0" fontId="29" fillId="0" borderId="0" xfId="0" applyFont="1" applyProtection="1"/>
    <xf numFmtId="0" fontId="30" fillId="0" borderId="0" xfId="0" applyFont="1" applyProtection="1"/>
    <xf numFmtId="0" fontId="30" fillId="0" borderId="0" xfId="0" applyFont="1" applyFill="1" applyProtection="1"/>
    <xf numFmtId="43" fontId="30" fillId="0" borderId="0" xfId="0" applyNumberFormat="1" applyFont="1" applyFill="1" applyProtection="1"/>
    <xf numFmtId="0" fontId="11" fillId="7" borderId="1" xfId="0" applyFont="1" applyFill="1" applyBorder="1" applyAlignment="1" applyProtection="1">
      <alignment horizontal="center" vertical="center" wrapText="1"/>
    </xf>
    <xf numFmtId="0" fontId="35" fillId="0" borderId="0" xfId="0" applyFont="1" applyProtection="1"/>
    <xf numFmtId="0" fontId="35" fillId="0" borderId="0" xfId="0" applyFont="1" applyAlignment="1" applyProtection="1">
      <alignment horizontal="right" vertical="center"/>
    </xf>
    <xf numFmtId="0" fontId="35" fillId="0" borderId="0" xfId="0" applyFont="1" applyFill="1" applyAlignment="1" applyProtection="1">
      <alignment horizontal="center" vertical="center"/>
    </xf>
    <xf numFmtId="0" fontId="35" fillId="0" borderId="0" xfId="0" applyFont="1" applyFill="1" applyAlignment="1" applyProtection="1">
      <alignment horizontal="right" vertical="center"/>
    </xf>
    <xf numFmtId="0" fontId="30" fillId="0" borderId="0" xfId="0" applyFont="1" applyAlignment="1" applyProtection="1">
      <alignment horizontal="right" vertical="center"/>
    </xf>
    <xf numFmtId="0" fontId="0" fillId="0" borderId="0" xfId="0" applyAlignment="1" applyProtection="1">
      <alignment vertical="center"/>
    </xf>
    <xf numFmtId="167" fontId="35" fillId="5" borderId="1" xfId="14" applyNumberFormat="1" applyFont="1" applyFill="1" applyBorder="1" applyAlignment="1" applyProtection="1">
      <alignment horizontal="center" vertical="center" wrapText="1"/>
    </xf>
    <xf numFmtId="167" fontId="38" fillId="5" borderId="1" xfId="0" applyNumberFormat="1" applyFont="1" applyFill="1" applyBorder="1" applyAlignment="1" applyProtection="1">
      <alignment horizontal="center" vertical="center"/>
    </xf>
    <xf numFmtId="167" fontId="38" fillId="0" borderId="1" xfId="0" applyNumberFormat="1" applyFont="1" applyBorder="1" applyAlignment="1" applyProtection="1">
      <alignment horizontal="center" vertical="center"/>
    </xf>
    <xf numFmtId="168" fontId="0" fillId="0" borderId="0" xfId="0" applyNumberFormat="1" applyProtection="1"/>
    <xf numFmtId="0" fontId="54" fillId="0" borderId="0" xfId="0" applyFont="1" applyAlignment="1" applyProtection="1">
      <alignment wrapText="1"/>
    </xf>
    <xf numFmtId="0" fontId="0" fillId="0" borderId="0" xfId="0" applyFill="1" applyAlignment="1" applyProtection="1">
      <alignment horizontal="center" vertical="center"/>
    </xf>
    <xf numFmtId="171" fontId="35" fillId="5" borderId="1" xfId="14" applyNumberFormat="1" applyFont="1" applyFill="1" applyBorder="1" applyAlignment="1" applyProtection="1">
      <alignment horizontal="center" vertical="center" wrapText="1"/>
    </xf>
    <xf numFmtId="167" fontId="38" fillId="5" borderId="1" xfId="14" applyNumberFormat="1" applyFont="1" applyFill="1" applyBorder="1" applyAlignment="1" applyProtection="1">
      <alignment horizontal="center" vertical="center"/>
    </xf>
    <xf numFmtId="0" fontId="0" fillId="0" borderId="0" xfId="0" applyAlignment="1">
      <alignment horizontal="center" vertical="center" wrapText="1"/>
    </xf>
    <xf numFmtId="169" fontId="35" fillId="5" borderId="1" xfId="14" applyNumberFormat="1" applyFont="1" applyFill="1" applyBorder="1" applyAlignment="1" applyProtection="1">
      <alignment horizontal="center" vertical="center" wrapText="1"/>
    </xf>
    <xf numFmtId="0" fontId="0" fillId="5" borderId="0" xfId="0" applyFill="1" applyBorder="1" applyAlignment="1" applyProtection="1">
      <alignment horizontal="center" vertical="center"/>
    </xf>
    <xf numFmtId="0" fontId="0" fillId="5" borderId="0" xfId="0" applyFont="1" applyFill="1" applyBorder="1" applyAlignment="1" applyProtection="1"/>
    <xf numFmtId="0" fontId="46" fillId="5" borderId="0" xfId="0" applyFont="1" applyFill="1" applyBorder="1" applyAlignment="1" applyProtection="1">
      <alignment horizontal="center" vertical="center" wrapText="1"/>
    </xf>
    <xf numFmtId="0" fontId="0" fillId="5" borderId="0" xfId="0" applyFill="1" applyBorder="1" applyAlignment="1" applyProtection="1">
      <alignment horizontal="center"/>
    </xf>
    <xf numFmtId="0" fontId="0" fillId="5" borderId="0" xfId="0" applyFill="1" applyAlignment="1" applyProtection="1">
      <alignment horizontal="center" vertical="center"/>
    </xf>
    <xf numFmtId="0" fontId="0" fillId="5" borderId="0" xfId="0" applyFont="1" applyFill="1" applyBorder="1" applyAlignment="1" applyProtection="1">
      <alignment horizontal="center"/>
    </xf>
    <xf numFmtId="0" fontId="46" fillId="5" borderId="0" xfId="0" applyFont="1" applyFill="1" applyBorder="1" applyAlignment="1" applyProtection="1">
      <alignment vertical="center" wrapText="1"/>
    </xf>
    <xf numFmtId="0" fontId="29" fillId="5" borderId="0" xfId="0" applyFont="1" applyFill="1" applyBorder="1" applyAlignment="1" applyProtection="1">
      <alignment horizontal="center" vertical="center" wrapText="1"/>
    </xf>
    <xf numFmtId="0" fontId="0" fillId="5" borderId="0" xfId="0" applyFill="1" applyProtection="1"/>
    <xf numFmtId="0" fontId="30" fillId="5" borderId="0" xfId="0" applyFont="1" applyFill="1" applyBorder="1" applyAlignment="1" applyProtection="1">
      <alignment horizontal="center" vertical="center" wrapText="1"/>
    </xf>
    <xf numFmtId="0" fontId="0" fillId="5" borderId="0" xfId="0" applyFill="1" applyAlignment="1" applyProtection="1">
      <alignment horizontal="center"/>
    </xf>
    <xf numFmtId="0" fontId="35" fillId="0" borderId="0" xfId="0" applyFont="1" applyFill="1" applyProtection="1"/>
    <xf numFmtId="0" fontId="11" fillId="8" borderId="1" xfId="7" applyFont="1" applyFill="1" applyBorder="1" applyAlignment="1" applyProtection="1">
      <alignment horizontal="center" vertical="center" wrapText="1"/>
    </xf>
    <xf numFmtId="10" fontId="11" fillId="8" borderId="1" xfId="7"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center"/>
    </xf>
    <xf numFmtId="0" fontId="47" fillId="5" borderId="0" xfId="0" applyFont="1" applyFill="1" applyBorder="1" applyAlignment="1" applyProtection="1">
      <alignment horizontal="center"/>
    </xf>
    <xf numFmtId="0" fontId="55" fillId="5" borderId="0" xfId="0" applyFont="1" applyFill="1" applyBorder="1" applyAlignment="1" applyProtection="1">
      <alignment horizontal="center" vertical="center"/>
    </xf>
    <xf numFmtId="0" fontId="52" fillId="5" borderId="0" xfId="0" applyFont="1" applyFill="1" applyAlignment="1" applyProtection="1">
      <alignment horizontal="center"/>
    </xf>
    <xf numFmtId="0" fontId="47" fillId="5" borderId="0" xfId="0" applyFont="1" applyFill="1" applyProtection="1"/>
    <xf numFmtId="0" fontId="47" fillId="5" borderId="0" xfId="0" applyFont="1" applyFill="1" applyAlignment="1" applyProtection="1">
      <alignment horizontal="center"/>
    </xf>
    <xf numFmtId="164" fontId="47" fillId="5" borderId="0" xfId="0" applyNumberFormat="1" applyFont="1" applyFill="1" applyProtection="1"/>
    <xf numFmtId="0" fontId="56" fillId="5" borderId="0" xfId="0" applyFont="1" applyFill="1" applyBorder="1" applyAlignment="1" applyProtection="1">
      <alignment vertical="center" wrapText="1"/>
    </xf>
    <xf numFmtId="0" fontId="56" fillId="5" borderId="0" xfId="0" applyFont="1" applyFill="1" applyBorder="1" applyAlignment="1" applyProtection="1">
      <alignment horizontal="center" vertical="center" wrapText="1"/>
    </xf>
    <xf numFmtId="0" fontId="57" fillId="5" borderId="0" xfId="0" applyFont="1" applyFill="1" applyBorder="1" applyAlignment="1" applyProtection="1">
      <alignment vertical="center"/>
    </xf>
    <xf numFmtId="0" fontId="57" fillId="5" borderId="0" xfId="0" applyFont="1" applyFill="1" applyProtection="1"/>
    <xf numFmtId="42" fontId="47" fillId="5" borderId="0" xfId="18" applyFont="1" applyFill="1" applyAlignment="1" applyProtection="1">
      <alignment vertical="center"/>
    </xf>
    <xf numFmtId="0" fontId="35" fillId="5" borderId="0" xfId="0" applyFont="1" applyFill="1" applyBorder="1" applyProtection="1"/>
    <xf numFmtId="168" fontId="35" fillId="0" borderId="1" xfId="3" applyNumberFormat="1" applyFont="1" applyFill="1" applyBorder="1" applyAlignment="1" applyProtection="1">
      <alignment horizontal="center" vertical="center" wrapText="1"/>
    </xf>
    <xf numFmtId="168" fontId="13" fillId="0" borderId="1" xfId="3" applyNumberFormat="1" applyFont="1" applyFill="1" applyBorder="1" applyAlignment="1" applyProtection="1">
      <alignment horizontal="center" vertical="center"/>
    </xf>
    <xf numFmtId="168" fontId="13" fillId="5" borderId="1" xfId="3" applyNumberFormat="1" applyFont="1" applyFill="1" applyBorder="1" applyAlignment="1" applyProtection="1">
      <alignment horizontal="center" vertical="center"/>
    </xf>
    <xf numFmtId="168" fontId="35" fillId="5" borderId="1" xfId="3" applyNumberFormat="1" applyFont="1" applyFill="1" applyBorder="1" applyAlignment="1" applyProtection="1">
      <alignment horizontal="center" vertical="center" wrapText="1"/>
    </xf>
    <xf numFmtId="168" fontId="38" fillId="7" borderId="1" xfId="14" applyNumberFormat="1" applyFont="1" applyFill="1" applyBorder="1" applyAlignment="1" applyProtection="1">
      <alignment horizontal="center" vertical="center" wrapText="1"/>
    </xf>
    <xf numFmtId="167" fontId="35" fillId="0" borderId="1" xfId="14" applyNumberFormat="1" applyFont="1" applyFill="1" applyBorder="1" applyAlignment="1" applyProtection="1">
      <alignment horizontal="center" vertical="center" wrapText="1"/>
    </xf>
    <xf numFmtId="0" fontId="53" fillId="20" borderId="62" xfId="0" applyFont="1" applyFill="1" applyBorder="1" applyAlignment="1" applyProtection="1">
      <alignment horizontal="center" vertical="center" wrapText="1"/>
    </xf>
    <xf numFmtId="0" fontId="53" fillId="21" borderId="62" xfId="0" applyFont="1" applyFill="1" applyBorder="1" applyAlignment="1" applyProtection="1">
      <alignment horizontal="center" vertical="center" wrapText="1"/>
    </xf>
    <xf numFmtId="0" fontId="53" fillId="22" borderId="62" xfId="0" applyFont="1" applyFill="1" applyBorder="1" applyAlignment="1" applyProtection="1">
      <alignment horizontal="center" vertical="center" wrapText="1"/>
    </xf>
    <xf numFmtId="0" fontId="3" fillId="5" borderId="0" xfId="0" applyFont="1" applyFill="1" applyProtection="1"/>
    <xf numFmtId="0" fontId="7" fillId="5" borderId="0" xfId="0" applyFont="1" applyFill="1" applyBorder="1" applyAlignment="1" applyProtection="1">
      <alignment vertical="top" wrapText="1"/>
    </xf>
    <xf numFmtId="0" fontId="7" fillId="5" borderId="0" xfId="0" applyFont="1" applyFill="1" applyBorder="1" applyAlignment="1" applyProtection="1">
      <alignment horizontal="center" vertical="center" wrapText="1"/>
    </xf>
    <xf numFmtId="0" fontId="31" fillId="5" borderId="0" xfId="0" applyFont="1" applyFill="1" applyProtection="1"/>
    <xf numFmtId="10" fontId="13" fillId="0" borderId="1" xfId="0" applyNumberFormat="1" applyFont="1" applyFill="1" applyBorder="1" applyAlignment="1" applyProtection="1">
      <alignment vertical="center" wrapText="1"/>
    </xf>
    <xf numFmtId="10" fontId="13" fillId="0" borderId="1" xfId="0" applyNumberFormat="1" applyFont="1" applyFill="1" applyBorder="1" applyAlignment="1" applyProtection="1">
      <alignment horizontal="center" vertical="center" wrapText="1"/>
    </xf>
    <xf numFmtId="0" fontId="0" fillId="5" borderId="0" xfId="0" applyFill="1" applyAlignment="1">
      <alignment horizontal="center"/>
    </xf>
    <xf numFmtId="0" fontId="0" fillId="5" borderId="0" xfId="0" applyFill="1"/>
    <xf numFmtId="0" fontId="0" fillId="5" borderId="0" xfId="0" applyFill="1" applyBorder="1"/>
    <xf numFmtId="0" fontId="34" fillId="5" borderId="0" xfId="0" applyFont="1" applyFill="1" applyBorder="1" applyAlignment="1" applyProtection="1">
      <alignment horizontal="center"/>
      <protection locked="0"/>
    </xf>
    <xf numFmtId="0" fontId="36" fillId="5" borderId="0" xfId="0" applyFont="1" applyFill="1" applyBorder="1" applyAlignment="1" applyProtection="1">
      <alignment horizontal="center" vertical="center" wrapText="1"/>
      <protection locked="0"/>
    </xf>
    <xf numFmtId="0" fontId="26" fillId="5" borderId="0" xfId="0" applyFont="1" applyFill="1" applyBorder="1" applyAlignment="1">
      <alignment horizontal="center"/>
    </xf>
    <xf numFmtId="0" fontId="29" fillId="5" borderId="0" xfId="0" applyFont="1" applyFill="1" applyBorder="1" applyAlignment="1" applyProtection="1">
      <alignment vertical="center" wrapText="1"/>
    </xf>
    <xf numFmtId="0" fontId="29" fillId="5" borderId="1" xfId="0" applyFont="1" applyFill="1" applyBorder="1" applyAlignment="1" applyProtection="1">
      <alignment horizontal="justify" vertical="center" wrapText="1"/>
    </xf>
    <xf numFmtId="0" fontId="29" fillId="5" borderId="1" xfId="0" applyFont="1" applyFill="1" applyBorder="1" applyAlignment="1" applyProtection="1">
      <alignment vertical="center" wrapText="1"/>
    </xf>
    <xf numFmtId="0" fontId="36" fillId="0" borderId="0" xfId="0" applyFont="1" applyFill="1" applyBorder="1" applyAlignment="1" applyProtection="1">
      <alignment horizontal="center" vertical="center" wrapText="1"/>
    </xf>
    <xf numFmtId="0" fontId="34" fillId="0" borderId="0" xfId="0" applyFont="1" applyProtection="1"/>
    <xf numFmtId="0" fontId="36" fillId="0" borderId="0" xfId="11" applyFont="1" applyFill="1" applyBorder="1" applyAlignment="1" applyProtection="1">
      <alignment horizontal="center" vertical="center"/>
    </xf>
    <xf numFmtId="0" fontId="38" fillId="0" borderId="0" xfId="11" applyFont="1" applyFill="1" applyBorder="1" applyAlignment="1" applyProtection="1">
      <alignment horizontal="center" vertical="center"/>
    </xf>
    <xf numFmtId="0" fontId="39" fillId="0" borderId="0" xfId="0" applyFont="1" applyFill="1" applyProtection="1"/>
    <xf numFmtId="0" fontId="6" fillId="10" borderId="1" xfId="11" applyFont="1" applyFill="1" applyBorder="1" applyAlignment="1" applyProtection="1">
      <alignment horizontal="left" vertical="center" wrapText="1"/>
    </xf>
    <xf numFmtId="0" fontId="7" fillId="5" borderId="1" xfId="11" applyFont="1" applyFill="1" applyBorder="1" applyAlignment="1" applyProtection="1">
      <alignment horizontal="center" vertical="center"/>
    </xf>
    <xf numFmtId="0" fontId="13" fillId="0" borderId="0" xfId="11" applyFont="1" applyFill="1" applyBorder="1" applyAlignment="1" applyProtection="1">
      <alignment horizontal="center" vertical="top" wrapText="1"/>
    </xf>
    <xf numFmtId="0" fontId="6" fillId="10" borderId="1" xfId="11" applyFont="1" applyFill="1" applyBorder="1" applyAlignment="1" applyProtection="1">
      <alignment vertical="center" wrapText="1"/>
    </xf>
    <xf numFmtId="0" fontId="7" fillId="2" borderId="1" xfId="11" applyFont="1" applyFill="1" applyBorder="1" applyAlignment="1" applyProtection="1">
      <alignment vertical="center"/>
    </xf>
    <xf numFmtId="0" fontId="13" fillId="0" borderId="0" xfId="11" applyFont="1" applyFill="1" applyBorder="1" applyAlignment="1" applyProtection="1">
      <alignment horizontal="center" vertical="center"/>
    </xf>
    <xf numFmtId="1" fontId="11" fillId="0" borderId="0" xfId="5" applyNumberFormat="1" applyFont="1" applyFill="1" applyBorder="1" applyAlignment="1" applyProtection="1">
      <alignment horizontal="center" vertical="center" wrapText="1"/>
    </xf>
    <xf numFmtId="0" fontId="11" fillId="0" borderId="0" xfId="15" applyNumberFormat="1" applyFont="1" applyFill="1" applyBorder="1" applyAlignment="1" applyProtection="1">
      <alignment horizontal="center" vertical="center" wrapText="1"/>
    </xf>
    <xf numFmtId="0" fontId="13" fillId="0" borderId="0" xfId="11" applyFont="1" applyFill="1" applyBorder="1" applyAlignment="1" applyProtection="1">
      <alignment horizontal="left" vertical="center" wrapText="1"/>
    </xf>
    <xf numFmtId="0" fontId="13" fillId="0" borderId="0" xfId="11" applyFont="1" applyFill="1" applyBorder="1" applyAlignment="1" applyProtection="1">
      <alignment horizontal="center" vertical="center" wrapText="1"/>
    </xf>
    <xf numFmtId="0" fontId="11" fillId="0" borderId="0" xfId="11" applyFont="1" applyFill="1" applyBorder="1" applyAlignment="1" applyProtection="1">
      <alignment horizontal="center" vertical="center" wrapText="1"/>
    </xf>
    <xf numFmtId="0" fontId="18" fillId="0" borderId="0" xfId="11" applyFont="1" applyFill="1" applyBorder="1" applyAlignment="1" applyProtection="1">
      <alignment horizontal="center" vertical="center"/>
    </xf>
    <xf numFmtId="9" fontId="11" fillId="0" borderId="0" xfId="15" applyFont="1" applyFill="1" applyBorder="1" applyAlignment="1" applyProtection="1">
      <alignment horizontal="center" vertical="center"/>
    </xf>
    <xf numFmtId="167" fontId="13" fillId="0" borderId="0" xfId="15" applyNumberFormat="1" applyFont="1" applyFill="1" applyBorder="1" applyAlignment="1" applyProtection="1">
      <alignment horizontal="center" vertical="top" wrapText="1"/>
    </xf>
    <xf numFmtId="9" fontId="13" fillId="0" borderId="0" xfId="15" applyFont="1" applyFill="1" applyBorder="1" applyAlignment="1" applyProtection="1">
      <alignment horizontal="center" vertical="top" wrapText="1"/>
    </xf>
    <xf numFmtId="0" fontId="6" fillId="10" borderId="1" xfId="11" applyFont="1" applyFill="1" applyBorder="1" applyAlignment="1" applyProtection="1">
      <alignment vertical="top" wrapText="1"/>
    </xf>
    <xf numFmtId="0" fontId="6" fillId="10" borderId="1" xfId="11"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10" borderId="1" xfId="11" applyFont="1" applyFill="1" applyBorder="1" applyAlignment="1" applyProtection="1">
      <alignment horizontal="center" vertical="center"/>
    </xf>
    <xf numFmtId="9" fontId="35" fillId="0" borderId="0" xfId="14" applyFont="1" applyFill="1" applyBorder="1" applyAlignment="1" applyProtection="1">
      <alignment horizontal="center" vertical="center" wrapText="1"/>
    </xf>
    <xf numFmtId="0" fontId="6" fillId="10" borderId="1" xfId="11" applyFont="1" applyFill="1" applyBorder="1" applyAlignment="1" applyProtection="1">
      <alignment horizontal="justify" vertical="center" wrapText="1"/>
    </xf>
    <xf numFmtId="0" fontId="41" fillId="0" borderId="0" xfId="11"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xf>
    <xf numFmtId="0" fontId="2" fillId="0" borderId="0" xfId="11" applyFont="1" applyFill="1" applyBorder="1" applyAlignment="1" applyProtection="1">
      <alignment horizontal="center" vertical="center" wrapText="1"/>
    </xf>
    <xf numFmtId="0" fontId="7" fillId="2" borderId="1" xfId="11" applyFont="1" applyFill="1" applyBorder="1" applyAlignment="1" applyProtection="1">
      <alignment vertical="center" wrapText="1"/>
    </xf>
    <xf numFmtId="0" fontId="3" fillId="0" borderId="0" xfId="11" applyFont="1" applyFill="1" applyBorder="1" applyAlignment="1" applyProtection="1">
      <alignment horizontal="center" vertical="center"/>
    </xf>
    <xf numFmtId="0" fontId="3" fillId="0" borderId="0" xfId="11" applyFont="1" applyFill="1" applyBorder="1" applyAlignment="1" applyProtection="1">
      <alignment vertical="center" wrapText="1"/>
    </xf>
    <xf numFmtId="0" fontId="2" fillId="2" borderId="0" xfId="11" applyFont="1" applyFill="1" applyAlignment="1" applyProtection="1">
      <alignment horizontal="center" vertical="center"/>
    </xf>
    <xf numFmtId="0" fontId="3" fillId="2" borderId="0" xfId="11" applyFont="1" applyFill="1" applyAlignment="1" applyProtection="1">
      <alignment vertical="center"/>
    </xf>
    <xf numFmtId="0" fontId="3" fillId="2" borderId="0" xfId="11" applyFont="1" applyFill="1" applyAlignment="1" applyProtection="1">
      <alignment vertical="top" wrapText="1"/>
    </xf>
    <xf numFmtId="9" fontId="2" fillId="2" borderId="0" xfId="15" applyFont="1" applyFill="1" applyAlignment="1" applyProtection="1">
      <alignment vertical="center"/>
    </xf>
    <xf numFmtId="9" fontId="3" fillId="2" borderId="0" xfId="15" applyFont="1" applyFill="1" applyAlignment="1" applyProtection="1">
      <alignment vertical="center"/>
    </xf>
    <xf numFmtId="0" fontId="3" fillId="0" borderId="0" xfId="11" applyFont="1" applyFill="1" applyAlignment="1" applyProtection="1">
      <alignment vertical="center"/>
    </xf>
    <xf numFmtId="0" fontId="36" fillId="0" borderId="0" xfId="0" applyFont="1" applyAlignment="1" applyProtection="1">
      <alignment horizontal="center"/>
    </xf>
    <xf numFmtId="0" fontId="36" fillId="0" borderId="0" xfId="0" applyFont="1" applyProtection="1"/>
    <xf numFmtId="0" fontId="34" fillId="0" borderId="0" xfId="0" applyFont="1" applyFill="1" applyProtection="1"/>
    <xf numFmtId="10" fontId="7" fillId="2" borderId="1" xfId="14" applyNumberFormat="1" applyFont="1" applyFill="1" applyBorder="1" applyAlignment="1" applyProtection="1">
      <alignment horizontal="center" vertical="center"/>
    </xf>
    <xf numFmtId="10" fontId="7" fillId="5" borderId="1" xfId="14" applyNumberFormat="1" applyFont="1" applyFill="1" applyBorder="1" applyAlignment="1" applyProtection="1">
      <alignment horizontal="center" vertical="center" wrapText="1"/>
    </xf>
    <xf numFmtId="10" fontId="44" fillId="0" borderId="1" xfId="14" applyNumberFormat="1" applyFont="1" applyBorder="1" applyAlignment="1" applyProtection="1">
      <alignment horizontal="center" vertical="center" wrapText="1"/>
    </xf>
    <xf numFmtId="10" fontId="43" fillId="0" borderId="1" xfId="14" applyNumberFormat="1" applyFont="1" applyBorder="1" applyAlignment="1" applyProtection="1">
      <alignment horizontal="center" vertical="center" wrapText="1"/>
    </xf>
    <xf numFmtId="10" fontId="30" fillId="0" borderId="1" xfId="14" applyNumberFormat="1" applyFont="1" applyBorder="1" applyAlignment="1" applyProtection="1">
      <alignment horizontal="center" vertical="center" wrapText="1"/>
    </xf>
    <xf numFmtId="0" fontId="34" fillId="5" borderId="0" xfId="0" applyFont="1" applyFill="1" applyBorder="1" applyAlignment="1" applyProtection="1">
      <alignment horizontal="center"/>
    </xf>
    <xf numFmtId="0" fontId="36" fillId="5" borderId="0" xfId="0" applyFont="1" applyFill="1" applyBorder="1" applyAlignment="1" applyProtection="1">
      <alignment horizontal="center" vertical="center" wrapText="1"/>
    </xf>
    <xf numFmtId="0" fontId="26" fillId="5" borderId="0" xfId="0" applyFont="1" applyFill="1" applyBorder="1" applyAlignment="1" applyProtection="1">
      <alignment horizontal="center"/>
    </xf>
    <xf numFmtId="0" fontId="26" fillId="11" borderId="18" xfId="0" applyFont="1" applyFill="1" applyBorder="1" applyAlignment="1" applyProtection="1">
      <alignment horizontal="center" vertical="center" wrapText="1"/>
    </xf>
    <xf numFmtId="0" fontId="26" fillId="10" borderId="1"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0" fontId="45" fillId="11" borderId="1" xfId="14" applyNumberFormat="1" applyFont="1" applyFill="1" applyBorder="1" applyAlignment="1" applyProtection="1">
      <alignment horizontal="center" vertical="center" wrapText="1"/>
    </xf>
    <xf numFmtId="9" fontId="45" fillId="11" borderId="1" xfId="14" applyFont="1" applyFill="1" applyBorder="1" applyAlignment="1" applyProtection="1">
      <alignment horizontal="center" vertical="center" wrapText="1"/>
    </xf>
    <xf numFmtId="10" fontId="26" fillId="10" borderId="1" xfId="14" applyNumberFormat="1" applyFont="1" applyFill="1" applyBorder="1" applyAlignment="1" applyProtection="1">
      <alignment horizontal="center" vertical="center" wrapText="1"/>
    </xf>
    <xf numFmtId="0" fontId="26" fillId="10" borderId="1" xfId="0" applyFont="1" applyFill="1" applyBorder="1" applyAlignment="1" applyProtection="1">
      <alignment vertical="center" wrapText="1"/>
    </xf>
    <xf numFmtId="10" fontId="0" fillId="0" borderId="0" xfId="0" applyNumberFormat="1" applyProtection="1"/>
    <xf numFmtId="10" fontId="24" fillId="0" borderId="1" xfId="14" applyNumberFormat="1" applyFont="1" applyFill="1" applyBorder="1" applyAlignment="1" applyProtection="1">
      <alignment horizontal="center" vertical="center" wrapText="1"/>
      <protection locked="0"/>
    </xf>
    <xf numFmtId="0" fontId="0" fillId="0" borderId="0" xfId="0" applyAlignment="1" applyProtection="1">
      <alignment vertical="center" wrapText="1"/>
    </xf>
    <xf numFmtId="0" fontId="7" fillId="2" borderId="1" xfId="11" applyFont="1" applyFill="1" applyBorder="1" applyAlignment="1" applyProtection="1">
      <alignment horizontal="center" vertical="center"/>
    </xf>
    <xf numFmtId="10" fontId="43" fillId="2" borderId="1" xfId="14" applyNumberFormat="1" applyFont="1" applyFill="1" applyBorder="1" applyAlignment="1" applyProtection="1">
      <alignment horizontal="center" vertical="center"/>
      <protection locked="0"/>
    </xf>
    <xf numFmtId="167" fontId="44" fillId="0" borderId="1" xfId="14" applyNumberFormat="1" applyFont="1" applyBorder="1" applyAlignment="1" applyProtection="1">
      <alignment horizontal="center" vertical="center" wrapText="1"/>
    </xf>
    <xf numFmtId="9" fontId="24" fillId="0" borderId="42" xfId="14" applyFont="1" applyFill="1" applyBorder="1" applyAlignment="1" applyProtection="1">
      <alignment horizontal="center" vertical="center"/>
    </xf>
    <xf numFmtId="0" fontId="7" fillId="2" borderId="1" xfId="11" applyFont="1" applyFill="1" applyBorder="1" applyAlignment="1" applyProtection="1">
      <alignment horizontal="center" vertical="center"/>
    </xf>
    <xf numFmtId="0" fontId="6" fillId="10" borderId="1" xfId="11" applyFont="1" applyFill="1" applyBorder="1" applyAlignment="1" applyProtection="1">
      <alignment horizontal="left" vertical="center" wrapText="1"/>
    </xf>
    <xf numFmtId="0" fontId="7" fillId="5" borderId="1" xfId="11" applyFont="1" applyFill="1" applyBorder="1" applyAlignment="1" applyProtection="1">
      <alignment horizontal="center" vertical="center"/>
    </xf>
    <xf numFmtId="0" fontId="6" fillId="10" borderId="1" xfId="11" applyFont="1" applyFill="1" applyBorder="1" applyAlignment="1" applyProtection="1">
      <alignment horizontal="center" vertical="center"/>
    </xf>
    <xf numFmtId="0" fontId="6" fillId="10" borderId="1" xfId="11" applyFont="1" applyFill="1" applyBorder="1" applyAlignment="1" applyProtection="1">
      <alignment horizontal="justify" vertical="center" wrapText="1"/>
    </xf>
    <xf numFmtId="0" fontId="6" fillId="10" borderId="1" xfId="11" applyFont="1" applyFill="1" applyBorder="1" applyAlignment="1" applyProtection="1">
      <alignment horizontal="center" vertical="center" wrapText="1"/>
    </xf>
    <xf numFmtId="0" fontId="7" fillId="2" borderId="1" xfId="11" applyFont="1" applyFill="1" applyBorder="1" applyAlignment="1" applyProtection="1">
      <alignment horizontal="center" vertical="center"/>
    </xf>
    <xf numFmtId="0" fontId="7" fillId="2" borderId="1" xfId="11" applyFont="1" applyFill="1" applyBorder="1" applyAlignment="1">
      <alignment horizontal="center" vertical="center"/>
    </xf>
    <xf numFmtId="0" fontId="6" fillId="10" borderId="1" xfId="11" applyFont="1" applyFill="1" applyBorder="1" applyAlignment="1" applyProtection="1">
      <alignment horizontal="left" vertical="center" wrapText="1"/>
    </xf>
    <xf numFmtId="0" fontId="6" fillId="10" borderId="1" xfId="11" applyFont="1" applyFill="1" applyBorder="1" applyAlignment="1" applyProtection="1">
      <alignment horizontal="center" vertical="center"/>
    </xf>
    <xf numFmtId="0" fontId="6" fillId="10" borderId="1" xfId="11" applyFont="1" applyFill="1" applyBorder="1" applyAlignment="1" applyProtection="1">
      <alignment horizontal="justify" vertical="center" wrapText="1"/>
    </xf>
    <xf numFmtId="0" fontId="6" fillId="10" borderId="1" xfId="11" applyFont="1" applyFill="1" applyBorder="1" applyAlignment="1" applyProtection="1">
      <alignment horizontal="center" vertical="center" wrapText="1"/>
    </xf>
    <xf numFmtId="0" fontId="7" fillId="5" borderId="1" xfId="11" applyFont="1" applyFill="1" applyBorder="1" applyAlignment="1" applyProtection="1">
      <alignment horizontal="center" vertical="center"/>
    </xf>
    <xf numFmtId="0" fontId="34" fillId="7" borderId="0" xfId="0" applyFont="1" applyFill="1" applyProtection="1"/>
    <xf numFmtId="0" fontId="30" fillId="7" borderId="0" xfId="0" applyFont="1" applyFill="1" applyProtection="1"/>
    <xf numFmtId="0" fontId="36" fillId="7" borderId="0" xfId="0" applyFont="1" applyFill="1" applyProtection="1"/>
    <xf numFmtId="0" fontId="36" fillId="7" borderId="0" xfId="0" applyFont="1" applyFill="1" applyAlignment="1" applyProtection="1">
      <alignment horizontal="center"/>
    </xf>
    <xf numFmtId="14" fontId="7" fillId="0" borderId="1" xfId="11" applyNumberFormat="1" applyFont="1" applyFill="1" applyBorder="1" applyAlignment="1" applyProtection="1">
      <alignment horizontal="center" vertical="center" wrapText="1"/>
      <protection locked="0"/>
    </xf>
    <xf numFmtId="9" fontId="7" fillId="5" borderId="1" xfId="14" applyFont="1" applyFill="1" applyBorder="1" applyAlignment="1" applyProtection="1">
      <alignment horizontal="center" vertical="center" wrapText="1"/>
    </xf>
    <xf numFmtId="9" fontId="43" fillId="5" borderId="1" xfId="14" applyFont="1" applyFill="1" applyBorder="1" applyAlignment="1" applyProtection="1">
      <alignment horizontal="center" vertical="center" wrapText="1"/>
      <protection locked="0"/>
    </xf>
    <xf numFmtId="9" fontId="7" fillId="2" borderId="1" xfId="14" applyFont="1" applyFill="1" applyBorder="1" applyAlignment="1" applyProtection="1">
      <alignment horizontal="center" vertical="center"/>
    </xf>
    <xf numFmtId="9" fontId="43" fillId="2" borderId="1" xfId="14" applyFont="1" applyFill="1" applyBorder="1" applyAlignment="1" applyProtection="1">
      <alignment horizontal="center" vertical="center"/>
      <protection locked="0"/>
    </xf>
    <xf numFmtId="9" fontId="43" fillId="0" borderId="1" xfId="14" applyNumberFormat="1" applyFont="1" applyBorder="1" applyAlignment="1" applyProtection="1">
      <alignment horizontal="center" vertical="center" wrapText="1"/>
    </xf>
    <xf numFmtId="9" fontId="30" fillId="0" borderId="1" xfId="14" applyNumberFormat="1" applyFont="1" applyBorder="1" applyAlignment="1" applyProtection="1">
      <alignment horizontal="center" vertical="center" wrapText="1"/>
    </xf>
    <xf numFmtId="0" fontId="11" fillId="8" borderId="1" xfId="0" applyFont="1" applyFill="1" applyBorder="1" applyAlignment="1" applyProtection="1">
      <alignment horizontal="center" vertical="center" wrapText="1"/>
    </xf>
    <xf numFmtId="9" fontId="45" fillId="11" borderId="1" xfId="14" applyNumberFormat="1" applyFont="1" applyFill="1" applyBorder="1" applyAlignment="1" applyProtection="1">
      <alignment horizontal="center" vertical="center" wrapText="1"/>
    </xf>
    <xf numFmtId="9" fontId="26" fillId="10" borderId="1" xfId="14" applyNumberFormat="1" applyFont="1" applyFill="1" applyBorder="1" applyAlignment="1" applyProtection="1">
      <alignment horizontal="center" vertical="center" wrapText="1"/>
    </xf>
    <xf numFmtId="0" fontId="30" fillId="5" borderId="0" xfId="0" applyFont="1" applyFill="1" applyProtection="1"/>
    <xf numFmtId="0" fontId="37" fillId="5" borderId="0" xfId="7" applyFont="1" applyFill="1" applyAlignment="1" applyProtection="1">
      <alignment vertical="center" wrapText="1"/>
    </xf>
    <xf numFmtId="0" fontId="34" fillId="5" borderId="0" xfId="0" applyFont="1" applyFill="1" applyProtection="1"/>
    <xf numFmtId="14" fontId="7" fillId="5" borderId="1" xfId="11" applyNumberFormat="1" applyFont="1" applyFill="1" applyBorder="1" applyAlignment="1" applyProtection="1">
      <alignment horizontal="center" vertical="center" wrapText="1"/>
      <protection locked="0"/>
    </xf>
    <xf numFmtId="0" fontId="2" fillId="5" borderId="0" xfId="11" applyFont="1" applyFill="1" applyBorder="1" applyAlignment="1" applyProtection="1">
      <alignment horizontal="center" vertical="center"/>
    </xf>
    <xf numFmtId="0" fontId="36" fillId="5" borderId="0" xfId="11" applyFont="1" applyFill="1" applyBorder="1" applyAlignment="1" applyProtection="1">
      <alignment horizontal="center" vertical="center"/>
    </xf>
    <xf numFmtId="0" fontId="38" fillId="5" borderId="0" xfId="11" applyFont="1" applyFill="1" applyBorder="1" applyAlignment="1" applyProtection="1">
      <alignment horizontal="center" vertical="center"/>
    </xf>
    <xf numFmtId="0" fontId="39" fillId="5" borderId="0" xfId="0" applyFont="1" applyFill="1" applyProtection="1"/>
    <xf numFmtId="0" fontId="6" fillId="5" borderId="1" xfId="11" applyFont="1" applyFill="1" applyBorder="1" applyAlignment="1" applyProtection="1">
      <alignment horizontal="left" vertical="center" wrapText="1"/>
    </xf>
    <xf numFmtId="0" fontId="13" fillId="5" borderId="0" xfId="11" applyFont="1" applyFill="1" applyBorder="1" applyAlignment="1" applyProtection="1">
      <alignment horizontal="center" vertical="top" wrapText="1"/>
    </xf>
    <xf numFmtId="0" fontId="6" fillId="5" borderId="1" xfId="11" applyFont="1" applyFill="1" applyBorder="1" applyAlignment="1" applyProtection="1">
      <alignment vertical="center" wrapText="1"/>
    </xf>
    <xf numFmtId="0" fontId="13" fillId="5" borderId="0" xfId="11" applyFont="1" applyFill="1" applyBorder="1" applyAlignment="1" applyProtection="1">
      <alignment horizontal="center" vertical="center"/>
    </xf>
    <xf numFmtId="1" fontId="11" fillId="5" borderId="0" xfId="5" applyNumberFormat="1" applyFont="1" applyFill="1" applyBorder="1" applyAlignment="1" applyProtection="1">
      <alignment horizontal="center" vertical="center" wrapText="1"/>
    </xf>
    <xf numFmtId="0" fontId="11" fillId="5" borderId="0" xfId="15" applyNumberFormat="1" applyFont="1" applyFill="1" applyBorder="1" applyAlignment="1" applyProtection="1">
      <alignment horizontal="center" vertical="center" wrapText="1"/>
    </xf>
    <xf numFmtId="0" fontId="37" fillId="5" borderId="0" xfId="7" applyFont="1" applyFill="1" applyAlignment="1" applyProtection="1">
      <alignment vertical="center"/>
    </xf>
    <xf numFmtId="168" fontId="38" fillId="7" borderId="1" xfId="3" applyNumberFormat="1" applyFont="1" applyFill="1" applyBorder="1" applyAlignment="1" applyProtection="1">
      <alignment horizontal="center" vertical="center" wrapText="1"/>
    </xf>
    <xf numFmtId="0" fontId="11" fillId="8" borderId="1" xfId="0" applyFont="1" applyFill="1" applyBorder="1" applyAlignment="1" applyProtection="1">
      <alignment horizontal="center" vertical="center" wrapText="1"/>
    </xf>
    <xf numFmtId="9" fontId="45" fillId="11" borderId="1" xfId="14" applyFont="1" applyFill="1" applyBorder="1" applyAlignment="1">
      <alignment horizontal="center" vertical="center" wrapText="1"/>
    </xf>
    <xf numFmtId="0" fontId="0" fillId="0" borderId="0" xfId="0" applyAlignment="1" applyProtection="1"/>
    <xf numFmtId="0" fontId="29" fillId="5"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9" fontId="0" fillId="0" borderId="0" xfId="14" applyFont="1" applyAlignment="1" applyProtection="1"/>
    <xf numFmtId="0" fontId="0" fillId="0" borderId="0" xfId="0" applyAlignment="1" applyProtection="1">
      <alignment wrapText="1"/>
    </xf>
    <xf numFmtId="0" fontId="34" fillId="5" borderId="0" xfId="0" applyFont="1" applyFill="1" applyBorder="1" applyAlignment="1" applyProtection="1">
      <alignment horizontal="center" wrapText="1"/>
    </xf>
    <xf numFmtId="0" fontId="26" fillId="5" borderId="0" xfId="0" applyFont="1" applyFill="1" applyBorder="1" applyAlignment="1" applyProtection="1">
      <alignment horizontal="center" wrapText="1"/>
    </xf>
    <xf numFmtId="0" fontId="0" fillId="5" borderId="0" xfId="0" applyFill="1" applyAlignment="1" applyProtection="1">
      <alignment wrapText="1"/>
    </xf>
    <xf numFmtId="0" fontId="0" fillId="5" borderId="0" xfId="0" applyFill="1" applyAlignment="1" applyProtection="1">
      <alignment horizontal="center" wrapText="1"/>
    </xf>
    <xf numFmtId="10" fontId="0" fillId="0" borderId="0" xfId="14" applyNumberFormat="1" applyFont="1" applyAlignment="1" applyProtection="1">
      <alignment vertical="center" wrapText="1"/>
    </xf>
    <xf numFmtId="0" fontId="0" fillId="0" borderId="0" xfId="0" applyAlignment="1" applyProtection="1">
      <alignment horizontal="center" wrapText="1"/>
    </xf>
    <xf numFmtId="167" fontId="0" fillId="0" borderId="0" xfId="14" applyNumberFormat="1" applyFont="1" applyAlignment="1" applyProtection="1">
      <alignment wrapText="1"/>
    </xf>
    <xf numFmtId="0" fontId="49" fillId="15" borderId="39" xfId="0" applyFont="1" applyFill="1" applyBorder="1" applyAlignment="1" applyProtection="1">
      <alignment wrapText="1"/>
    </xf>
    <xf numFmtId="0" fontId="49" fillId="15" borderId="10" xfId="0" applyFont="1" applyFill="1" applyBorder="1" applyAlignment="1" applyProtection="1">
      <alignment wrapText="1"/>
    </xf>
    <xf numFmtId="0" fontId="25" fillId="16" borderId="0" xfId="0" applyFont="1" applyFill="1" applyBorder="1" applyAlignment="1" applyProtection="1">
      <alignment wrapText="1"/>
    </xf>
    <xf numFmtId="0" fontId="26" fillId="11" borderId="9" xfId="0" applyFont="1" applyFill="1" applyBorder="1" applyAlignment="1" applyProtection="1">
      <alignment vertical="center" wrapText="1"/>
    </xf>
    <xf numFmtId="0" fontId="26" fillId="11" borderId="10" xfId="0" applyFont="1" applyFill="1" applyBorder="1" applyAlignment="1" applyProtection="1">
      <alignment vertical="center" wrapText="1"/>
    </xf>
    <xf numFmtId="9" fontId="45" fillId="11" borderId="9" xfId="14" applyFont="1" applyFill="1" applyBorder="1" applyAlignment="1" applyProtection="1">
      <alignment vertical="center" wrapText="1"/>
    </xf>
    <xf numFmtId="9" fontId="45" fillId="11" borderId="10" xfId="14" applyFont="1" applyFill="1" applyBorder="1" applyAlignment="1" applyProtection="1">
      <alignment vertical="center" wrapText="1"/>
    </xf>
    <xf numFmtId="9" fontId="0" fillId="0" borderId="0" xfId="14" applyFont="1" applyAlignment="1" applyProtection="1">
      <alignment wrapText="1"/>
    </xf>
    <xf numFmtId="10" fontId="0" fillId="0" borderId="0" xfId="0" applyNumberFormat="1" applyAlignment="1" applyProtection="1">
      <alignment wrapText="1"/>
    </xf>
    <xf numFmtId="0" fontId="58" fillId="5" borderId="0" xfId="0" applyFont="1" applyFill="1" applyAlignment="1">
      <alignment wrapText="1"/>
    </xf>
    <xf numFmtId="0" fontId="0" fillId="5" borderId="0" xfId="0" applyFill="1" applyAlignment="1">
      <alignment wrapText="1"/>
    </xf>
    <xf numFmtId="0" fontId="34" fillId="5" borderId="0" xfId="0" applyFont="1" applyFill="1" applyBorder="1" applyAlignment="1" applyProtection="1">
      <alignment horizontal="center" wrapText="1"/>
      <protection locked="0"/>
    </xf>
    <xf numFmtId="0" fontId="26" fillId="5" borderId="0" xfId="0" applyFont="1" applyFill="1" applyBorder="1" applyAlignment="1">
      <alignment horizontal="center" wrapText="1"/>
    </xf>
    <xf numFmtId="0" fontId="0" fillId="5" borderId="0" xfId="0" applyFill="1" applyAlignment="1">
      <alignment horizontal="center" wrapText="1"/>
    </xf>
    <xf numFmtId="0" fontId="58" fillId="23" borderId="0" xfId="0" applyFont="1" applyFill="1" applyAlignment="1">
      <alignment wrapText="1"/>
    </xf>
    <xf numFmtId="0" fontId="0" fillId="0" borderId="0" xfId="0" applyAlignment="1">
      <alignment wrapText="1"/>
    </xf>
    <xf numFmtId="0" fontId="58" fillId="23" borderId="0" xfId="0" applyFont="1" applyFill="1" applyAlignment="1">
      <alignment horizontal="center" wrapText="1"/>
    </xf>
    <xf numFmtId="0" fontId="0" fillId="0" borderId="0" xfId="0" applyAlignment="1">
      <alignment horizontal="center" wrapText="1"/>
    </xf>
    <xf numFmtId="10" fontId="0" fillId="0" borderId="0" xfId="0" applyNumberFormat="1" applyAlignment="1">
      <alignment wrapText="1"/>
    </xf>
    <xf numFmtId="10" fontId="35" fillId="5" borderId="1" xfId="14" applyNumberFormat="1" applyFont="1" applyFill="1" applyBorder="1" applyAlignment="1" applyProtection="1">
      <alignment horizontal="center" vertical="center" wrapText="1"/>
    </xf>
    <xf numFmtId="9" fontId="57" fillId="5" borderId="0" xfId="14" applyNumberFormat="1" applyFont="1" applyFill="1" applyProtection="1"/>
    <xf numFmtId="10" fontId="26" fillId="10" borderId="1" xfId="0" applyNumberFormat="1" applyFont="1" applyFill="1" applyBorder="1" applyAlignment="1" applyProtection="1">
      <alignment vertical="center" wrapText="1"/>
    </xf>
    <xf numFmtId="0" fontId="13" fillId="0" borderId="1" xfId="0" applyFont="1" applyFill="1" applyBorder="1" applyAlignment="1" applyProtection="1">
      <alignment horizontal="justify" vertical="center" wrapText="1"/>
    </xf>
    <xf numFmtId="0" fontId="26" fillId="5" borderId="0" xfId="0" applyFont="1" applyFill="1" applyBorder="1" applyAlignment="1" applyProtection="1">
      <alignment horizontal="center" vertical="center" wrapText="1"/>
    </xf>
    <xf numFmtId="9" fontId="60" fillId="11" borderId="1" xfId="14" applyNumberFormat="1" applyFont="1" applyFill="1" applyBorder="1" applyAlignment="1" applyProtection="1">
      <alignment horizontal="center" vertical="center" wrapText="1"/>
    </xf>
    <xf numFmtId="0" fontId="47" fillId="0" borderId="1" xfId="0" applyFont="1" applyBorder="1" applyAlignment="1" applyProtection="1">
      <alignment horizontal="center" vertical="center" wrapText="1"/>
    </xf>
    <xf numFmtId="0" fontId="0" fillId="5" borderId="1" xfId="0" applyFont="1" applyFill="1" applyBorder="1" applyAlignment="1" applyProtection="1">
      <alignment horizontal="center" vertical="center" wrapText="1"/>
    </xf>
    <xf numFmtId="10" fontId="7" fillId="5" borderId="1" xfId="14" applyNumberFormat="1" applyFont="1" applyFill="1" applyBorder="1" applyAlignment="1" applyProtection="1">
      <alignment horizontal="center" vertical="center" wrapText="1"/>
      <protection locked="0"/>
    </xf>
    <xf numFmtId="0" fontId="0" fillId="0" borderId="0" xfId="0" applyFill="1"/>
    <xf numFmtId="0" fontId="0" fillId="0" borderId="0" xfId="0" applyBorder="1"/>
    <xf numFmtId="0" fontId="63" fillId="0" borderId="0" xfId="0" applyFont="1" applyAlignment="1">
      <alignment horizontal="center" vertical="center"/>
    </xf>
    <xf numFmtId="0" fontId="63" fillId="0" borderId="0" xfId="0" applyFont="1" applyAlignment="1">
      <alignment horizontal="left" vertical="center" wrapText="1" indent="1"/>
    </xf>
    <xf numFmtId="0" fontId="63" fillId="0" borderId="0" xfId="0" applyFont="1" applyFill="1" applyAlignment="1">
      <alignment horizontal="left" vertical="center" indent="1"/>
    </xf>
    <xf numFmtId="0" fontId="63" fillId="5" borderId="0" xfId="0" applyFont="1" applyFill="1" applyAlignment="1">
      <alignment horizontal="left" vertical="center" indent="1"/>
    </xf>
    <xf numFmtId="0" fontId="63" fillId="5" borderId="1" xfId="0" applyFont="1" applyFill="1" applyBorder="1" applyAlignment="1">
      <alignment horizontal="center" vertical="center"/>
    </xf>
    <xf numFmtId="0" fontId="63" fillId="5" borderId="1" xfId="0"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0" fontId="63" fillId="5" borderId="0" xfId="0" applyFont="1" applyFill="1" applyAlignment="1">
      <alignment horizontal="center" vertical="center"/>
    </xf>
    <xf numFmtId="0" fontId="63" fillId="5" borderId="0" xfId="0" applyFont="1" applyFill="1" applyAlignment="1">
      <alignment horizontal="left" vertical="center" wrapText="1" indent="1"/>
    </xf>
    <xf numFmtId="0" fontId="0" fillId="0" borderId="5" xfId="0" applyBorder="1"/>
    <xf numFmtId="0" fontId="0" fillId="0" borderId="1" xfId="0" applyBorder="1"/>
    <xf numFmtId="0" fontId="0" fillId="0" borderId="1" xfId="0" applyFont="1" applyBorder="1" applyAlignment="1">
      <alignment vertical="center" wrapText="1"/>
    </xf>
    <xf numFmtId="0" fontId="26" fillId="6" borderId="1" xfId="0" applyFont="1" applyFill="1" applyBorder="1" applyAlignment="1">
      <alignment horizontal="center" vertical="center"/>
    </xf>
    <xf numFmtId="0" fontId="13" fillId="0" borderId="0" xfId="13" applyFont="1"/>
    <xf numFmtId="0" fontId="13" fillId="0" borderId="0" xfId="13" applyFont="1" applyAlignment="1">
      <alignment vertical="center"/>
    </xf>
    <xf numFmtId="0" fontId="13" fillId="0" borderId="0" xfId="13" applyFont="1" applyAlignment="1">
      <alignment horizontal="center" vertical="center"/>
    </xf>
    <xf numFmtId="3" fontId="13" fillId="0" borderId="1" xfId="10" applyNumberFormat="1" applyFont="1" applyFill="1" applyBorder="1" applyAlignment="1"/>
    <xf numFmtId="0" fontId="13" fillId="0" borderId="0" xfId="10" applyFont="1"/>
    <xf numFmtId="0" fontId="0" fillId="0" borderId="1" xfId="0" applyFont="1" applyBorder="1" applyAlignment="1">
      <alignment horizontal="justify" vertical="center"/>
    </xf>
    <xf numFmtId="0" fontId="53" fillId="0" borderId="1" xfId="0" applyFont="1" applyBorder="1" applyAlignment="1">
      <alignment horizontal="justify" vertical="center"/>
    </xf>
    <xf numFmtId="0" fontId="62" fillId="0" borderId="1" xfId="0" applyFont="1" applyFill="1" applyBorder="1" applyAlignment="1" applyProtection="1">
      <alignment horizontal="justify" vertical="center" wrapText="1"/>
      <protection hidden="1"/>
    </xf>
    <xf numFmtId="167" fontId="43" fillId="2" borderId="1" xfId="14" applyNumberFormat="1" applyFont="1" applyFill="1" applyBorder="1" applyAlignment="1" applyProtection="1">
      <alignment horizontal="center" vertical="center"/>
      <protection locked="0"/>
    </xf>
    <xf numFmtId="171" fontId="38" fillId="7" borderId="1" xfId="3" applyNumberFormat="1" applyFont="1" applyFill="1" applyBorder="1" applyAlignment="1" applyProtection="1">
      <alignment horizontal="center" vertical="center" wrapText="1"/>
    </xf>
    <xf numFmtId="9" fontId="35" fillId="5" borderId="1" xfId="14" applyNumberFormat="1" applyFont="1" applyFill="1" applyBorder="1" applyAlignment="1" applyProtection="1">
      <alignment horizontal="center" vertical="center" wrapText="1"/>
    </xf>
    <xf numFmtId="43" fontId="30" fillId="5" borderId="0" xfId="0" applyNumberFormat="1" applyFont="1" applyFill="1" applyProtection="1"/>
    <xf numFmtId="168" fontId="53" fillId="28" borderId="62" xfId="0" applyNumberFormat="1" applyFont="1" applyFill="1" applyBorder="1" applyAlignment="1" applyProtection="1">
      <alignment horizontal="center" vertical="center" wrapText="1"/>
    </xf>
    <xf numFmtId="171" fontId="43" fillId="5" borderId="1" xfId="14" applyNumberFormat="1" applyFont="1" applyFill="1" applyBorder="1" applyAlignment="1" applyProtection="1">
      <alignment horizontal="center" vertical="center"/>
      <protection locked="0"/>
    </xf>
    <xf numFmtId="171" fontId="7" fillId="2" borderId="1" xfId="14" applyNumberFormat="1" applyFont="1" applyFill="1" applyBorder="1" applyAlignment="1" applyProtection="1">
      <alignment horizontal="center" vertical="center"/>
    </xf>
    <xf numFmtId="171" fontId="43" fillId="0" borderId="1" xfId="14" applyNumberFormat="1" applyFont="1" applyFill="1" applyBorder="1" applyAlignment="1" applyProtection="1">
      <alignment horizontal="center" vertical="center" wrapText="1"/>
      <protection locked="0"/>
    </xf>
    <xf numFmtId="171" fontId="7" fillId="5" borderId="1" xfId="14" applyNumberFormat="1" applyFont="1" applyFill="1" applyBorder="1" applyAlignment="1" applyProtection="1">
      <alignment horizontal="center" vertical="center" wrapText="1"/>
    </xf>
    <xf numFmtId="172" fontId="35" fillId="5" borderId="1" xfId="14" applyNumberFormat="1" applyFont="1" applyFill="1" applyBorder="1" applyAlignment="1" applyProtection="1">
      <alignment horizontal="center" vertical="center" wrapText="1"/>
    </xf>
    <xf numFmtId="172" fontId="35" fillId="24" borderId="1" xfId="14" applyNumberFormat="1" applyFont="1" applyFill="1" applyBorder="1" applyAlignment="1" applyProtection="1">
      <alignment horizontal="center" vertical="center" wrapText="1"/>
    </xf>
    <xf numFmtId="2" fontId="7" fillId="5" borderId="1" xfId="14" applyNumberFormat="1" applyFont="1" applyFill="1" applyBorder="1" applyAlignment="1" applyProtection="1">
      <alignment horizontal="center" vertical="center" wrapText="1"/>
    </xf>
    <xf numFmtId="173" fontId="0" fillId="0" borderId="0" xfId="0" applyNumberFormat="1"/>
    <xf numFmtId="2" fontId="35" fillId="5" borderId="1" xfId="14" applyNumberFormat="1" applyFont="1" applyFill="1" applyBorder="1" applyAlignment="1" applyProtection="1">
      <alignment horizontal="center" vertical="center" wrapText="1"/>
    </xf>
    <xf numFmtId="169" fontId="53" fillId="28" borderId="62" xfId="0" applyNumberFormat="1" applyFont="1" applyFill="1" applyBorder="1" applyAlignment="1" applyProtection="1">
      <alignment horizontal="center" vertical="center" wrapText="1"/>
    </xf>
    <xf numFmtId="171" fontId="35" fillId="7" borderId="1" xfId="14" applyNumberFormat="1" applyFont="1" applyFill="1" applyBorder="1" applyAlignment="1" applyProtection="1">
      <alignment horizontal="center" vertical="center" wrapText="1"/>
    </xf>
    <xf numFmtId="9" fontId="43" fillId="7" borderId="1" xfId="14" applyFont="1" applyFill="1" applyBorder="1" applyAlignment="1" applyProtection="1">
      <alignment horizontal="center" vertical="center" wrapText="1"/>
      <protection locked="0"/>
    </xf>
    <xf numFmtId="172" fontId="35" fillId="7" borderId="1" xfId="14" applyNumberFormat="1" applyFont="1" applyFill="1" applyBorder="1" applyAlignment="1" applyProtection="1">
      <alignment horizontal="center" vertical="center" wrapText="1"/>
    </xf>
    <xf numFmtId="41" fontId="35" fillId="5" borderId="1" xfId="23" applyFont="1" applyFill="1" applyBorder="1" applyAlignment="1" applyProtection="1">
      <alignment horizontal="center" vertical="center" wrapText="1"/>
      <protection locked="0"/>
    </xf>
    <xf numFmtId="41" fontId="53" fillId="28" borderId="62" xfId="23" applyFont="1" applyFill="1" applyBorder="1" applyAlignment="1" applyProtection="1">
      <alignment horizontal="center" vertical="center" wrapText="1"/>
    </xf>
    <xf numFmtId="41" fontId="38" fillId="7" borderId="1" xfId="23" applyFont="1" applyFill="1" applyBorder="1" applyAlignment="1" applyProtection="1">
      <alignment horizontal="center" vertical="center" wrapText="1"/>
    </xf>
    <xf numFmtId="0" fontId="35" fillId="5" borderId="1" xfId="23" applyNumberFormat="1" applyFont="1" applyFill="1" applyBorder="1" applyAlignment="1" applyProtection="1">
      <alignment horizontal="center" vertical="center" wrapText="1"/>
      <protection locked="0"/>
    </xf>
    <xf numFmtId="0" fontId="11" fillId="8" borderId="1" xfId="7" applyFont="1" applyFill="1" applyBorder="1" applyAlignment="1" applyProtection="1">
      <alignment horizontal="center" vertical="center" wrapText="1"/>
    </xf>
    <xf numFmtId="0" fontId="35" fillId="0" borderId="1" xfId="0" applyFont="1" applyBorder="1" applyAlignment="1" applyProtection="1">
      <alignment horizontal="center" vertical="center" wrapText="1"/>
    </xf>
    <xf numFmtId="0" fontId="35" fillId="0" borderId="1" xfId="0" applyFont="1" applyFill="1" applyBorder="1" applyAlignment="1" applyProtection="1">
      <alignment horizontal="justify" vertical="center" wrapText="1"/>
    </xf>
    <xf numFmtId="0" fontId="29" fillId="5" borderId="1" xfId="0" applyFont="1" applyFill="1" applyBorder="1" applyAlignment="1" applyProtection="1">
      <alignment vertical="center" wrapText="1"/>
    </xf>
    <xf numFmtId="0" fontId="35" fillId="5" borderId="1" xfId="0" applyFont="1" applyFill="1" applyBorder="1" applyAlignment="1" applyProtection="1">
      <alignment horizontal="center" vertical="center" wrapText="1"/>
    </xf>
    <xf numFmtId="0" fontId="35" fillId="5" borderId="1" xfId="0" applyFont="1" applyFill="1" applyBorder="1" applyAlignment="1" applyProtection="1">
      <alignment horizontal="left" vertical="center" wrapText="1"/>
    </xf>
    <xf numFmtId="0" fontId="26" fillId="11" borderId="1" xfId="0" applyFont="1" applyFill="1" applyBorder="1" applyAlignment="1" applyProtection="1">
      <alignment horizontal="center" vertical="center" wrapText="1"/>
    </xf>
    <xf numFmtId="169" fontId="61" fillId="5" borderId="1" xfId="14" applyNumberFormat="1" applyFont="1" applyFill="1" applyBorder="1" applyAlignment="1" applyProtection="1">
      <alignment horizontal="center" vertical="center" wrapText="1"/>
    </xf>
    <xf numFmtId="41" fontId="61" fillId="28" borderId="62" xfId="23" applyFont="1" applyFill="1" applyBorder="1" applyAlignment="1" applyProtection="1">
      <alignment horizontal="center" vertical="center" wrapText="1"/>
    </xf>
    <xf numFmtId="168" fontId="61" fillId="5" borderId="1" xfId="3" applyNumberFormat="1" applyFont="1" applyFill="1" applyBorder="1" applyAlignment="1" applyProtection="1">
      <alignment horizontal="center" vertical="center" wrapText="1"/>
    </xf>
    <xf numFmtId="168" fontId="61" fillId="5" borderId="1" xfId="3" applyNumberFormat="1" applyFont="1" applyFill="1" applyBorder="1" applyAlignment="1" applyProtection="1">
      <alignment horizontal="center" vertical="center"/>
    </xf>
    <xf numFmtId="167" fontId="53" fillId="28" borderId="62" xfId="0" applyNumberFormat="1" applyFont="1" applyFill="1" applyBorder="1" applyAlignment="1" applyProtection="1">
      <alignment horizontal="center" vertical="center" wrapText="1"/>
    </xf>
    <xf numFmtId="0" fontId="38" fillId="11" borderId="18" xfId="0" applyFont="1" applyFill="1" applyBorder="1" applyAlignment="1">
      <alignment horizontal="center" vertical="center" wrapText="1"/>
    </xf>
    <xf numFmtId="0" fontId="38" fillId="1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 fontId="35" fillId="0" borderId="1" xfId="0" applyNumberFormat="1" applyFont="1" applyFill="1" applyBorder="1" applyAlignment="1" applyProtection="1">
      <alignment horizontal="center" vertical="center" wrapText="1"/>
      <protection locked="0"/>
    </xf>
    <xf numFmtId="0" fontId="38" fillId="11" borderId="18" xfId="0" applyFont="1" applyFill="1" applyBorder="1" applyAlignment="1">
      <alignment horizontal="justify" vertical="center" wrapText="1"/>
    </xf>
    <xf numFmtId="0" fontId="38" fillId="1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17" fontId="35" fillId="0" borderId="1" xfId="0" applyNumberFormat="1" applyFont="1" applyFill="1" applyBorder="1" applyAlignment="1" applyProtection="1">
      <alignment horizontal="justify" vertical="center" wrapText="1"/>
      <protection locked="0"/>
    </xf>
    <xf numFmtId="0" fontId="13"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9" fontId="51" fillId="0" borderId="0" xfId="0" applyNumberFormat="1" applyFont="1"/>
    <xf numFmtId="0" fontId="29" fillId="5" borderId="0" xfId="0" applyFont="1" applyFill="1" applyBorder="1" applyAlignment="1" applyProtection="1">
      <alignment horizontal="center"/>
    </xf>
    <xf numFmtId="0" fontId="30" fillId="5" borderId="0" xfId="0" applyFont="1" applyFill="1" applyBorder="1" applyProtection="1"/>
    <xf numFmtId="0" fontId="38" fillId="11" borderId="18" xfId="0" applyFont="1" applyFill="1" applyBorder="1" applyAlignment="1" applyProtection="1">
      <alignment horizontal="center" vertical="center" wrapText="1"/>
    </xf>
    <xf numFmtId="0" fontId="38" fillId="10" borderId="1"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17" fontId="13" fillId="5" borderId="1" xfId="0" applyNumberFormat="1" applyFont="1" applyFill="1" applyBorder="1" applyAlignment="1" applyProtection="1">
      <alignment horizontal="center" vertical="center" wrapText="1"/>
      <protection locked="0"/>
    </xf>
    <xf numFmtId="9" fontId="38" fillId="11" borderId="1" xfId="14" applyFont="1" applyFill="1" applyBorder="1" applyAlignment="1">
      <alignment horizontal="center" vertical="center" wrapText="1"/>
    </xf>
    <xf numFmtId="9" fontId="38" fillId="10" borderId="1" xfId="14" applyNumberFormat="1" applyFont="1" applyFill="1" applyBorder="1" applyAlignment="1">
      <alignment horizontal="center" vertical="center" wrapText="1"/>
    </xf>
    <xf numFmtId="0" fontId="29" fillId="11" borderId="18"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0" fontId="30" fillId="0" borderId="1" xfId="14" applyNumberFormat="1"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xf>
    <xf numFmtId="0" fontId="30" fillId="0" borderId="1" xfId="0" applyFont="1" applyFill="1" applyBorder="1" applyAlignment="1" applyProtection="1">
      <alignment horizontal="justify" vertical="center" wrapText="1"/>
    </xf>
    <xf numFmtId="17" fontId="7" fillId="5" borderId="1" xfId="0" applyNumberFormat="1" applyFont="1" applyFill="1" applyBorder="1" applyAlignment="1" applyProtection="1">
      <alignment horizontal="center" vertical="center" wrapText="1"/>
      <protection locked="0"/>
    </xf>
    <xf numFmtId="0" fontId="30" fillId="0" borderId="18" xfId="0" applyFont="1" applyBorder="1" applyAlignment="1" applyProtection="1">
      <alignment horizontal="center" vertical="center" wrapText="1"/>
    </xf>
    <xf numFmtId="0" fontId="30" fillId="0" borderId="0" xfId="0" applyFont="1" applyAlignment="1" applyProtection="1">
      <alignment horizontal="justify" vertical="center" wrapText="1"/>
    </xf>
    <xf numFmtId="0" fontId="30" fillId="0" borderId="0" xfId="0" applyFont="1" applyAlignment="1" applyProtection="1">
      <alignment vertical="top" wrapText="1"/>
    </xf>
    <xf numFmtId="9" fontId="29" fillId="11" borderId="1" xfId="14" applyNumberFormat="1" applyFont="1" applyFill="1" applyBorder="1" applyAlignment="1">
      <alignment horizontal="center" vertical="center" wrapText="1"/>
    </xf>
    <xf numFmtId="9" fontId="29" fillId="11" borderId="1" xfId="14" applyFont="1" applyFill="1" applyBorder="1" applyAlignment="1">
      <alignment horizontal="center" vertical="center" wrapText="1"/>
    </xf>
    <xf numFmtId="9" fontId="29" fillId="10" borderId="1" xfId="14" applyNumberFormat="1" applyFont="1" applyFill="1" applyBorder="1" applyAlignment="1">
      <alignment horizontal="center" vertical="center" wrapText="1"/>
    </xf>
    <xf numFmtId="0" fontId="30" fillId="0" borderId="1" xfId="0" applyFont="1" applyBorder="1" applyAlignment="1" applyProtection="1">
      <alignment vertical="top" wrapText="1"/>
      <protection locked="0"/>
    </xf>
    <xf numFmtId="0" fontId="7" fillId="0" borderId="1" xfId="0" applyFont="1" applyFill="1" applyBorder="1" applyAlignment="1">
      <alignment horizontal="justify" vertical="center" wrapText="1"/>
    </xf>
    <xf numFmtId="0" fontId="30" fillId="5" borderId="1" xfId="0" applyFont="1" applyFill="1" applyBorder="1" applyAlignment="1">
      <alignment horizontal="justify" vertical="center" wrapText="1"/>
    </xf>
    <xf numFmtId="0" fontId="30" fillId="5" borderId="18" xfId="0" applyFont="1" applyFill="1" applyBorder="1" applyAlignment="1" applyProtection="1">
      <alignment horizontal="center" vertical="center" wrapText="1"/>
    </xf>
    <xf numFmtId="0" fontId="35" fillId="5" borderId="18" xfId="0" applyFont="1" applyFill="1" applyBorder="1" applyAlignment="1" applyProtection="1">
      <alignment horizontal="left" vertical="center" wrapText="1"/>
    </xf>
    <xf numFmtId="0" fontId="35" fillId="5" borderId="18" xfId="0" applyFont="1" applyFill="1" applyBorder="1" applyAlignment="1" applyProtection="1">
      <alignment horizontal="justify" vertical="center" wrapText="1"/>
    </xf>
    <xf numFmtId="0" fontId="35" fillId="5" borderId="18" xfId="0" applyFont="1" applyFill="1" applyBorder="1" applyAlignment="1" applyProtection="1">
      <alignment horizontal="center" vertical="center" wrapText="1"/>
    </xf>
    <xf numFmtId="10" fontId="35" fillId="5" borderId="18" xfId="14" applyNumberFormat="1" applyFont="1" applyFill="1" applyBorder="1" applyAlignment="1" applyProtection="1">
      <alignment horizontal="center" vertical="center" wrapText="1"/>
    </xf>
    <xf numFmtId="0" fontId="0" fillId="0" borderId="0" xfId="0" applyFont="1" applyAlignment="1" applyProtection="1">
      <alignment wrapText="1"/>
    </xf>
    <xf numFmtId="0" fontId="13" fillId="0" borderId="10" xfId="0" applyFont="1" applyFill="1" applyBorder="1" applyAlignment="1" applyProtection="1">
      <alignment horizontal="justify" vertical="center" wrapText="1"/>
      <protection hidden="1"/>
    </xf>
    <xf numFmtId="0" fontId="0" fillId="0" borderId="0" xfId="0" applyFont="1" applyAlignment="1" applyProtection="1">
      <alignment horizontal="center" vertical="center" wrapText="1"/>
    </xf>
    <xf numFmtId="0" fontId="35" fillId="0" borderId="1" xfId="0" applyFont="1" applyBorder="1" applyAlignment="1" applyProtection="1">
      <alignment horizontal="justify" vertical="center" wrapText="1"/>
    </xf>
    <xf numFmtId="167" fontId="35" fillId="0" borderId="1" xfId="14" applyNumberFormat="1" applyFont="1" applyFill="1" applyBorder="1" applyAlignment="1">
      <alignment horizontal="center" vertical="center"/>
    </xf>
    <xf numFmtId="17" fontId="13" fillId="0" borderId="1" xfId="0" applyNumberFormat="1" applyFont="1" applyBorder="1" applyAlignment="1" applyProtection="1">
      <alignment horizontal="center" vertical="center"/>
      <protection locked="0"/>
    </xf>
    <xf numFmtId="0" fontId="35" fillId="0" borderId="1" xfId="0" applyFont="1" applyBorder="1" applyAlignment="1" applyProtection="1">
      <alignment horizontal="center" vertical="center"/>
    </xf>
    <xf numFmtId="167" fontId="35" fillId="0" borderId="42" xfId="14" applyNumberFormat="1" applyFont="1" applyBorder="1" applyAlignment="1" applyProtection="1">
      <alignment horizontal="center" vertical="center"/>
    </xf>
    <xf numFmtId="9" fontId="38" fillId="11" borderId="1" xfId="14" applyNumberFormat="1" applyFont="1" applyFill="1" applyBorder="1" applyAlignment="1" applyProtection="1">
      <alignment horizontal="center" vertical="center" wrapText="1"/>
    </xf>
    <xf numFmtId="10" fontId="38" fillId="11" borderId="1" xfId="14" applyNumberFormat="1" applyFont="1" applyFill="1" applyBorder="1" applyAlignment="1" applyProtection="1">
      <alignment horizontal="center" vertical="center" wrapText="1"/>
    </xf>
    <xf numFmtId="0" fontId="38" fillId="10" borderId="1" xfId="0" applyFont="1" applyFill="1" applyBorder="1" applyAlignment="1" applyProtection="1">
      <alignment vertical="center" wrapText="1"/>
    </xf>
    <xf numFmtId="0" fontId="72" fillId="5" borderId="0" xfId="0" applyFont="1" applyFill="1" applyBorder="1" applyAlignment="1" applyProtection="1">
      <alignment horizontal="center" wrapText="1"/>
    </xf>
    <xf numFmtId="0" fontId="31" fillId="5" borderId="0" xfId="0" applyFont="1" applyFill="1" applyAlignment="1" applyProtection="1">
      <alignment wrapText="1"/>
    </xf>
    <xf numFmtId="0" fontId="31" fillId="0" borderId="0" xfId="0" applyFont="1" applyAlignment="1" applyProtection="1"/>
    <xf numFmtId="0" fontId="0" fillId="5" borderId="1" xfId="0" applyFont="1" applyFill="1" applyBorder="1" applyAlignment="1" applyProtection="1">
      <alignment horizontal="justify" vertical="center" wrapText="1"/>
    </xf>
    <xf numFmtId="0" fontId="0" fillId="5" borderId="18" xfId="0" applyFont="1" applyFill="1" applyBorder="1" applyAlignment="1" applyProtection="1">
      <alignment horizontal="justify" vertical="center" wrapText="1"/>
    </xf>
    <xf numFmtId="0" fontId="35" fillId="0" borderId="18" xfId="0" applyFont="1" applyBorder="1" applyAlignment="1" applyProtection="1">
      <alignment horizontal="left" vertical="center" wrapText="1"/>
    </xf>
    <xf numFmtId="9" fontId="35" fillId="0" borderId="18" xfId="14" applyFont="1" applyBorder="1" applyAlignment="1" applyProtection="1">
      <alignment horizontal="center" vertical="center"/>
    </xf>
    <xf numFmtId="10" fontId="35" fillId="0" borderId="1" xfId="14" applyNumberFormat="1" applyFont="1" applyFill="1" applyBorder="1" applyAlignment="1" applyProtection="1">
      <alignment horizontal="center" vertical="center"/>
      <protection locked="0"/>
    </xf>
    <xf numFmtId="0" fontId="35" fillId="0" borderId="0" xfId="0" applyFont="1" applyAlignment="1" applyProtection="1">
      <alignment horizontal="center" vertical="center"/>
    </xf>
    <xf numFmtId="0" fontId="35" fillId="0" borderId="0" xfId="0" applyFont="1" applyAlignment="1" applyProtection="1">
      <alignment vertical="center"/>
    </xf>
    <xf numFmtId="0" fontId="74" fillId="23"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5" fillId="0" borderId="1" xfId="0" applyFont="1" applyFill="1" applyBorder="1" applyAlignment="1">
      <alignment horizontal="justify" vertical="center" wrapText="1"/>
    </xf>
    <xf numFmtId="0" fontId="38" fillId="10" borderId="1" xfId="0" applyFont="1" applyFill="1" applyBorder="1" applyAlignment="1">
      <alignment vertical="center" wrapText="1"/>
    </xf>
    <xf numFmtId="0" fontId="73" fillId="23" borderId="0" xfId="0" applyFont="1" applyFill="1" applyAlignment="1">
      <alignment horizontal="center" vertical="center" wrapText="1"/>
    </xf>
    <xf numFmtId="0" fontId="35" fillId="0" borderId="0" xfId="0" applyFont="1" applyAlignment="1">
      <alignment horizontal="center" vertical="center" wrapText="1"/>
    </xf>
    <xf numFmtId="0" fontId="73" fillId="23" borderId="0" xfId="0" applyFont="1" applyFill="1" applyAlignment="1">
      <alignment vertical="center" wrapText="1"/>
    </xf>
    <xf numFmtId="0" fontId="35" fillId="0" borderId="0" xfId="0" applyFont="1" applyAlignment="1">
      <alignment vertical="center" wrapText="1"/>
    </xf>
    <xf numFmtId="0" fontId="35" fillId="0" borderId="18" xfId="0" applyFont="1" applyBorder="1" applyAlignment="1">
      <alignment horizontal="justify" vertical="center" wrapText="1"/>
    </xf>
    <xf numFmtId="9" fontId="35" fillId="0" borderId="18" xfId="14" applyFont="1" applyBorder="1" applyAlignment="1">
      <alignment horizontal="justify" vertical="center" wrapText="1"/>
    </xf>
    <xf numFmtId="0" fontId="35" fillId="0" borderId="1" xfId="0" applyFont="1" applyBorder="1" applyAlignment="1">
      <alignment horizontal="justify" vertical="center" wrapText="1"/>
    </xf>
    <xf numFmtId="9" fontId="13" fillId="0" borderId="1" xfId="14" applyFont="1" applyBorder="1" applyAlignment="1" applyProtection="1">
      <alignment horizontal="justify" vertical="center" wrapText="1"/>
      <protection locked="0"/>
    </xf>
    <xf numFmtId="17" fontId="13" fillId="0" borderId="1" xfId="0" applyNumberFormat="1" applyFont="1" applyBorder="1" applyAlignment="1" applyProtection="1">
      <alignment horizontal="justify" vertical="center" wrapText="1"/>
      <protection locked="0"/>
    </xf>
    <xf numFmtId="17" fontId="35" fillId="0" borderId="1" xfId="0" applyNumberFormat="1" applyFont="1" applyBorder="1" applyAlignment="1">
      <alignment horizontal="justify" vertical="center" wrapText="1"/>
    </xf>
    <xf numFmtId="0" fontId="73" fillId="23" borderId="0" xfId="0" applyFont="1" applyFill="1" applyAlignment="1">
      <alignment horizontal="justify" vertical="center" wrapText="1"/>
    </xf>
    <xf numFmtId="0" fontId="35" fillId="0" borderId="0" xfId="0" applyFont="1" applyAlignment="1">
      <alignment horizontal="justify" vertical="center" wrapText="1"/>
    </xf>
    <xf numFmtId="0" fontId="13" fillId="0" borderId="1" xfId="3" applyNumberFormat="1" applyFont="1" applyFill="1" applyBorder="1" applyAlignment="1" applyProtection="1">
      <alignment horizontal="center" vertical="center"/>
    </xf>
    <xf numFmtId="0" fontId="13" fillId="5" borderId="1" xfId="3" applyNumberFormat="1" applyFont="1" applyFill="1" applyBorder="1" applyAlignment="1" applyProtection="1">
      <alignment horizontal="center" vertical="center"/>
    </xf>
    <xf numFmtId="0" fontId="61" fillId="5" borderId="1" xfId="3" applyNumberFormat="1" applyFont="1" applyFill="1" applyBorder="1" applyAlignment="1" applyProtection="1">
      <alignment horizontal="center" vertical="center"/>
    </xf>
    <xf numFmtId="0" fontId="35" fillId="5" borderId="1" xfId="14" applyNumberFormat="1" applyFont="1" applyFill="1" applyBorder="1" applyAlignment="1" applyProtection="1">
      <alignment horizontal="center" vertical="center" wrapText="1"/>
    </xf>
    <xf numFmtId="9" fontId="13" fillId="0" borderId="1" xfId="14" applyFont="1" applyFill="1" applyBorder="1" applyAlignment="1" applyProtection="1">
      <alignment horizontal="center" vertical="center"/>
    </xf>
    <xf numFmtId="9" fontId="35" fillId="5" borderId="1" xfId="23" applyNumberFormat="1" applyFont="1" applyFill="1" applyBorder="1" applyAlignment="1" applyProtection="1">
      <alignment horizontal="center" vertical="center" wrapText="1"/>
      <protection locked="0"/>
    </xf>
    <xf numFmtId="9" fontId="35" fillId="5" borderId="1" xfId="14" applyFont="1" applyFill="1" applyBorder="1" applyAlignment="1" applyProtection="1">
      <alignment horizontal="center" vertical="center" wrapText="1"/>
      <protection locked="0"/>
    </xf>
    <xf numFmtId="9" fontId="35" fillId="5" borderId="1" xfId="14" applyFont="1" applyFill="1" applyBorder="1" applyAlignment="1" applyProtection="1">
      <alignment horizontal="center" vertical="center" wrapText="1"/>
    </xf>
    <xf numFmtId="9" fontId="13" fillId="5" borderId="1" xfId="14" applyFont="1" applyFill="1" applyBorder="1" applyAlignment="1" applyProtection="1">
      <alignment horizontal="center" vertical="center"/>
    </xf>
    <xf numFmtId="9" fontId="53" fillId="28" borderId="62" xfId="14" applyFont="1" applyFill="1" applyBorder="1" applyAlignment="1" applyProtection="1">
      <alignment horizontal="center" vertical="center" wrapText="1"/>
    </xf>
    <xf numFmtId="10" fontId="35" fillId="5" borderId="1" xfId="14" applyNumberFormat="1" applyFont="1" applyFill="1" applyBorder="1" applyAlignment="1" applyProtection="1">
      <alignment horizontal="center" vertical="center" wrapText="1"/>
      <protection locked="0"/>
    </xf>
    <xf numFmtId="2" fontId="45" fillId="11" borderId="1" xfId="14" applyNumberFormat="1" applyFont="1" applyFill="1" applyBorder="1" applyAlignment="1">
      <alignment horizontal="right" vertical="center" wrapText="1"/>
    </xf>
    <xf numFmtId="0" fontId="0" fillId="0" borderId="0" xfId="0" applyAlignment="1">
      <alignment horizontal="right"/>
    </xf>
    <xf numFmtId="171" fontId="35" fillId="0" borderId="1" xfId="14" applyNumberFormat="1" applyFont="1" applyFill="1" applyBorder="1" applyAlignment="1" applyProtection="1">
      <alignment horizontal="right" vertical="center" wrapText="1"/>
      <protection locked="0"/>
    </xf>
    <xf numFmtId="0" fontId="13" fillId="0" borderId="9" xfId="0" applyFont="1" applyFill="1" applyBorder="1" applyAlignment="1">
      <alignment horizontal="center" vertical="center" wrapText="1"/>
    </xf>
    <xf numFmtId="0" fontId="45" fillId="11" borderId="1" xfId="23" applyNumberFormat="1" applyFont="1" applyFill="1" applyBorder="1" applyAlignment="1">
      <alignment horizontal="right" vertical="center" wrapText="1"/>
    </xf>
    <xf numFmtId="0" fontId="11" fillId="8" borderId="1" xfId="0" applyFont="1" applyFill="1" applyBorder="1" applyAlignment="1" applyProtection="1">
      <alignment horizontal="center" vertical="center" wrapText="1"/>
    </xf>
    <xf numFmtId="41" fontId="61" fillId="28" borderId="63" xfId="23" applyFont="1" applyFill="1" applyBorder="1" applyAlignment="1" applyProtection="1">
      <alignment horizontal="center" vertical="center" wrapText="1"/>
    </xf>
    <xf numFmtId="168" fontId="53" fillId="28" borderId="64" xfId="0" applyNumberFormat="1" applyFont="1" applyFill="1" applyBorder="1" applyAlignment="1" applyProtection="1">
      <alignment horizontal="center" vertical="center" wrapText="1"/>
    </xf>
    <xf numFmtId="41" fontId="53" fillId="28" borderId="65" xfId="23" applyFont="1" applyFill="1" applyBorder="1" applyAlignment="1" applyProtection="1">
      <alignment horizontal="center" vertical="center" wrapText="1"/>
    </xf>
    <xf numFmtId="41" fontId="61" fillId="28" borderId="1" xfId="23"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xf>
    <xf numFmtId="0" fontId="76" fillId="5" borderId="0" xfId="0" applyFont="1" applyFill="1" applyAlignment="1" applyProtection="1">
      <alignment horizontal="center"/>
    </xf>
    <xf numFmtId="0" fontId="0" fillId="5" borderId="0" xfId="0" applyFont="1" applyFill="1" applyProtection="1"/>
    <xf numFmtId="9" fontId="31" fillId="5" borderId="0" xfId="14" applyNumberFormat="1" applyFont="1" applyFill="1" applyProtection="1"/>
    <xf numFmtId="0" fontId="38" fillId="8" borderId="1" xfId="0" applyFont="1" applyFill="1" applyBorder="1" applyAlignment="1" applyProtection="1">
      <alignment horizontal="center" vertical="center" wrapText="1"/>
    </xf>
    <xf numFmtId="168" fontId="35" fillId="5" borderId="1" xfId="3" applyNumberFormat="1" applyFont="1" applyFill="1" applyBorder="1" applyAlignment="1" applyProtection="1">
      <alignment horizontal="center" vertical="center"/>
    </xf>
    <xf numFmtId="168" fontId="0" fillId="5" borderId="1" xfId="17" applyNumberFormat="1" applyFont="1" applyFill="1" applyBorder="1" applyAlignment="1" applyProtection="1">
      <alignment horizontal="center" vertical="center"/>
    </xf>
    <xf numFmtId="9" fontId="35" fillId="5" borderId="1" xfId="14" applyFont="1" applyFill="1" applyBorder="1" applyAlignment="1" applyProtection="1">
      <alignment horizontal="center" vertical="center"/>
    </xf>
    <xf numFmtId="0" fontId="29" fillId="5" borderId="1" xfId="0" applyFont="1" applyFill="1" applyBorder="1" applyAlignment="1" applyProtection="1">
      <alignment vertical="center" wrapText="1"/>
    </xf>
    <xf numFmtId="0" fontId="38" fillId="5" borderId="9" xfId="0" applyFont="1" applyFill="1" applyBorder="1" applyAlignment="1" applyProtection="1">
      <alignment horizontal="center" vertical="center"/>
    </xf>
    <xf numFmtId="0" fontId="38" fillId="5" borderId="39" xfId="0" applyFont="1" applyFill="1" applyBorder="1" applyAlignment="1" applyProtection="1">
      <alignment horizontal="center" vertical="center"/>
    </xf>
    <xf numFmtId="0" fontId="38" fillId="5" borderId="10" xfId="0" applyFont="1" applyFill="1" applyBorder="1" applyAlignment="1" applyProtection="1">
      <alignment horizontal="center" vertical="center"/>
    </xf>
    <xf numFmtId="0" fontId="35" fillId="0" borderId="1" xfId="0" applyFont="1" applyBorder="1" applyAlignment="1" applyProtection="1">
      <alignment horizontal="center" vertical="center" wrapText="1"/>
    </xf>
    <xf numFmtId="0" fontId="35" fillId="0" borderId="18" xfId="0" applyFont="1" applyFill="1" applyBorder="1" applyAlignment="1" applyProtection="1">
      <alignment horizontal="justify" vertical="center" wrapText="1"/>
    </xf>
    <xf numFmtId="0" fontId="35" fillId="0" borderId="42" xfId="0" applyFont="1" applyFill="1" applyBorder="1" applyAlignment="1" applyProtection="1">
      <alignment horizontal="justify" vertical="center" wrapText="1"/>
    </xf>
    <xf numFmtId="0" fontId="35" fillId="0" borderId="5" xfId="0" applyFont="1" applyFill="1" applyBorder="1" applyAlignment="1" applyProtection="1">
      <alignment horizontal="justify" vertical="center" wrapText="1"/>
    </xf>
    <xf numFmtId="0" fontId="35" fillId="0" borderId="1" xfId="0" applyFont="1" applyFill="1" applyBorder="1" applyAlignment="1" applyProtection="1">
      <alignment horizontal="justify" vertical="center" wrapText="1"/>
    </xf>
    <xf numFmtId="0" fontId="11" fillId="6" borderId="1" xfId="0" applyFont="1" applyFill="1" applyBorder="1" applyAlignment="1" applyProtection="1">
      <alignment horizontal="justify" vertical="center" wrapText="1"/>
    </xf>
    <xf numFmtId="0" fontId="35" fillId="0" borderId="18" xfId="0" applyFont="1" applyBorder="1" applyAlignment="1" applyProtection="1">
      <alignment horizontal="justify" vertical="center" wrapText="1"/>
    </xf>
    <xf numFmtId="0" fontId="35" fillId="0" borderId="42" xfId="0" applyFont="1" applyBorder="1" applyAlignment="1" applyProtection="1">
      <alignment horizontal="justify" vertical="center" wrapText="1"/>
    </xf>
    <xf numFmtId="0" fontId="35" fillId="0" borderId="5" xfId="0" applyFont="1" applyBorder="1" applyAlignment="1" applyProtection="1">
      <alignment horizontal="justify" vertical="center" wrapText="1"/>
    </xf>
    <xf numFmtId="0" fontId="11" fillId="8" borderId="9" xfId="7" applyFont="1" applyFill="1" applyBorder="1" applyAlignment="1" applyProtection="1">
      <alignment horizontal="center" vertical="center" wrapText="1"/>
    </xf>
    <xf numFmtId="0" fontId="11" fillId="8" borderId="39" xfId="7" applyFont="1" applyFill="1" applyBorder="1" applyAlignment="1" applyProtection="1">
      <alignment horizontal="center" vertical="center" wrapText="1"/>
    </xf>
    <xf numFmtId="0" fontId="11" fillId="8" borderId="10" xfId="7" applyFont="1" applyFill="1" applyBorder="1" applyAlignment="1" applyProtection="1">
      <alignment horizontal="center" vertical="center" wrapText="1"/>
    </xf>
    <xf numFmtId="0" fontId="0" fillId="5" borderId="1" xfId="0" applyFont="1" applyFill="1" applyBorder="1" applyAlignment="1" applyProtection="1">
      <alignment horizontal="center"/>
    </xf>
    <xf numFmtId="0" fontId="38" fillId="5" borderId="9" xfId="0" applyFont="1" applyFill="1" applyBorder="1" applyAlignment="1" applyProtection="1">
      <alignment horizontal="center" vertical="center" wrapText="1"/>
    </xf>
    <xf numFmtId="0" fontId="38" fillId="5" borderId="39" xfId="0" applyFont="1" applyFill="1" applyBorder="1" applyAlignment="1" applyProtection="1">
      <alignment horizontal="center" vertical="center" wrapText="1"/>
    </xf>
    <xf numFmtId="0" fontId="38" fillId="5" borderId="10"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wrapText="1"/>
    </xf>
    <xf numFmtId="0" fontId="35" fillId="0" borderId="18" xfId="0" applyFont="1" applyBorder="1" applyAlignment="1" applyProtection="1">
      <alignment horizontal="center" vertical="center" wrapText="1"/>
    </xf>
    <xf numFmtId="0" fontId="35" fillId="0" borderId="42" xfId="0" applyFont="1" applyBorder="1" applyAlignment="1" applyProtection="1">
      <alignment horizontal="center" vertical="center" wrapText="1"/>
    </xf>
    <xf numFmtId="0" fontId="35" fillId="0" borderId="5" xfId="0" applyFont="1" applyBorder="1" applyAlignment="1" applyProtection="1">
      <alignment horizontal="center" vertical="center" wrapText="1"/>
    </xf>
    <xf numFmtId="10" fontId="35" fillId="5" borderId="1" xfId="14" applyNumberFormat="1" applyFont="1" applyFill="1" applyBorder="1" applyAlignment="1" applyProtection="1">
      <alignment horizontal="justify" vertical="center" wrapText="1"/>
    </xf>
    <xf numFmtId="0" fontId="11" fillId="8" borderId="1" xfId="7" applyFont="1" applyFill="1" applyBorder="1" applyAlignment="1" applyProtection="1">
      <alignment horizontal="center" vertical="center" wrapText="1"/>
    </xf>
    <xf numFmtId="0" fontId="11" fillId="13" borderId="1" xfId="0" applyFont="1" applyFill="1" applyBorder="1" applyAlignment="1" applyProtection="1">
      <alignment horizontal="center" vertical="center"/>
    </xf>
    <xf numFmtId="0" fontId="11" fillId="8" borderId="1"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49" fontId="35" fillId="5" borderId="14" xfId="14" applyNumberFormat="1" applyFont="1" applyFill="1" applyBorder="1" applyAlignment="1" applyProtection="1">
      <alignment horizontal="justify" vertical="center" wrapText="1"/>
    </xf>
    <xf numFmtId="49" fontId="35" fillId="5" borderId="46" xfId="14" applyNumberFormat="1" applyFont="1" applyFill="1" applyBorder="1" applyAlignment="1" applyProtection="1">
      <alignment horizontal="justify" vertical="center" wrapText="1"/>
    </xf>
    <xf numFmtId="49" fontId="35" fillId="5" borderId="47" xfId="14" applyNumberFormat="1" applyFont="1" applyFill="1" applyBorder="1" applyAlignment="1" applyProtection="1">
      <alignment horizontal="justify" vertical="center" wrapText="1"/>
    </xf>
    <xf numFmtId="49" fontId="35" fillId="5" borderId="48" xfId="14" applyNumberFormat="1" applyFont="1" applyFill="1" applyBorder="1" applyAlignment="1" applyProtection="1">
      <alignment horizontal="justify" vertical="center" wrapText="1"/>
    </xf>
    <xf numFmtId="49" fontId="35" fillId="5" borderId="4" xfId="14" applyNumberFormat="1" applyFont="1" applyFill="1" applyBorder="1" applyAlignment="1" applyProtection="1">
      <alignment horizontal="justify" vertical="center" wrapText="1"/>
    </xf>
    <xf numFmtId="49" fontId="35" fillId="5" borderId="6" xfId="14" applyNumberFormat="1" applyFont="1" applyFill="1" applyBorder="1" applyAlignment="1" applyProtection="1">
      <alignment horizontal="justify" vertical="center" wrapText="1"/>
    </xf>
    <xf numFmtId="0" fontId="35" fillId="0" borderId="18" xfId="0" applyFont="1" applyFill="1" applyBorder="1" applyAlignment="1" applyProtection="1">
      <alignment horizontal="center" vertical="center" wrapText="1"/>
    </xf>
    <xf numFmtId="0" fontId="35" fillId="0" borderId="42" xfId="0" applyFont="1" applyFill="1" applyBorder="1" applyAlignment="1" applyProtection="1">
      <alignment horizontal="center" vertical="center" wrapText="1"/>
    </xf>
    <xf numFmtId="0" fontId="35" fillId="0" borderId="5" xfId="0" applyFont="1" applyFill="1" applyBorder="1" applyAlignment="1" applyProtection="1">
      <alignment horizontal="center" vertical="center" wrapText="1"/>
    </xf>
    <xf numFmtId="0" fontId="11" fillId="6" borderId="18" xfId="0" applyFont="1" applyFill="1" applyBorder="1" applyAlignment="1" applyProtection="1">
      <alignment horizontal="justify" vertical="center" wrapText="1"/>
    </xf>
    <xf numFmtId="0" fontId="11" fillId="6" borderId="42" xfId="0" applyFont="1" applyFill="1" applyBorder="1" applyAlignment="1" applyProtection="1">
      <alignment horizontal="justify" vertical="center" wrapText="1"/>
    </xf>
    <xf numFmtId="0" fontId="11" fillId="6" borderId="5" xfId="0" applyFont="1" applyFill="1" applyBorder="1" applyAlignment="1" applyProtection="1">
      <alignment horizontal="justify" vertical="center" wrapText="1"/>
    </xf>
    <xf numFmtId="0" fontId="61" fillId="5" borderId="1" xfId="0" applyFont="1" applyFill="1" applyBorder="1" applyAlignment="1" applyProtection="1">
      <alignment horizontal="center" vertical="center" wrapText="1"/>
    </xf>
    <xf numFmtId="0" fontId="61" fillId="5" borderId="1" xfId="0" applyFont="1" applyFill="1" applyBorder="1" applyAlignment="1" applyProtection="1">
      <alignment horizontal="justify" vertical="center" wrapText="1"/>
    </xf>
    <xf numFmtId="0" fontId="35" fillId="5" borderId="1" xfId="0" applyFont="1" applyFill="1" applyBorder="1" applyAlignment="1" applyProtection="1">
      <alignment horizontal="center" vertical="center" wrapText="1"/>
    </xf>
    <xf numFmtId="0" fontId="35" fillId="5" borderId="1" xfId="0" applyFont="1" applyFill="1" applyBorder="1" applyAlignment="1" applyProtection="1">
      <alignment horizontal="justify" vertical="center" wrapText="1"/>
    </xf>
    <xf numFmtId="0" fontId="6" fillId="5" borderId="1" xfId="0" applyFont="1" applyFill="1" applyBorder="1" applyAlignment="1" applyProtection="1">
      <alignment horizontal="center" vertical="center" wrapText="1"/>
    </xf>
    <xf numFmtId="0" fontId="11" fillId="13" borderId="1" xfId="0" applyFont="1" applyFill="1" applyBorder="1" applyAlignment="1" applyProtection="1">
      <alignment horizontal="center" vertical="center" wrapText="1"/>
    </xf>
    <xf numFmtId="0" fontId="38" fillId="13" borderId="1" xfId="0" applyFont="1" applyFill="1" applyBorder="1" applyAlignment="1" applyProtection="1">
      <alignment horizontal="center" vertical="center" wrapText="1"/>
    </xf>
    <xf numFmtId="0" fontId="47" fillId="5" borderId="1" xfId="0" applyFont="1" applyFill="1" applyBorder="1" applyAlignment="1" applyProtection="1">
      <alignment horizontal="center"/>
    </xf>
    <xf numFmtId="0" fontId="35" fillId="0" borderId="1" xfId="0" applyFont="1" applyBorder="1" applyAlignment="1" applyProtection="1">
      <alignment horizontal="justify" vertical="center" wrapText="1"/>
    </xf>
    <xf numFmtId="0" fontId="11" fillId="5"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xf>
    <xf numFmtId="0" fontId="11" fillId="13" borderId="9" xfId="0" applyFont="1" applyFill="1" applyBorder="1" applyAlignment="1" applyProtection="1">
      <alignment horizontal="center" vertical="center" wrapText="1"/>
    </xf>
    <xf numFmtId="0" fontId="11" fillId="13" borderId="39" xfId="0" applyFont="1" applyFill="1" applyBorder="1" applyAlignment="1" applyProtection="1">
      <alignment horizontal="center" vertical="center" wrapText="1"/>
    </xf>
    <xf numFmtId="0" fontId="11" fillId="13" borderId="10" xfId="0" applyFont="1" applyFill="1" applyBorder="1" applyAlignment="1" applyProtection="1">
      <alignment horizontal="center" vertical="center" wrapText="1"/>
    </xf>
    <xf numFmtId="0" fontId="2" fillId="13" borderId="14" xfId="0" applyFont="1" applyFill="1" applyBorder="1" applyAlignment="1" applyProtection="1">
      <alignment horizontal="center" vertical="center" wrapText="1"/>
    </xf>
    <xf numFmtId="0" fontId="2" fillId="13" borderId="40" xfId="0" applyFont="1" applyFill="1" applyBorder="1" applyAlignment="1" applyProtection="1">
      <alignment horizontal="center" vertical="center" wrapText="1"/>
    </xf>
    <xf numFmtId="0" fontId="2" fillId="13" borderId="46" xfId="0" applyFont="1" applyFill="1" applyBorder="1" applyAlignment="1" applyProtection="1">
      <alignment horizontal="center" vertical="center" wrapText="1"/>
    </xf>
    <xf numFmtId="0" fontId="35" fillId="5" borderId="0" xfId="0" applyFont="1" applyFill="1" applyBorder="1" applyAlignment="1" applyProtection="1">
      <alignment horizontal="center" vertical="center" wrapText="1"/>
    </xf>
    <xf numFmtId="0" fontId="11" fillId="5" borderId="1" xfId="0" applyFont="1" applyFill="1" applyBorder="1" applyAlignment="1" applyProtection="1">
      <alignment horizontal="left" vertical="center" wrapText="1"/>
    </xf>
    <xf numFmtId="0" fontId="11" fillId="5" borderId="1" xfId="0" applyFont="1" applyFill="1" applyBorder="1" applyAlignment="1" applyProtection="1">
      <alignment vertical="center" wrapText="1"/>
    </xf>
    <xf numFmtId="0" fontId="34" fillId="0" borderId="1" xfId="0" applyFont="1" applyBorder="1" applyAlignment="1" applyProtection="1">
      <alignment horizontal="center"/>
    </xf>
    <xf numFmtId="0" fontId="38" fillId="0" borderId="1" xfId="0" applyFont="1" applyBorder="1" applyAlignment="1" applyProtection="1">
      <alignment horizontal="center" vertical="center" wrapText="1"/>
    </xf>
    <xf numFmtId="0" fontId="38" fillId="0" borderId="1" xfId="0" applyFont="1" applyFill="1" applyBorder="1" applyAlignment="1" applyProtection="1">
      <alignment horizontal="center" vertical="center" wrapText="1"/>
    </xf>
    <xf numFmtId="0" fontId="11" fillId="2" borderId="31" xfId="11" applyFont="1" applyFill="1" applyBorder="1" applyAlignment="1" applyProtection="1">
      <alignment horizontal="center" vertical="center"/>
    </xf>
    <xf numFmtId="0" fontId="11" fillId="2" borderId="0" xfId="11" applyFont="1" applyFill="1" applyBorder="1" applyAlignment="1" applyProtection="1">
      <alignment horizontal="center" vertical="center"/>
    </xf>
    <xf numFmtId="0" fontId="11" fillId="2" borderId="32" xfId="11" applyFont="1" applyFill="1" applyBorder="1" applyAlignment="1" applyProtection="1">
      <alignment horizontal="center" vertical="center"/>
    </xf>
    <xf numFmtId="0" fontId="38" fillId="0" borderId="60" xfId="11" applyFont="1" applyFill="1" applyBorder="1" applyAlignment="1" applyProtection="1">
      <alignment horizontal="center" vertical="center"/>
    </xf>
    <xf numFmtId="0" fontId="38" fillId="0" borderId="40" xfId="11" applyFont="1" applyFill="1" applyBorder="1" applyAlignment="1" applyProtection="1">
      <alignment horizontal="center" vertical="center"/>
    </xf>
    <xf numFmtId="0" fontId="38" fillId="0" borderId="61" xfId="11" applyFont="1" applyFill="1" applyBorder="1" applyAlignment="1" applyProtection="1">
      <alignment horizontal="center" vertical="center"/>
    </xf>
    <xf numFmtId="0" fontId="29" fillId="14" borderId="1" xfId="11" applyFont="1" applyFill="1" applyBorder="1" applyAlignment="1" applyProtection="1">
      <alignment horizontal="center" vertical="center"/>
    </xf>
    <xf numFmtId="0" fontId="6" fillId="10" borderId="1" xfId="11" applyFont="1" applyFill="1" applyBorder="1" applyAlignment="1" applyProtection="1">
      <alignment horizontal="left" vertical="center" wrapText="1"/>
    </xf>
    <xf numFmtId="0" fontId="7" fillId="5" borderId="1" xfId="11" applyFont="1" applyFill="1" applyBorder="1" applyAlignment="1" applyProtection="1">
      <alignment horizontal="center" vertical="center" wrapText="1"/>
    </xf>
    <xf numFmtId="0" fontId="7" fillId="2" borderId="1" xfId="11" applyFont="1" applyFill="1" applyBorder="1" applyAlignment="1" applyProtection="1">
      <alignment horizontal="center" vertical="center" wrapText="1"/>
    </xf>
    <xf numFmtId="0" fontId="7" fillId="0" borderId="1" xfId="11" applyFont="1" applyBorder="1" applyAlignment="1" applyProtection="1">
      <alignment horizontal="center" vertical="center" wrapText="1"/>
    </xf>
    <xf numFmtId="1" fontId="7" fillId="5" borderId="1" xfId="5" applyNumberFormat="1" applyFont="1" applyFill="1" applyBorder="1" applyAlignment="1" applyProtection="1">
      <alignment horizontal="center" vertical="center" wrapText="1"/>
    </xf>
    <xf numFmtId="9" fontId="7" fillId="2" borderId="1" xfId="15" applyFont="1" applyFill="1" applyBorder="1" applyAlignment="1" applyProtection="1">
      <alignment horizontal="center" vertical="center"/>
    </xf>
    <xf numFmtId="0" fontId="7" fillId="5" borderId="1" xfId="15" applyNumberFormat="1" applyFont="1" applyFill="1" applyBorder="1" applyAlignment="1" applyProtection="1">
      <alignment horizontal="center" vertical="center" wrapText="1"/>
    </xf>
    <xf numFmtId="0" fontId="7" fillId="0" borderId="1" xfId="11" applyFont="1" applyFill="1" applyBorder="1" applyAlignment="1" applyProtection="1">
      <alignment horizontal="center" vertical="center" wrapText="1"/>
    </xf>
    <xf numFmtId="0" fontId="7" fillId="0" borderId="1" xfId="11" applyFont="1" applyFill="1" applyBorder="1" applyAlignment="1" applyProtection="1">
      <alignment horizontal="center" vertical="center"/>
    </xf>
    <xf numFmtId="0" fontId="7" fillId="5" borderId="1" xfId="11" applyFont="1" applyFill="1" applyBorder="1" applyAlignment="1" applyProtection="1">
      <alignment horizontal="center" vertical="center"/>
    </xf>
    <xf numFmtId="49" fontId="7" fillId="5" borderId="1" xfId="11" applyNumberFormat="1" applyFont="1" applyFill="1" applyBorder="1" applyAlignment="1" applyProtection="1">
      <alignment horizontal="center" vertical="center"/>
    </xf>
    <xf numFmtId="0" fontId="20" fillId="2" borderId="1" xfId="11" applyFont="1" applyFill="1" applyBorder="1" applyAlignment="1" applyProtection="1">
      <alignment horizontal="center" vertical="center"/>
    </xf>
    <xf numFmtId="0" fontId="6" fillId="10" borderId="1" xfId="11" applyFont="1" applyFill="1" applyBorder="1" applyAlignment="1" applyProtection="1">
      <alignment horizontal="center" vertical="center"/>
    </xf>
    <xf numFmtId="9" fontId="6" fillId="10" borderId="1" xfId="15" applyFont="1" applyFill="1" applyBorder="1" applyAlignment="1" applyProtection="1">
      <alignment horizontal="center" vertical="center"/>
    </xf>
    <xf numFmtId="14" fontId="7" fillId="5" borderId="1" xfId="11" applyNumberFormat="1" applyFont="1" applyFill="1" applyBorder="1" applyAlignment="1" applyProtection="1">
      <alignment horizontal="center" vertical="center" wrapText="1"/>
    </xf>
    <xf numFmtId="2" fontId="7" fillId="5" borderId="1" xfId="14" applyNumberFormat="1" applyFont="1" applyFill="1" applyBorder="1" applyAlignment="1" applyProtection="1">
      <alignment horizontal="center" vertical="center" wrapText="1"/>
    </xf>
    <xf numFmtId="9" fontId="6" fillId="5" borderId="1" xfId="15" applyFont="1" applyFill="1" applyBorder="1" applyAlignment="1" applyProtection="1">
      <alignment horizontal="center" vertical="center"/>
      <protection locked="0"/>
    </xf>
    <xf numFmtId="0" fontId="6" fillId="14" borderId="1" xfId="11" applyFont="1" applyFill="1" applyBorder="1" applyAlignment="1" applyProtection="1">
      <alignment horizontal="center" vertical="center"/>
    </xf>
    <xf numFmtId="0" fontId="7" fillId="5" borderId="9" xfId="11" applyFont="1" applyFill="1" applyBorder="1" applyAlignment="1" applyProtection="1">
      <alignment horizontal="left" vertical="center" wrapText="1"/>
      <protection locked="0"/>
    </xf>
    <xf numFmtId="0" fontId="7" fillId="5" borderId="39" xfId="11" applyFont="1" applyFill="1" applyBorder="1" applyAlignment="1" applyProtection="1">
      <alignment horizontal="left" vertical="center" wrapText="1"/>
      <protection locked="0"/>
    </xf>
    <xf numFmtId="0" fontId="7" fillId="5" borderId="10" xfId="11" applyFont="1" applyFill="1" applyBorder="1" applyAlignment="1" applyProtection="1">
      <alignment horizontal="left" vertical="center" wrapText="1"/>
      <protection locked="0"/>
    </xf>
    <xf numFmtId="0" fontId="29" fillId="0" borderId="1" xfId="11" applyFont="1" applyFill="1" applyBorder="1" applyAlignment="1" applyProtection="1">
      <alignment horizontal="center" vertical="center"/>
    </xf>
    <xf numFmtId="0" fontId="30" fillId="5" borderId="9" xfId="0" applyFont="1" applyFill="1" applyBorder="1" applyAlignment="1" applyProtection="1">
      <alignment horizontal="justify" vertical="center" wrapText="1"/>
      <protection locked="0"/>
    </xf>
    <xf numFmtId="0" fontId="30" fillId="5" borderId="39" xfId="0" applyFont="1" applyFill="1" applyBorder="1" applyAlignment="1" applyProtection="1">
      <alignment horizontal="justify" vertical="center" wrapText="1"/>
      <protection locked="0"/>
    </xf>
    <xf numFmtId="0" fontId="30" fillId="5" borderId="10" xfId="0" applyFont="1" applyFill="1" applyBorder="1" applyAlignment="1" applyProtection="1">
      <alignment horizontal="justify" vertical="center" wrapText="1"/>
      <protection locked="0"/>
    </xf>
    <xf numFmtId="0" fontId="30" fillId="5" borderId="9" xfId="0" applyFont="1" applyFill="1" applyBorder="1" applyAlignment="1" applyProtection="1">
      <alignment horizontal="left" vertical="center"/>
      <protection locked="0"/>
    </xf>
    <xf numFmtId="0" fontId="30" fillId="5" borderId="39" xfId="0" applyFont="1" applyFill="1" applyBorder="1" applyAlignment="1" applyProtection="1">
      <alignment horizontal="left" vertical="center"/>
      <protection locked="0"/>
    </xf>
    <xf numFmtId="0" fontId="30" fillId="5" borderId="10" xfId="0" applyFont="1" applyFill="1" applyBorder="1" applyAlignment="1" applyProtection="1">
      <alignment horizontal="left" vertical="center"/>
      <protection locked="0"/>
    </xf>
    <xf numFmtId="0" fontId="30" fillId="5" borderId="9" xfId="0" applyFont="1" applyFill="1" applyBorder="1" applyAlignment="1" applyProtection="1">
      <alignment horizontal="justify" vertical="center"/>
      <protection locked="0"/>
    </xf>
    <xf numFmtId="0" fontId="30" fillId="5" borderId="39" xfId="0" applyFont="1" applyFill="1" applyBorder="1" applyAlignment="1" applyProtection="1">
      <alignment horizontal="justify" vertical="center"/>
      <protection locked="0"/>
    </xf>
    <xf numFmtId="0" fontId="30" fillId="5" borderId="10" xfId="0" applyFont="1" applyFill="1" applyBorder="1" applyAlignment="1" applyProtection="1">
      <alignment horizontal="justify" vertical="center"/>
      <protection locked="0"/>
    </xf>
    <xf numFmtId="0" fontId="6" fillId="10" borderId="1" xfId="11" applyFont="1" applyFill="1" applyBorder="1" applyAlignment="1" applyProtection="1">
      <alignment horizontal="justify" vertical="center" wrapText="1"/>
    </xf>
    <xf numFmtId="0" fontId="6" fillId="10" borderId="1" xfId="11" applyFont="1" applyFill="1" applyBorder="1" applyAlignment="1" applyProtection="1">
      <alignment horizontal="center" vertical="center" wrapText="1"/>
    </xf>
    <xf numFmtId="0" fontId="7" fillId="2" borderId="1" xfId="11" applyFont="1" applyFill="1" applyBorder="1" applyAlignment="1" applyProtection="1">
      <alignment horizontal="center" vertical="center" wrapText="1"/>
      <protection locked="0"/>
    </xf>
    <xf numFmtId="0" fontId="6" fillId="2" borderId="1" xfId="11" applyFont="1" applyFill="1" applyBorder="1" applyAlignment="1" applyProtection="1">
      <alignment horizontal="center" vertical="center" wrapText="1"/>
      <protection locked="0"/>
    </xf>
    <xf numFmtId="0" fontId="7" fillId="2" borderId="1" xfId="11" applyFont="1" applyFill="1" applyBorder="1" applyAlignment="1" applyProtection="1">
      <alignment horizontal="center" vertical="center"/>
      <protection locked="0"/>
    </xf>
    <xf numFmtId="0" fontId="6" fillId="10" borderId="1" xfId="11" applyFont="1" applyFill="1" applyBorder="1" applyAlignment="1" applyProtection="1">
      <alignment horizontal="justify" vertical="center"/>
    </xf>
    <xf numFmtId="0" fontId="7" fillId="2" borderId="7" xfId="11" applyFont="1" applyFill="1" applyBorder="1" applyAlignment="1" applyProtection="1">
      <alignment horizontal="center" vertical="center"/>
      <protection locked="0"/>
    </xf>
    <xf numFmtId="0" fontId="7" fillId="5" borderId="9" xfId="11" applyFont="1" applyFill="1" applyBorder="1" applyAlignment="1" applyProtection="1">
      <alignment horizontal="center" vertical="center" wrapText="1"/>
      <protection locked="0"/>
    </xf>
    <xf numFmtId="0" fontId="7" fillId="5" borderId="39" xfId="11" applyFont="1" applyFill="1" applyBorder="1" applyAlignment="1" applyProtection="1">
      <alignment horizontal="center" vertical="center" wrapText="1"/>
      <protection locked="0"/>
    </xf>
    <xf numFmtId="0" fontId="7" fillId="5" borderId="49" xfId="11" applyFont="1" applyFill="1" applyBorder="1" applyAlignment="1" applyProtection="1">
      <alignment horizontal="center" vertical="center" wrapText="1"/>
      <protection locked="0"/>
    </xf>
    <xf numFmtId="0" fontId="34" fillId="5" borderId="1" xfId="0" applyFont="1" applyFill="1" applyBorder="1" applyAlignment="1" applyProtection="1">
      <alignment horizontal="center"/>
      <protection locked="0"/>
    </xf>
    <xf numFmtId="0" fontId="36" fillId="5" borderId="1" xfId="0" applyFont="1" applyFill="1" applyBorder="1" applyAlignment="1" applyProtection="1">
      <alignment horizontal="center" vertical="center" wrapText="1"/>
      <protection locked="0"/>
    </xf>
    <xf numFmtId="0" fontId="26" fillId="5" borderId="1" xfId="0" applyFont="1" applyFill="1" applyBorder="1" applyAlignment="1">
      <alignment horizontal="center" vertical="center"/>
    </xf>
    <xf numFmtId="0" fontId="50" fillId="16" borderId="47" xfId="0" applyFont="1" applyFill="1" applyBorder="1" applyAlignment="1">
      <alignment horizontal="justify" wrapText="1"/>
    </xf>
    <xf numFmtId="0" fontId="50" fillId="16" borderId="0" xfId="0" applyFont="1" applyFill="1" applyBorder="1" applyAlignment="1">
      <alignment horizontal="justify" wrapText="1"/>
    </xf>
    <xf numFmtId="0" fontId="65" fillId="15" borderId="9" xfId="0" applyFont="1" applyFill="1" applyBorder="1" applyAlignment="1">
      <alignment horizontal="justify" vertical="top" wrapText="1"/>
    </xf>
    <xf numFmtId="0" fontId="65" fillId="15" borderId="39" xfId="0" applyFont="1" applyFill="1" applyBorder="1" applyAlignment="1">
      <alignment horizontal="justify" vertical="top" wrapText="1"/>
    </xf>
    <xf numFmtId="0" fontId="65" fillId="15" borderId="10" xfId="0" applyFont="1" applyFill="1" applyBorder="1" applyAlignment="1">
      <alignment horizontal="justify" vertical="top" wrapText="1"/>
    </xf>
    <xf numFmtId="0" fontId="26" fillId="11" borderId="9" xfId="0" applyFont="1" applyFill="1" applyBorder="1" applyAlignment="1">
      <alignment horizontal="center" vertical="center" wrapText="1"/>
    </xf>
    <xf numFmtId="0" fontId="26" fillId="11" borderId="10" xfId="0" applyFont="1" applyFill="1" applyBorder="1" applyAlignment="1">
      <alignment horizontal="center" vertical="center" wrapText="1"/>
    </xf>
    <xf numFmtId="9" fontId="45" fillId="11" borderId="9" xfId="14" applyFont="1" applyFill="1" applyBorder="1" applyAlignment="1">
      <alignment horizontal="center" vertical="center" wrapText="1"/>
    </xf>
    <xf numFmtId="9" fontId="45" fillId="11" borderId="10" xfId="14" applyFont="1" applyFill="1" applyBorder="1" applyAlignment="1">
      <alignment horizontal="center" vertical="center" wrapText="1"/>
    </xf>
    <xf numFmtId="0" fontId="29" fillId="5" borderId="1" xfId="0" applyFont="1" applyFill="1" applyBorder="1" applyAlignment="1" applyProtection="1">
      <alignment horizontal="center" vertical="center" wrapText="1"/>
    </xf>
    <xf numFmtId="0" fontId="35" fillId="0" borderId="18" xfId="0" applyFont="1" applyFill="1" applyBorder="1" applyAlignment="1">
      <alignment horizontal="justify" vertical="center" wrapText="1"/>
    </xf>
    <xf numFmtId="0" fontId="35" fillId="0" borderId="42" xfId="0" applyFont="1" applyFill="1" applyBorder="1" applyAlignment="1">
      <alignment horizontal="justify" vertical="center" wrapText="1"/>
    </xf>
    <xf numFmtId="0" fontId="35" fillId="0" borderId="5" xfId="0" applyFont="1" applyFill="1" applyBorder="1" applyAlignment="1">
      <alignment horizontal="justify" vertical="center" wrapText="1"/>
    </xf>
    <xf numFmtId="0" fontId="35" fillId="0" borderId="18" xfId="23" applyNumberFormat="1" applyFont="1" applyFill="1" applyBorder="1" applyAlignment="1">
      <alignment horizontal="right" vertical="center" wrapText="1"/>
    </xf>
    <xf numFmtId="0" fontId="35" fillId="0" borderId="42" xfId="23" applyNumberFormat="1" applyFont="1" applyFill="1" applyBorder="1" applyAlignment="1">
      <alignment horizontal="right" vertical="center" wrapText="1"/>
    </xf>
    <xf numFmtId="0" fontId="35" fillId="0" borderId="5" xfId="23" applyNumberFormat="1" applyFont="1" applyFill="1" applyBorder="1" applyAlignment="1">
      <alignment horizontal="right" vertical="center" wrapText="1"/>
    </xf>
    <xf numFmtId="0" fontId="29" fillId="5" borderId="0" xfId="0" applyFont="1" applyFill="1" applyBorder="1" applyAlignment="1" applyProtection="1">
      <alignment horizontal="center" vertical="center" wrapText="1"/>
    </xf>
    <xf numFmtId="0" fontId="7" fillId="2" borderId="1" xfId="11" applyFont="1" applyFill="1" applyBorder="1" applyAlignment="1" applyProtection="1">
      <alignment horizontal="center" vertical="top" wrapText="1"/>
    </xf>
    <xf numFmtId="0" fontId="7" fillId="0" borderId="1" xfId="11" applyFont="1" applyBorder="1" applyAlignment="1" applyProtection="1">
      <alignment horizontal="left" vertical="center" wrapText="1"/>
    </xf>
    <xf numFmtId="0" fontId="7" fillId="0" borderId="1" xfId="11" applyFont="1" applyFill="1" applyBorder="1" applyAlignment="1" applyProtection="1">
      <alignment horizontal="left" vertical="center" wrapText="1"/>
    </xf>
    <xf numFmtId="49" fontId="7" fillId="2" borderId="1" xfId="11" applyNumberFormat="1" applyFont="1" applyFill="1" applyBorder="1" applyAlignment="1" applyProtection="1">
      <alignment horizontal="center" vertical="center"/>
    </xf>
    <xf numFmtId="0" fontId="7" fillId="2" borderId="1" xfId="11" applyFont="1" applyFill="1" applyBorder="1" applyAlignment="1" applyProtection="1">
      <alignment horizontal="left" vertical="center" wrapText="1"/>
    </xf>
    <xf numFmtId="167" fontId="7" fillId="5" borderId="9" xfId="15" applyNumberFormat="1" applyFont="1" applyFill="1" applyBorder="1" applyAlignment="1" applyProtection="1">
      <alignment horizontal="center" vertical="center" wrapText="1"/>
    </xf>
    <xf numFmtId="167" fontId="7" fillId="5" borderId="39" xfId="15" applyNumberFormat="1" applyFont="1" applyFill="1" applyBorder="1" applyAlignment="1" applyProtection="1">
      <alignment horizontal="center" vertical="center" wrapText="1"/>
    </xf>
    <xf numFmtId="167" fontId="7" fillId="5" borderId="10" xfId="15" applyNumberFormat="1" applyFont="1" applyFill="1" applyBorder="1" applyAlignment="1" applyProtection="1">
      <alignment horizontal="center" vertical="center" wrapText="1"/>
    </xf>
    <xf numFmtId="167" fontId="7" fillId="2" borderId="9" xfId="15" applyNumberFormat="1" applyFont="1" applyFill="1" applyBorder="1" applyAlignment="1" applyProtection="1">
      <alignment horizontal="center" vertical="center" wrapText="1"/>
    </xf>
    <xf numFmtId="167" fontId="7" fillId="2" borderId="39" xfId="15" applyNumberFormat="1" applyFont="1" applyFill="1" applyBorder="1" applyAlignment="1" applyProtection="1">
      <alignment horizontal="center" vertical="center" wrapText="1"/>
    </xf>
    <xf numFmtId="167" fontId="7" fillId="2" borderId="10" xfId="15" applyNumberFormat="1" applyFont="1" applyFill="1" applyBorder="1" applyAlignment="1" applyProtection="1">
      <alignment horizontal="center" vertical="center" wrapText="1"/>
    </xf>
    <xf numFmtId="9" fontId="6" fillId="2" borderId="9" xfId="15" applyFont="1" applyFill="1" applyBorder="1" applyAlignment="1" applyProtection="1">
      <alignment horizontal="center" vertical="center"/>
      <protection locked="0"/>
    </xf>
    <xf numFmtId="9" fontId="6" fillId="2" borderId="39" xfId="15" applyFont="1" applyFill="1" applyBorder="1" applyAlignment="1" applyProtection="1">
      <alignment horizontal="center" vertical="center"/>
      <protection locked="0"/>
    </xf>
    <xf numFmtId="9" fontId="6" fillId="2" borderId="10" xfId="15" applyFont="1" applyFill="1" applyBorder="1" applyAlignment="1" applyProtection="1">
      <alignment horizontal="center" vertical="center"/>
      <protection locked="0"/>
    </xf>
    <xf numFmtId="0" fontId="30" fillId="5" borderId="1" xfId="0" applyFont="1" applyFill="1" applyBorder="1" applyAlignment="1" applyProtection="1">
      <alignment horizontal="justify" vertical="center" wrapText="1"/>
      <protection locked="0"/>
    </xf>
    <xf numFmtId="0" fontId="30" fillId="5" borderId="1" xfId="0" applyFont="1" applyFill="1" applyBorder="1" applyAlignment="1" applyProtection="1">
      <alignment horizontal="justify" vertical="center"/>
      <protection locked="0"/>
    </xf>
    <xf numFmtId="0" fontId="34" fillId="5" borderId="1" xfId="0" applyFont="1" applyFill="1" applyBorder="1" applyAlignment="1" applyProtection="1">
      <alignment horizontal="center"/>
    </xf>
    <xf numFmtId="0" fontId="36" fillId="5" borderId="1"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xf>
    <xf numFmtId="0" fontId="26" fillId="11" borderId="9" xfId="0" applyFont="1" applyFill="1" applyBorder="1" applyAlignment="1" applyProtection="1">
      <alignment horizontal="center" vertical="center" wrapText="1"/>
    </xf>
    <xf numFmtId="0" fontId="26" fillId="11" borderId="10" xfId="0" applyFont="1" applyFill="1" applyBorder="1" applyAlignment="1" applyProtection="1">
      <alignment horizontal="center" vertical="center" wrapText="1"/>
    </xf>
    <xf numFmtId="9" fontId="45" fillId="11" borderId="9" xfId="14" applyFont="1" applyFill="1" applyBorder="1" applyAlignment="1" applyProtection="1">
      <alignment horizontal="center" vertical="center" wrapText="1"/>
    </xf>
    <xf numFmtId="9" fontId="45" fillId="11" borderId="10" xfId="14" applyFont="1" applyFill="1" applyBorder="1" applyAlignment="1" applyProtection="1">
      <alignment horizontal="center" vertical="center" wrapText="1"/>
    </xf>
    <xf numFmtId="0" fontId="29" fillId="11" borderId="9" xfId="0" applyFont="1" applyFill="1" applyBorder="1" applyAlignment="1">
      <alignment horizontal="center" vertical="center" wrapText="1"/>
    </xf>
    <xf numFmtId="0" fontId="29" fillId="11" borderId="10" xfId="0" applyFont="1" applyFill="1" applyBorder="1" applyAlignment="1">
      <alignment horizontal="center" vertical="center" wrapText="1"/>
    </xf>
    <xf numFmtId="9" fontId="29" fillId="11" borderId="9" xfId="14" applyFont="1" applyFill="1" applyBorder="1" applyAlignment="1">
      <alignment horizontal="center" vertical="center" wrapText="1"/>
    </xf>
    <xf numFmtId="9" fontId="29" fillId="11" borderId="10" xfId="14" applyFont="1" applyFill="1" applyBorder="1" applyAlignment="1">
      <alignment horizontal="center" vertical="center" wrapText="1"/>
    </xf>
    <xf numFmtId="0" fontId="71" fillId="16" borderId="47" xfId="0" applyFont="1" applyFill="1" applyBorder="1" applyAlignment="1" applyProtection="1">
      <alignment horizontal="center"/>
    </xf>
    <xf numFmtId="0" fontId="71" fillId="16" borderId="0" xfId="0" applyFont="1" applyFill="1" applyBorder="1" applyAlignment="1" applyProtection="1">
      <alignment horizontal="center"/>
    </xf>
    <xf numFmtId="0" fontId="68" fillId="15" borderId="9" xfId="0" applyFont="1" applyFill="1" applyBorder="1" applyAlignment="1" applyProtection="1">
      <alignment horizontal="center" vertical="center"/>
    </xf>
    <xf numFmtId="0" fontId="68" fillId="15" borderId="39" xfId="0" applyFont="1" applyFill="1" applyBorder="1" applyAlignment="1" applyProtection="1">
      <alignment horizontal="center" vertical="center"/>
    </xf>
    <xf numFmtId="0" fontId="68" fillId="15" borderId="10" xfId="0" applyFont="1" applyFill="1" applyBorder="1" applyAlignment="1" applyProtection="1">
      <alignment horizontal="center" vertical="center"/>
    </xf>
    <xf numFmtId="0" fontId="34" fillId="0" borderId="1" xfId="0" applyFont="1" applyBorder="1" applyAlignment="1" applyProtection="1">
      <alignment horizontal="center"/>
      <protection locked="0"/>
    </xf>
    <xf numFmtId="0" fontId="38" fillId="0" borderId="1" xfId="0" applyFont="1" applyBorder="1" applyAlignment="1" applyProtection="1">
      <alignment horizontal="center" vertical="center" wrapText="1"/>
      <protection locked="0"/>
    </xf>
    <xf numFmtId="0" fontId="38" fillId="0" borderId="1" xfId="0" applyFont="1" applyFill="1" applyBorder="1" applyAlignment="1" applyProtection="1">
      <alignment horizontal="center" vertical="center" wrapText="1"/>
      <protection locked="0"/>
    </xf>
    <xf numFmtId="0" fontId="38" fillId="5" borderId="1" xfId="0" applyFont="1" applyFill="1" applyBorder="1" applyAlignment="1" applyProtection="1">
      <alignment horizontal="center" vertical="center" wrapText="1"/>
      <protection locked="0"/>
    </xf>
    <xf numFmtId="0" fontId="38" fillId="0" borderId="60" xfId="11" applyFont="1" applyFill="1" applyBorder="1" applyAlignment="1">
      <alignment horizontal="center" vertical="center"/>
    </xf>
    <xf numFmtId="0" fontId="38" fillId="0" borderId="40" xfId="11" applyFont="1" applyFill="1" applyBorder="1" applyAlignment="1">
      <alignment horizontal="center" vertical="center"/>
    </xf>
    <xf numFmtId="0" fontId="38" fillId="0" borderId="61" xfId="11" applyFont="1" applyFill="1" applyBorder="1" applyAlignment="1">
      <alignment horizontal="center" vertical="center"/>
    </xf>
    <xf numFmtId="0" fontId="29" fillId="14" borderId="1" xfId="11" applyFont="1" applyFill="1" applyBorder="1" applyAlignment="1">
      <alignment horizontal="center" vertical="center"/>
    </xf>
    <xf numFmtId="0" fontId="6" fillId="10" borderId="1" xfId="11" applyFont="1" applyFill="1" applyBorder="1" applyAlignment="1">
      <alignment horizontal="left" vertical="center" wrapText="1"/>
    </xf>
    <xf numFmtId="0" fontId="7" fillId="5" borderId="1" xfId="11" applyFont="1" applyFill="1" applyBorder="1" applyAlignment="1">
      <alignment horizontal="center" vertical="center" wrapText="1"/>
    </xf>
    <xf numFmtId="0" fontId="7" fillId="2" borderId="1" xfId="11" applyFont="1" applyFill="1" applyBorder="1" applyAlignment="1">
      <alignment horizontal="center" vertical="center" wrapText="1"/>
    </xf>
    <xf numFmtId="0" fontId="7" fillId="0" borderId="1" xfId="11" applyFont="1" applyBorder="1" applyAlignment="1">
      <alignment horizontal="left" vertical="center" wrapText="1"/>
    </xf>
    <xf numFmtId="1" fontId="7" fillId="5" borderId="1" xfId="5" applyNumberFormat="1" applyFont="1" applyFill="1" applyBorder="1" applyAlignment="1">
      <alignment horizontal="center" vertical="center" wrapText="1"/>
    </xf>
    <xf numFmtId="9" fontId="7" fillId="2" borderId="1" xfId="15" applyFont="1" applyFill="1" applyBorder="1" applyAlignment="1">
      <alignment horizontal="center" vertical="center"/>
    </xf>
    <xf numFmtId="0" fontId="7" fillId="5" borderId="1" xfId="15" applyNumberFormat="1" applyFont="1" applyFill="1" applyBorder="1" applyAlignment="1">
      <alignment horizontal="center" vertical="center" wrapText="1"/>
    </xf>
    <xf numFmtId="0" fontId="7" fillId="0" borderId="1" xfId="11" applyFont="1" applyFill="1" applyBorder="1" applyAlignment="1">
      <alignment horizontal="left" vertical="center" wrapText="1"/>
    </xf>
    <xf numFmtId="0" fontId="7" fillId="0" borderId="1" xfId="11" applyFont="1" applyFill="1" applyBorder="1" applyAlignment="1">
      <alignment horizontal="center" vertical="center"/>
    </xf>
    <xf numFmtId="0" fontId="7" fillId="5" borderId="1" xfId="11" applyFont="1" applyFill="1" applyBorder="1" applyAlignment="1">
      <alignment horizontal="center" vertical="center"/>
    </xf>
    <xf numFmtId="49" fontId="7" fillId="2" borderId="1" xfId="11" applyNumberFormat="1" applyFont="1" applyFill="1" applyBorder="1" applyAlignment="1">
      <alignment horizontal="center" vertical="center"/>
    </xf>
    <xf numFmtId="0" fontId="7" fillId="2" borderId="1" xfId="11" applyFont="1" applyFill="1" applyBorder="1" applyAlignment="1">
      <alignment horizontal="left" vertical="center" wrapText="1"/>
    </xf>
    <xf numFmtId="0" fontId="7" fillId="0" borderId="1" xfId="11" applyFont="1" applyFill="1" applyBorder="1" applyAlignment="1">
      <alignment horizontal="center" vertical="center" wrapText="1"/>
    </xf>
    <xf numFmtId="0" fontId="20" fillId="2" borderId="1" xfId="11" applyFont="1" applyFill="1" applyBorder="1" applyAlignment="1">
      <alignment horizontal="center" vertical="center"/>
    </xf>
    <xf numFmtId="0" fontId="6" fillId="10" borderId="1" xfId="11" applyFont="1" applyFill="1" applyBorder="1" applyAlignment="1">
      <alignment horizontal="center" vertical="center"/>
    </xf>
    <xf numFmtId="9" fontId="6" fillId="10" borderId="1" xfId="15" applyFont="1" applyFill="1" applyBorder="1" applyAlignment="1">
      <alignment horizontal="center" vertical="center"/>
    </xf>
    <xf numFmtId="9" fontId="7" fillId="0" borderId="9" xfId="15" applyNumberFormat="1" applyFont="1" applyFill="1" applyBorder="1" applyAlignment="1">
      <alignment horizontal="center" vertical="center" wrapText="1"/>
    </xf>
    <xf numFmtId="9" fontId="7" fillId="0" borderId="39" xfId="15" applyNumberFormat="1" applyFont="1" applyFill="1" applyBorder="1" applyAlignment="1">
      <alignment horizontal="center" vertical="center" wrapText="1"/>
    </xf>
    <xf numFmtId="9" fontId="7" fillId="0" borderId="10" xfId="15" applyNumberFormat="1" applyFont="1" applyFill="1" applyBorder="1" applyAlignment="1">
      <alignment horizontal="center" vertical="center" wrapText="1"/>
    </xf>
    <xf numFmtId="9" fontId="7" fillId="2" borderId="1" xfId="15" applyNumberFormat="1" applyFont="1" applyFill="1" applyBorder="1" applyAlignment="1">
      <alignment horizontal="center" vertical="center" wrapText="1"/>
    </xf>
    <xf numFmtId="9" fontId="7" fillId="2" borderId="1" xfId="15" applyFont="1" applyFill="1" applyBorder="1" applyAlignment="1" applyProtection="1">
      <alignment horizontal="center" vertical="center"/>
      <protection locked="0"/>
    </xf>
    <xf numFmtId="0" fontId="29" fillId="0" borderId="1" xfId="11" applyFont="1" applyFill="1" applyBorder="1" applyAlignment="1">
      <alignment horizontal="center" vertical="center"/>
    </xf>
    <xf numFmtId="0" fontId="30" fillId="5" borderId="1" xfId="0" applyFont="1" applyFill="1" applyBorder="1" applyAlignment="1" applyProtection="1">
      <alignment horizontal="left" vertical="center" wrapText="1"/>
      <protection locked="0"/>
    </xf>
    <xf numFmtId="0" fontId="30" fillId="5" borderId="1" xfId="0" applyFont="1" applyFill="1" applyBorder="1" applyAlignment="1" applyProtection="1">
      <alignment horizontal="left" vertical="center"/>
      <protection locked="0"/>
    </xf>
    <xf numFmtId="0" fontId="6" fillId="10" borderId="1" xfId="11" applyFont="1" applyFill="1" applyBorder="1" applyAlignment="1">
      <alignment horizontal="justify" vertical="center" wrapText="1"/>
    </xf>
    <xf numFmtId="0" fontId="6" fillId="10" borderId="1" xfId="11" applyFont="1" applyFill="1" applyBorder="1" applyAlignment="1" applyProtection="1">
      <alignment horizontal="center" vertical="center" wrapText="1"/>
      <protection locked="0"/>
    </xf>
    <xf numFmtId="0" fontId="6" fillId="10" borderId="1" xfId="11" applyFont="1" applyFill="1" applyBorder="1" applyAlignment="1" applyProtection="1">
      <alignment horizontal="left" vertical="center" wrapText="1"/>
      <protection locked="0"/>
    </xf>
    <xf numFmtId="0" fontId="6" fillId="10" borderId="1" xfId="11" applyFont="1" applyFill="1" applyBorder="1" applyAlignment="1">
      <alignment horizontal="justify" vertical="center"/>
    </xf>
    <xf numFmtId="0" fontId="6" fillId="10" borderId="1" xfId="11" applyFont="1" applyFill="1" applyBorder="1" applyAlignment="1" applyProtection="1">
      <alignment horizontal="justify" vertical="center" wrapText="1"/>
      <protection locked="0"/>
    </xf>
    <xf numFmtId="0" fontId="50" fillId="16" borderId="47" xfId="0" applyFont="1" applyFill="1" applyBorder="1" applyAlignment="1" applyProtection="1">
      <alignment horizontal="center" vertical="center" wrapText="1"/>
    </xf>
    <xf numFmtId="0" fontId="50" fillId="16" borderId="0" xfId="0" applyFont="1" applyFill="1" applyBorder="1" applyAlignment="1" applyProtection="1">
      <alignment horizontal="center" vertical="center" wrapText="1"/>
    </xf>
    <xf numFmtId="0" fontId="65" fillId="15" borderId="9" xfId="0" applyFont="1" applyFill="1" applyBorder="1" applyAlignment="1" applyProtection="1">
      <alignment horizontal="center" vertical="center" wrapText="1"/>
    </xf>
    <xf numFmtId="0" fontId="65" fillId="15" borderId="39" xfId="0" applyFont="1" applyFill="1" applyBorder="1" applyAlignment="1" applyProtection="1">
      <alignment horizontal="center" vertical="center" wrapText="1"/>
    </xf>
    <xf numFmtId="0" fontId="65" fillId="15" borderId="10" xfId="0" applyFont="1" applyFill="1" applyBorder="1" applyAlignment="1" applyProtection="1">
      <alignment horizontal="center" vertical="center" wrapText="1"/>
    </xf>
    <xf numFmtId="0" fontId="34" fillId="5" borderId="1" xfId="0" applyFont="1" applyFill="1" applyBorder="1" applyAlignment="1" applyProtection="1">
      <alignment horizontal="center" wrapText="1"/>
    </xf>
    <xf numFmtId="0" fontId="26" fillId="5" borderId="1" xfId="0" applyFont="1" applyFill="1" applyBorder="1" applyAlignment="1" applyProtection="1">
      <alignment horizontal="center" vertical="center" wrapText="1"/>
    </xf>
    <xf numFmtId="0" fontId="35" fillId="5" borderId="18" xfId="0" applyFont="1" applyFill="1" applyBorder="1" applyAlignment="1" applyProtection="1">
      <alignment horizontal="center" vertical="center" wrapText="1"/>
    </xf>
    <xf numFmtId="0" fontId="35" fillId="5" borderId="5" xfId="0" applyFont="1" applyFill="1" applyBorder="1" applyAlignment="1" applyProtection="1">
      <alignment horizontal="center" vertical="center" wrapText="1"/>
    </xf>
    <xf numFmtId="167" fontId="35" fillId="5" borderId="18" xfId="14" applyNumberFormat="1" applyFont="1" applyFill="1" applyBorder="1" applyAlignment="1" applyProtection="1">
      <alignment horizontal="center" vertical="center" wrapText="1"/>
    </xf>
    <xf numFmtId="167" fontId="35" fillId="5" borderId="5" xfId="14" applyNumberFormat="1" applyFont="1" applyFill="1" applyBorder="1" applyAlignment="1" applyProtection="1">
      <alignment horizontal="center" vertical="center" wrapText="1"/>
    </xf>
    <xf numFmtId="167" fontId="35" fillId="0" borderId="42" xfId="14" applyNumberFormat="1" applyFont="1" applyBorder="1" applyAlignment="1" applyProtection="1">
      <alignment horizontal="center" vertical="center" wrapText="1"/>
    </xf>
    <xf numFmtId="167" fontId="35" fillId="0" borderId="5" xfId="14" applyNumberFormat="1" applyFont="1" applyBorder="1" applyAlignment="1" applyProtection="1">
      <alignment horizontal="center" vertical="center" wrapText="1"/>
    </xf>
    <xf numFmtId="167" fontId="7" fillId="0" borderId="9" xfId="15" applyNumberFormat="1" applyFont="1" applyFill="1" applyBorder="1" applyAlignment="1" applyProtection="1">
      <alignment horizontal="center" vertical="center" wrapText="1"/>
    </xf>
    <xf numFmtId="167" fontId="7" fillId="0" borderId="39" xfId="15" applyNumberFormat="1" applyFont="1" applyFill="1" applyBorder="1" applyAlignment="1" applyProtection="1">
      <alignment horizontal="center" vertical="center" wrapText="1"/>
    </xf>
    <xf numFmtId="167" fontId="7" fillId="0" borderId="10" xfId="15" applyNumberFormat="1" applyFont="1" applyFill="1" applyBorder="1" applyAlignment="1" applyProtection="1">
      <alignment horizontal="center" vertical="center" wrapText="1"/>
    </xf>
    <xf numFmtId="9" fontId="7" fillId="2" borderId="1" xfId="15" applyNumberFormat="1" applyFont="1" applyFill="1" applyBorder="1" applyAlignment="1" applyProtection="1">
      <alignment horizontal="center" vertical="center" wrapText="1"/>
    </xf>
    <xf numFmtId="0" fontId="6" fillId="2" borderId="1" xfId="11" applyFont="1" applyFill="1" applyBorder="1" applyAlignment="1" applyProtection="1">
      <alignment horizontal="center" vertical="center" wrapText="1"/>
    </xf>
    <xf numFmtId="0" fontId="7" fillId="2" borderId="1" xfId="11" applyFont="1" applyFill="1" applyBorder="1" applyAlignment="1" applyProtection="1">
      <alignment horizontal="center" vertical="center"/>
    </xf>
    <xf numFmtId="0" fontId="7" fillId="5" borderId="9" xfId="11" applyFont="1" applyFill="1" applyBorder="1" applyAlignment="1" applyProtection="1">
      <alignment horizontal="center" vertical="center" wrapText="1"/>
    </xf>
    <xf numFmtId="0" fontId="7" fillId="5" borderId="39" xfId="11" applyFont="1" applyFill="1" applyBorder="1" applyAlignment="1" applyProtection="1">
      <alignment horizontal="center" vertical="center" wrapText="1"/>
    </xf>
    <xf numFmtId="0" fontId="7" fillId="5" borderId="49" xfId="11" applyFont="1" applyFill="1" applyBorder="1" applyAlignment="1" applyProtection="1">
      <alignment horizontal="center" vertical="center" wrapText="1"/>
    </xf>
    <xf numFmtId="0" fontId="38" fillId="11" borderId="1" xfId="0" applyFont="1" applyFill="1" applyBorder="1" applyAlignment="1" applyProtection="1">
      <alignment horizontal="center" vertical="center" wrapText="1"/>
    </xf>
    <xf numFmtId="9" fontId="38" fillId="11" borderId="9" xfId="14" applyFont="1" applyFill="1" applyBorder="1" applyAlignment="1" applyProtection="1">
      <alignment horizontal="center" vertical="center" wrapText="1"/>
    </xf>
    <xf numFmtId="9" fontId="38" fillId="11" borderId="10" xfId="14" applyFont="1" applyFill="1" applyBorder="1" applyAlignment="1" applyProtection="1">
      <alignment horizontal="center" vertical="center" wrapText="1"/>
    </xf>
    <xf numFmtId="167" fontId="35" fillId="0" borderId="1" xfId="14" applyNumberFormat="1" applyFont="1" applyBorder="1" applyAlignment="1" applyProtection="1">
      <alignment horizontal="center" vertical="center"/>
    </xf>
    <xf numFmtId="0" fontId="35" fillId="0" borderId="1" xfId="0" applyFont="1" applyBorder="1" applyAlignment="1" applyProtection="1">
      <alignment horizontal="center" vertical="center"/>
    </xf>
    <xf numFmtId="0" fontId="26" fillId="5" borderId="9" xfId="0" applyFont="1" applyFill="1" applyBorder="1" applyAlignment="1" applyProtection="1">
      <alignment horizontal="center" vertical="center" wrapText="1"/>
    </xf>
    <xf numFmtId="0" fontId="26" fillId="5" borderId="39" xfId="0" applyFont="1" applyFill="1" applyBorder="1" applyAlignment="1" applyProtection="1">
      <alignment horizontal="center" vertical="center" wrapText="1"/>
    </xf>
    <xf numFmtId="0" fontId="26" fillId="5" borderId="10" xfId="0" applyFont="1" applyFill="1" applyBorder="1" applyAlignment="1" applyProtection="1">
      <alignment horizontal="center" vertical="center" wrapText="1"/>
    </xf>
    <xf numFmtId="14" fontId="7" fillId="2" borderId="1" xfId="11" applyNumberFormat="1" applyFont="1" applyFill="1" applyBorder="1" applyAlignment="1" applyProtection="1">
      <alignment horizontal="center" vertical="center" wrapText="1"/>
    </xf>
    <xf numFmtId="10" fontId="7" fillId="0" borderId="9" xfId="15" applyNumberFormat="1" applyFont="1" applyFill="1" applyBorder="1" applyAlignment="1" applyProtection="1">
      <alignment horizontal="center" vertical="center" wrapText="1"/>
    </xf>
    <xf numFmtId="10" fontId="7" fillId="0" borderId="39" xfId="15" applyNumberFormat="1" applyFont="1" applyFill="1" applyBorder="1" applyAlignment="1" applyProtection="1">
      <alignment horizontal="center" vertical="center" wrapText="1"/>
    </xf>
    <xf numFmtId="10" fontId="7" fillId="0" borderId="10" xfId="15" applyNumberFormat="1" applyFont="1" applyFill="1" applyBorder="1" applyAlignment="1" applyProtection="1">
      <alignment horizontal="center" vertical="center" wrapText="1"/>
    </xf>
    <xf numFmtId="10" fontId="7" fillId="2" borderId="1" xfId="15" applyNumberFormat="1" applyFont="1" applyFill="1" applyBorder="1" applyAlignment="1" applyProtection="1">
      <alignment horizontal="center" vertical="center" wrapText="1"/>
    </xf>
    <xf numFmtId="0" fontId="7" fillId="2" borderId="7" xfId="11" applyFont="1" applyFill="1" applyBorder="1" applyAlignment="1" applyProtection="1">
      <alignment horizontal="center" vertical="center"/>
    </xf>
    <xf numFmtId="0" fontId="0" fillId="5" borderId="1" xfId="0" applyFont="1" applyFill="1" applyBorder="1" applyAlignment="1" applyProtection="1">
      <alignment horizontal="center" vertical="center" wrapText="1"/>
    </xf>
    <xf numFmtId="0" fontId="49" fillId="15" borderId="9" xfId="0" applyFont="1" applyFill="1" applyBorder="1" applyAlignment="1" applyProtection="1">
      <alignment horizontal="left" wrapText="1"/>
    </xf>
    <xf numFmtId="0" fontId="49" fillId="15" borderId="39" xfId="0" applyFont="1" applyFill="1" applyBorder="1" applyAlignment="1" applyProtection="1">
      <alignment horizontal="left" wrapText="1"/>
    </xf>
    <xf numFmtId="0" fontId="25" fillId="16" borderId="4" xfId="0" applyFont="1" applyFill="1" applyBorder="1" applyAlignment="1" applyProtection="1">
      <alignment horizontal="left" wrapText="1"/>
    </xf>
    <xf numFmtId="0" fontId="25" fillId="16" borderId="38" xfId="0" applyFont="1" applyFill="1" applyBorder="1" applyAlignment="1" applyProtection="1">
      <alignment horizontal="left" wrapText="1"/>
    </xf>
    <xf numFmtId="0" fontId="0" fillId="0" borderId="1" xfId="0" applyFont="1" applyBorder="1" applyAlignment="1" applyProtection="1">
      <alignment horizontal="center" vertical="center" wrapText="1"/>
    </xf>
    <xf numFmtId="10" fontId="24" fillId="0" borderId="1" xfId="14" applyNumberFormat="1" applyFont="1" applyBorder="1" applyAlignment="1" applyProtection="1">
      <alignment horizontal="center" vertical="center" wrapText="1"/>
    </xf>
    <xf numFmtId="0" fontId="34" fillId="5" borderId="18" xfId="0" applyFont="1" applyFill="1" applyBorder="1" applyAlignment="1" applyProtection="1">
      <alignment horizontal="center" wrapText="1"/>
    </xf>
    <xf numFmtId="0" fontId="34" fillId="5" borderId="42" xfId="0" applyFont="1" applyFill="1" applyBorder="1" applyAlignment="1" applyProtection="1">
      <alignment horizontal="center" wrapText="1"/>
    </xf>
    <xf numFmtId="0" fontId="34" fillId="5" borderId="5" xfId="0" applyFont="1" applyFill="1" applyBorder="1" applyAlignment="1" applyProtection="1">
      <alignment horizontal="center" wrapText="1"/>
    </xf>
    <xf numFmtId="0" fontId="36" fillId="5" borderId="9" xfId="0" applyFont="1" applyFill="1" applyBorder="1" applyAlignment="1" applyProtection="1">
      <alignment horizontal="center" vertical="center" wrapText="1"/>
    </xf>
    <xf numFmtId="0" fontId="36" fillId="5" borderId="39" xfId="0" applyFont="1" applyFill="1" applyBorder="1" applyAlignment="1" applyProtection="1">
      <alignment horizontal="center" vertical="center" wrapText="1"/>
    </xf>
    <xf numFmtId="0" fontId="36" fillId="5" borderId="10" xfId="0" applyFont="1" applyFill="1" applyBorder="1" applyAlignment="1" applyProtection="1">
      <alignment horizontal="center" vertical="center" wrapText="1"/>
    </xf>
    <xf numFmtId="0" fontId="29" fillId="5" borderId="9" xfId="0" applyFont="1" applyFill="1" applyBorder="1" applyAlignment="1" applyProtection="1">
      <alignment vertical="center" wrapText="1"/>
    </xf>
    <xf numFmtId="0" fontId="29" fillId="5" borderId="39" xfId="0" applyFont="1" applyFill="1" applyBorder="1" applyAlignment="1" applyProtection="1">
      <alignment vertical="center" wrapText="1"/>
    </xf>
    <xf numFmtId="0" fontId="29" fillId="5" borderId="10" xfId="0" applyFont="1" applyFill="1" applyBorder="1" applyAlignment="1" applyProtection="1">
      <alignment vertical="center" wrapText="1"/>
    </xf>
    <xf numFmtId="0" fontId="29" fillId="5" borderId="9" xfId="0" applyFont="1" applyFill="1" applyBorder="1" applyAlignment="1" applyProtection="1">
      <alignment horizontal="left" vertical="center" wrapText="1"/>
    </xf>
    <xf numFmtId="0" fontId="29" fillId="5" borderId="39" xfId="0" applyFont="1" applyFill="1" applyBorder="1" applyAlignment="1" applyProtection="1">
      <alignment horizontal="left" vertical="center" wrapText="1"/>
    </xf>
    <xf numFmtId="0" fontId="29" fillId="5" borderId="10" xfId="0" applyFont="1" applyFill="1" applyBorder="1" applyAlignment="1" applyProtection="1">
      <alignment horizontal="left" vertical="center" wrapText="1"/>
    </xf>
    <xf numFmtId="9" fontId="6" fillId="2" borderId="1" xfId="15" applyFont="1" applyFill="1" applyBorder="1" applyAlignment="1" applyProtection="1">
      <alignment horizontal="center" vertical="center"/>
      <protection locked="0"/>
    </xf>
    <xf numFmtId="0" fontId="7" fillId="0" borderId="1" xfId="11" applyFont="1" applyFill="1" applyBorder="1" applyAlignment="1" applyProtection="1">
      <alignment horizontal="center" vertical="center" wrapText="1"/>
      <protection locked="0"/>
    </xf>
    <xf numFmtId="0" fontId="6" fillId="0" borderId="1" xfId="11" applyFont="1" applyFill="1" applyBorder="1" applyAlignment="1" applyProtection="1">
      <alignment horizontal="center" vertical="center" wrapText="1"/>
      <protection locked="0"/>
    </xf>
    <xf numFmtId="0" fontId="38" fillId="11" borderId="9" xfId="0" applyFont="1" applyFill="1" applyBorder="1" applyAlignment="1" applyProtection="1">
      <alignment horizontal="center" vertical="center" wrapText="1"/>
    </xf>
    <xf numFmtId="0" fontId="38" fillId="11" borderId="10" xfId="0" applyFont="1" applyFill="1" applyBorder="1" applyAlignment="1" applyProtection="1">
      <alignment horizontal="center" vertical="center" wrapText="1"/>
    </xf>
    <xf numFmtId="0" fontId="50" fillId="16" borderId="47" xfId="0" applyFont="1" applyFill="1" applyBorder="1" applyAlignment="1" applyProtection="1">
      <alignment horizontal="center" vertical="center"/>
    </xf>
    <xf numFmtId="0" fontId="50" fillId="16" borderId="0" xfId="0" applyFont="1" applyFill="1" applyBorder="1" applyAlignment="1" applyProtection="1">
      <alignment horizontal="center" vertical="center"/>
    </xf>
    <xf numFmtId="0" fontId="65" fillId="15" borderId="9" xfId="0" applyFont="1" applyFill="1" applyBorder="1" applyAlignment="1" applyProtection="1">
      <alignment horizontal="center" vertical="center"/>
    </xf>
    <xf numFmtId="0" fontId="65" fillId="15" borderId="39" xfId="0" applyFont="1" applyFill="1" applyBorder="1" applyAlignment="1" applyProtection="1">
      <alignment horizontal="center" vertical="center"/>
    </xf>
    <xf numFmtId="0" fontId="65" fillId="15" borderId="10" xfId="0" applyFont="1" applyFill="1" applyBorder="1" applyAlignment="1" applyProtection="1">
      <alignment horizontal="center" vertical="center"/>
    </xf>
    <xf numFmtId="0" fontId="38" fillId="5" borderId="1" xfId="11" applyFont="1" applyFill="1" applyBorder="1" applyAlignment="1" applyProtection="1">
      <alignment horizontal="center" vertical="center"/>
    </xf>
    <xf numFmtId="0" fontId="29" fillId="5" borderId="1" xfId="11" applyFont="1" applyFill="1" applyBorder="1" applyAlignment="1" applyProtection="1">
      <alignment horizontal="center" vertical="center"/>
    </xf>
    <xf numFmtId="0" fontId="6" fillId="5" borderId="1" xfId="11" applyFont="1" applyFill="1" applyBorder="1" applyAlignment="1" applyProtection="1">
      <alignment horizontal="left" vertical="center" wrapText="1"/>
    </xf>
    <xf numFmtId="0" fontId="7" fillId="5" borderId="1" xfId="11" applyFont="1" applyFill="1" applyBorder="1" applyAlignment="1" applyProtection="1">
      <alignment horizontal="center" vertical="center" wrapText="1"/>
      <protection locked="0"/>
    </xf>
    <xf numFmtId="0" fontId="17" fillId="5" borderId="1" xfId="11" applyFont="1" applyFill="1" applyBorder="1" applyAlignment="1" applyProtection="1">
      <alignment horizontal="justify" vertical="center" wrapText="1"/>
      <protection locked="0"/>
    </xf>
    <xf numFmtId="0" fontId="17" fillId="5" borderId="7" xfId="11" applyFont="1" applyFill="1" applyBorder="1" applyAlignment="1" applyProtection="1">
      <alignment horizontal="justify" vertical="center" wrapText="1"/>
      <protection locked="0"/>
    </xf>
    <xf numFmtId="9" fontId="7" fillId="5" borderId="1" xfId="15" applyFont="1" applyFill="1" applyBorder="1" applyAlignment="1" applyProtection="1">
      <alignment horizontal="center" vertical="center"/>
    </xf>
    <xf numFmtId="0" fontId="7" fillId="0" borderId="9" xfId="11" applyFont="1" applyFill="1" applyBorder="1" applyAlignment="1" applyProtection="1">
      <alignment horizontal="center" vertical="center" wrapText="1"/>
    </xf>
    <xf numFmtId="0" fontId="7" fillId="0" borderId="39" xfId="11" applyFont="1" applyFill="1" applyBorder="1" applyAlignment="1" applyProtection="1">
      <alignment horizontal="center" vertical="center" wrapText="1"/>
    </xf>
    <xf numFmtId="0" fontId="7" fillId="0" borderId="10" xfId="11" applyFont="1" applyFill="1" applyBorder="1" applyAlignment="1" applyProtection="1">
      <alignment horizontal="center" vertical="center" wrapText="1"/>
    </xf>
    <xf numFmtId="0" fontId="7" fillId="0" borderId="9" xfId="11" applyFont="1" applyFill="1" applyBorder="1" applyAlignment="1" applyProtection="1">
      <alignment horizontal="center" vertical="center"/>
    </xf>
    <xf numFmtId="0" fontId="7" fillId="0" borderId="39" xfId="11" applyFont="1" applyFill="1" applyBorder="1" applyAlignment="1" applyProtection="1">
      <alignment horizontal="center" vertical="center"/>
    </xf>
    <xf numFmtId="0" fontId="7" fillId="0" borderId="10" xfId="11" applyFont="1" applyFill="1" applyBorder="1" applyAlignment="1" applyProtection="1">
      <alignment horizontal="center" vertical="center"/>
    </xf>
    <xf numFmtId="0" fontId="7" fillId="5" borderId="10" xfId="11" applyFont="1" applyFill="1" applyBorder="1" applyAlignment="1" applyProtection="1">
      <alignment horizontal="center" vertical="center" wrapText="1"/>
    </xf>
    <xf numFmtId="0" fontId="7" fillId="5" borderId="9" xfId="11" applyFont="1" applyFill="1" applyBorder="1" applyAlignment="1" applyProtection="1">
      <alignment horizontal="center" vertical="center"/>
    </xf>
    <xf numFmtId="0" fontId="7" fillId="5" borderId="10" xfId="11" applyFont="1" applyFill="1" applyBorder="1" applyAlignment="1" applyProtection="1">
      <alignment horizontal="center" vertical="center"/>
    </xf>
    <xf numFmtId="0" fontId="30" fillId="0" borderId="1" xfId="11" applyFont="1" applyFill="1" applyBorder="1" applyAlignment="1" applyProtection="1">
      <alignment horizontal="center" vertical="center" wrapText="1"/>
    </xf>
    <xf numFmtId="0" fontId="30" fillId="0" borderId="1" xfId="11" applyFont="1" applyFill="1" applyBorder="1" applyAlignment="1" applyProtection="1">
      <alignment horizontal="center" vertical="center"/>
    </xf>
    <xf numFmtId="9" fontId="7" fillId="0" borderId="1" xfId="14" applyFont="1" applyFill="1" applyBorder="1" applyAlignment="1" applyProtection="1">
      <alignment horizontal="center" vertical="center" wrapText="1"/>
    </xf>
    <xf numFmtId="9" fontId="59" fillId="0" borderId="0" xfId="14" applyFont="1" applyFill="1" applyBorder="1" applyAlignment="1" applyProtection="1">
      <alignment horizontal="center" vertical="center" wrapText="1"/>
    </xf>
    <xf numFmtId="0" fontId="17" fillId="0" borderId="1" xfId="11" applyFont="1" applyFill="1" applyBorder="1" applyAlignment="1" applyProtection="1">
      <alignment horizontal="justify" vertical="center" wrapText="1"/>
      <protection locked="0"/>
    </xf>
    <xf numFmtId="0" fontId="17" fillId="0" borderId="7" xfId="11" applyFont="1" applyFill="1" applyBorder="1" applyAlignment="1" applyProtection="1">
      <alignment horizontal="justify" vertical="center" wrapText="1"/>
      <protection locked="0"/>
    </xf>
    <xf numFmtId="0" fontId="30" fillId="0" borderId="1" xfId="0" applyFont="1" applyFill="1" applyBorder="1" applyAlignment="1" applyProtection="1">
      <alignment horizontal="justify" vertical="center" wrapText="1"/>
      <protection locked="0"/>
    </xf>
    <xf numFmtId="0" fontId="50" fillId="16" borderId="47" xfId="0" applyFont="1" applyFill="1" applyBorder="1" applyAlignment="1">
      <alignment horizontal="center" vertical="center" wrapText="1"/>
    </xf>
    <xf numFmtId="0" fontId="50" fillId="16" borderId="0" xfId="0" applyFont="1" applyFill="1" applyBorder="1" applyAlignment="1">
      <alignment horizontal="center" vertical="center" wrapText="1"/>
    </xf>
    <xf numFmtId="0" fontId="38" fillId="11" borderId="9" xfId="0" applyFont="1" applyFill="1" applyBorder="1" applyAlignment="1">
      <alignment horizontal="center" vertical="center" wrapText="1"/>
    </xf>
    <xf numFmtId="0" fontId="38" fillId="11" borderId="10" xfId="0" applyFont="1" applyFill="1" applyBorder="1" applyAlignment="1">
      <alignment horizontal="center" vertical="center" wrapText="1"/>
    </xf>
    <xf numFmtId="9" fontId="38" fillId="11" borderId="9" xfId="14" applyFont="1" applyFill="1" applyBorder="1" applyAlignment="1">
      <alignment horizontal="center" vertical="center" wrapText="1"/>
    </xf>
    <xf numFmtId="9" fontId="38" fillId="11" borderId="10" xfId="14" applyFont="1" applyFill="1" applyBorder="1" applyAlignment="1">
      <alignment horizontal="center" vertical="center" wrapText="1"/>
    </xf>
    <xf numFmtId="0" fontId="65" fillId="15" borderId="9" xfId="0" applyFont="1" applyFill="1" applyBorder="1" applyAlignment="1">
      <alignment horizontal="center" vertical="center" wrapText="1"/>
    </xf>
    <xf numFmtId="0" fontId="65" fillId="15" borderId="39" xfId="0" applyFont="1" applyFill="1" applyBorder="1" applyAlignment="1">
      <alignment horizontal="center" vertical="center" wrapText="1"/>
    </xf>
    <xf numFmtId="0" fontId="65" fillId="15" borderId="10" xfId="0" applyFont="1" applyFill="1" applyBorder="1" applyAlignment="1">
      <alignment horizontal="center" vertical="center" wrapText="1"/>
    </xf>
    <xf numFmtId="0" fontId="34" fillId="5" borderId="1" xfId="0" applyFont="1" applyFill="1" applyBorder="1" applyAlignment="1" applyProtection="1">
      <alignment horizontal="center" wrapText="1"/>
      <protection locked="0"/>
    </xf>
    <xf numFmtId="0" fontId="26" fillId="5" borderId="1" xfId="0" applyFont="1" applyFill="1" applyBorder="1" applyAlignment="1">
      <alignment horizontal="center" vertical="top" wrapText="1"/>
    </xf>
    <xf numFmtId="49" fontId="12" fillId="3" borderId="55" xfId="12" applyNumberFormat="1" applyFont="1" applyFill="1" applyBorder="1" applyAlignment="1">
      <alignment horizontal="center" vertical="center" wrapText="1"/>
    </xf>
    <xf numFmtId="49" fontId="12" fillId="3" borderId="33" xfId="12" applyNumberFormat="1" applyFont="1" applyFill="1" applyBorder="1" applyAlignment="1">
      <alignment horizontal="center" vertical="center" wrapText="1"/>
    </xf>
    <xf numFmtId="0" fontId="2" fillId="0" borderId="1" xfId="12" applyFont="1" applyBorder="1" applyAlignment="1">
      <alignment horizontal="center" vertical="center" wrapText="1"/>
    </xf>
    <xf numFmtId="3" fontId="2" fillId="6" borderId="10" xfId="13" applyNumberFormat="1" applyFont="1" applyFill="1" applyBorder="1" applyAlignment="1">
      <alignment horizontal="center" vertical="center"/>
    </xf>
    <xf numFmtId="3" fontId="2" fillId="6" borderId="1" xfId="13" applyNumberFormat="1" applyFont="1" applyFill="1" applyBorder="1" applyAlignment="1">
      <alignment horizontal="center" vertical="center"/>
    </xf>
    <xf numFmtId="0" fontId="2" fillId="6" borderId="1" xfId="10" applyFont="1" applyFill="1" applyBorder="1" applyAlignment="1">
      <alignment horizontal="center" vertical="center"/>
    </xf>
    <xf numFmtId="0" fontId="2" fillId="0" borderId="44" xfId="12" applyFont="1" applyFill="1" applyBorder="1" applyAlignment="1">
      <alignment horizontal="center" vertical="center" wrapText="1"/>
    </xf>
    <xf numFmtId="0" fontId="2" fillId="0" borderId="23" xfId="12" applyFont="1" applyFill="1" applyBorder="1" applyAlignment="1">
      <alignment horizontal="center" vertical="center" wrapText="1"/>
    </xf>
    <xf numFmtId="0" fontId="2" fillId="0" borderId="45" xfId="12" applyFont="1" applyFill="1" applyBorder="1" applyAlignment="1">
      <alignment horizontal="center" vertical="center" wrapText="1"/>
    </xf>
    <xf numFmtId="49" fontId="10" fillId="3" borderId="50" xfId="12" applyNumberFormat="1" applyFont="1" applyFill="1" applyBorder="1" applyAlignment="1">
      <alignment horizontal="center" vertical="center" wrapText="1"/>
    </xf>
    <xf numFmtId="49" fontId="10" fillId="3" borderId="51" xfId="12" applyNumberFormat="1" applyFont="1" applyFill="1" applyBorder="1" applyAlignment="1">
      <alignment horizontal="center" vertical="center" wrapText="1"/>
    </xf>
    <xf numFmtId="0" fontId="2" fillId="0" borderId="52" xfId="12" applyFont="1" applyBorder="1" applyAlignment="1">
      <alignment horizontal="center" vertical="center" wrapText="1"/>
    </xf>
    <xf numFmtId="0" fontId="2" fillId="0" borderId="53" xfId="12" applyFont="1" applyBorder="1" applyAlignment="1">
      <alignment horizontal="center" vertical="center" wrapText="1"/>
    </xf>
    <xf numFmtId="0" fontId="2" fillId="0" borderId="54" xfId="12" applyFont="1" applyBorder="1" applyAlignment="1">
      <alignment horizontal="center" vertical="center" wrapText="1"/>
    </xf>
    <xf numFmtId="0" fontId="0" fillId="5" borderId="18" xfId="0" applyFill="1" applyBorder="1" applyAlignment="1">
      <alignment horizontal="center" vertical="center"/>
    </xf>
    <xf numFmtId="0" fontId="0" fillId="5" borderId="42" xfId="0" applyFill="1" applyBorder="1" applyAlignment="1">
      <alignment horizontal="center" vertical="center"/>
    </xf>
    <xf numFmtId="0" fontId="0" fillId="5" borderId="5" xfId="0" applyFill="1" applyBorder="1" applyAlignment="1">
      <alignment horizontal="center" vertical="center"/>
    </xf>
    <xf numFmtId="0" fontId="64" fillId="27" borderId="1" xfId="0" applyFont="1" applyFill="1" applyBorder="1" applyAlignment="1">
      <alignment horizontal="left" vertical="center"/>
    </xf>
    <xf numFmtId="0" fontId="0" fillId="5" borderId="1" xfId="0" applyFill="1" applyBorder="1" applyAlignment="1">
      <alignment horizontal="center" vertical="center"/>
    </xf>
    <xf numFmtId="0" fontId="64" fillId="27" borderId="9" xfId="0" applyFont="1" applyFill="1" applyBorder="1" applyAlignment="1">
      <alignment horizontal="left" vertical="center"/>
    </xf>
    <xf numFmtId="0" fontId="64" fillId="27" borderId="10" xfId="0" applyFont="1" applyFill="1" applyBorder="1" applyAlignment="1">
      <alignment horizontal="left" vertical="center"/>
    </xf>
    <xf numFmtId="0" fontId="64" fillId="27" borderId="14" xfId="0" applyFont="1" applyFill="1" applyBorder="1" applyAlignment="1">
      <alignment horizontal="left" vertical="center"/>
    </xf>
    <xf numFmtId="0" fontId="64" fillId="27" borderId="40" xfId="0" applyFont="1" applyFill="1" applyBorder="1" applyAlignment="1">
      <alignment horizontal="left" vertical="center"/>
    </xf>
    <xf numFmtId="0" fontId="64" fillId="26" borderId="9" xfId="0" applyFont="1" applyFill="1" applyBorder="1" applyAlignment="1">
      <alignment horizontal="left" vertical="center"/>
    </xf>
    <xf numFmtId="0" fontId="64" fillId="26" borderId="10" xfId="0" applyFont="1" applyFill="1" applyBorder="1" applyAlignment="1">
      <alignment horizontal="left" vertical="center"/>
    </xf>
    <xf numFmtId="0" fontId="64" fillId="26" borderId="1" xfId="0" applyFont="1" applyFill="1" applyBorder="1" applyAlignment="1">
      <alignment horizontal="left" vertical="center"/>
    </xf>
    <xf numFmtId="0" fontId="64" fillId="25" borderId="1" xfId="0" applyFont="1" applyFill="1" applyBorder="1" applyAlignment="1">
      <alignment horizontal="left" vertical="center"/>
    </xf>
    <xf numFmtId="0" fontId="64" fillId="25" borderId="14" xfId="0" applyFont="1" applyFill="1" applyBorder="1" applyAlignment="1">
      <alignment horizontal="left" vertical="center"/>
    </xf>
    <xf numFmtId="0" fontId="64" fillId="25" borderId="40" xfId="0" applyFont="1" applyFill="1" applyBorder="1" applyAlignment="1">
      <alignment horizontal="left" vertical="center"/>
    </xf>
    <xf numFmtId="0" fontId="13" fillId="0" borderId="1" xfId="9" applyFont="1" applyBorder="1" applyAlignment="1" applyProtection="1">
      <alignment horizontal="center" vertical="center" wrapText="1"/>
      <protection locked="0"/>
    </xf>
    <xf numFmtId="166" fontId="13" fillId="0" borderId="1" xfId="1" applyFont="1" applyBorder="1" applyAlignment="1">
      <alignment horizontal="center" vertical="center" wrapText="1"/>
    </xf>
    <xf numFmtId="168" fontId="13" fillId="8" borderId="14" xfId="9" applyNumberFormat="1" applyFont="1" applyFill="1" applyBorder="1" applyAlignment="1">
      <alignment horizontal="center" vertical="center" wrapText="1"/>
    </xf>
    <xf numFmtId="168" fontId="13" fillId="8" borderId="40" xfId="9" applyNumberFormat="1" applyFont="1" applyFill="1" applyBorder="1" applyAlignment="1">
      <alignment horizontal="center" vertical="center" wrapText="1"/>
    </xf>
    <xf numFmtId="168" fontId="13" fillId="8" borderId="46" xfId="9" applyNumberFormat="1" applyFont="1" applyFill="1" applyBorder="1" applyAlignment="1">
      <alignment horizontal="center" vertical="center" wrapText="1"/>
    </xf>
    <xf numFmtId="168" fontId="13" fillId="8" borderId="47" xfId="9" applyNumberFormat="1" applyFont="1" applyFill="1" applyBorder="1" applyAlignment="1">
      <alignment horizontal="center" vertical="center" wrapText="1"/>
    </xf>
    <xf numFmtId="168" fontId="13" fillId="8" borderId="0" xfId="9" applyNumberFormat="1" applyFont="1" applyFill="1" applyBorder="1" applyAlignment="1">
      <alignment horizontal="center" vertical="center" wrapText="1"/>
    </xf>
    <xf numFmtId="168" fontId="13" fillId="8" borderId="48" xfId="9" applyNumberFormat="1" applyFont="1" applyFill="1" applyBorder="1" applyAlignment="1">
      <alignment horizontal="center" vertical="center" wrapText="1"/>
    </xf>
    <xf numFmtId="168" fontId="13" fillId="8" borderId="4" xfId="9" applyNumberFormat="1" applyFont="1" applyFill="1" applyBorder="1" applyAlignment="1">
      <alignment horizontal="center" vertical="center" wrapText="1"/>
    </xf>
    <xf numFmtId="168" fontId="13" fillId="8" borderId="38" xfId="9" applyNumberFormat="1" applyFont="1" applyFill="1" applyBorder="1" applyAlignment="1">
      <alignment horizontal="center" vertical="center" wrapText="1"/>
    </xf>
    <xf numFmtId="168" fontId="13" fillId="8" borderId="6" xfId="9" applyNumberFormat="1" applyFont="1" applyFill="1" applyBorder="1" applyAlignment="1">
      <alignment horizontal="center" vertical="center" wrapText="1"/>
    </xf>
    <xf numFmtId="0" fontId="15" fillId="17" borderId="1" xfId="9" applyFont="1" applyFill="1" applyBorder="1" applyAlignment="1">
      <alignment horizontal="center" vertical="center" wrapText="1"/>
    </xf>
    <xf numFmtId="0" fontId="28" fillId="0" borderId="1" xfId="0" applyFont="1" applyFill="1" applyBorder="1" applyAlignment="1" applyProtection="1">
      <alignment horizontal="center" vertical="center" wrapText="1"/>
    </xf>
    <xf numFmtId="0" fontId="11" fillId="7" borderId="1" xfId="9" applyFont="1" applyFill="1" applyBorder="1" applyAlignment="1">
      <alignment horizontal="center" vertical="center"/>
    </xf>
    <xf numFmtId="0" fontId="7" fillId="7" borderId="21" xfId="9" applyFont="1" applyFill="1" applyBorder="1" applyAlignment="1">
      <alignment horizontal="center"/>
    </xf>
    <xf numFmtId="0" fontId="7" fillId="7" borderId="41" xfId="9" applyFont="1" applyFill="1" applyBorder="1" applyAlignment="1">
      <alignment horizontal="center"/>
    </xf>
    <xf numFmtId="0" fontId="7" fillId="7" borderId="56" xfId="9" applyFont="1" applyFill="1" applyBorder="1" applyAlignment="1">
      <alignment horizontal="center"/>
    </xf>
    <xf numFmtId="167" fontId="13" fillId="5" borderId="1" xfId="9" applyNumberFormat="1" applyFont="1" applyFill="1" applyBorder="1" applyAlignment="1" applyProtection="1">
      <alignment horizontal="center" vertical="center" wrapText="1"/>
      <protection locked="0"/>
    </xf>
    <xf numFmtId="168" fontId="11" fillId="7" borderId="9" xfId="9" applyNumberFormat="1" applyFont="1" applyFill="1" applyBorder="1" applyAlignment="1">
      <alignment horizontal="center" vertical="center" wrapText="1"/>
    </xf>
    <xf numFmtId="168" fontId="11" fillId="7" borderId="39" xfId="9" applyNumberFormat="1" applyFont="1" applyFill="1" applyBorder="1" applyAlignment="1">
      <alignment horizontal="center" vertical="center" wrapText="1"/>
    </xf>
    <xf numFmtId="168" fontId="11" fillId="7" borderId="10" xfId="9" applyNumberFormat="1" applyFont="1" applyFill="1" applyBorder="1" applyAlignment="1">
      <alignment horizontal="center" vertical="center" wrapText="1"/>
    </xf>
    <xf numFmtId="0" fontId="0" fillId="0" borderId="1" xfId="0" applyFont="1" applyFill="1" applyBorder="1" applyAlignment="1" applyProtection="1">
      <alignment horizontal="center"/>
    </xf>
    <xf numFmtId="0" fontId="6" fillId="0" borderId="1" xfId="0" applyFont="1" applyFill="1" applyBorder="1" applyAlignment="1" applyProtection="1">
      <alignment horizontal="center" vertical="center" wrapText="1"/>
    </xf>
    <xf numFmtId="0" fontId="9" fillId="0" borderId="57" xfId="9" applyFont="1" applyFill="1" applyBorder="1" applyAlignment="1">
      <alignment horizontal="center" vertical="center" wrapText="1"/>
    </xf>
    <xf numFmtId="0" fontId="9" fillId="0" borderId="58" xfId="9" applyFont="1" applyFill="1" applyBorder="1" applyAlignment="1">
      <alignment horizontal="center" vertical="center" wrapText="1"/>
    </xf>
    <xf numFmtId="0" fontId="9" fillId="0" borderId="59" xfId="9" applyFont="1" applyFill="1" applyBorder="1" applyAlignment="1">
      <alignment horizontal="center" vertical="center" wrapText="1"/>
    </xf>
    <xf numFmtId="0" fontId="6" fillId="7" borderId="21" xfId="9" applyFont="1" applyFill="1" applyBorder="1" applyAlignment="1">
      <alignment horizontal="center" vertical="center"/>
    </xf>
    <xf numFmtId="0" fontId="6" fillId="7" borderId="43" xfId="9"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4" fillId="0" borderId="1" xfId="9" applyFont="1" applyFill="1" applyBorder="1" applyAlignment="1">
      <alignment horizontal="center" vertical="center" wrapText="1"/>
    </xf>
    <xf numFmtId="0" fontId="38" fillId="0" borderId="1" xfId="0" applyFont="1" applyFill="1" applyBorder="1" applyAlignment="1" applyProtection="1">
      <alignment horizontal="center" vertical="center"/>
    </xf>
    <xf numFmtId="168" fontId="15" fillId="7" borderId="9" xfId="9" applyNumberFormat="1" applyFont="1" applyFill="1" applyBorder="1" applyAlignment="1" applyProtection="1">
      <alignment horizontal="center" vertical="center" wrapText="1"/>
    </xf>
    <xf numFmtId="168" fontId="15" fillId="7" borderId="39" xfId="9" applyNumberFormat="1" applyFont="1" applyFill="1" applyBorder="1" applyAlignment="1" applyProtection="1">
      <alignment horizontal="center" vertical="center" wrapText="1"/>
    </xf>
    <xf numFmtId="168" fontId="15" fillId="7" borderId="10" xfId="9" applyNumberFormat="1" applyFont="1" applyFill="1" applyBorder="1" applyAlignment="1" applyProtection="1">
      <alignment horizontal="center" vertical="center" wrapText="1"/>
    </xf>
    <xf numFmtId="167" fontId="15" fillId="7" borderId="9" xfId="9" applyNumberFormat="1" applyFont="1" applyFill="1" applyBorder="1" applyAlignment="1" applyProtection="1">
      <alignment horizontal="center" vertical="center" wrapText="1"/>
    </xf>
    <xf numFmtId="167" fontId="15" fillId="7" borderId="39" xfId="9" applyNumberFormat="1" applyFont="1" applyFill="1" applyBorder="1" applyAlignment="1" applyProtection="1">
      <alignment horizontal="center" vertical="center" wrapText="1"/>
    </xf>
    <xf numFmtId="167" fontId="15" fillId="7" borderId="10" xfId="9" applyNumberFormat="1" applyFont="1" applyFill="1" applyBorder="1" applyAlignment="1" applyProtection="1">
      <alignment horizontal="center" vertical="center" wrapText="1"/>
    </xf>
    <xf numFmtId="0" fontId="11" fillId="17" borderId="1" xfId="9" applyFont="1" applyFill="1" applyBorder="1" applyAlignment="1">
      <alignment horizontal="center" vertical="center" wrapText="1"/>
    </xf>
    <xf numFmtId="0" fontId="50" fillId="18" borderId="1" xfId="9" applyFont="1" applyFill="1" applyBorder="1" applyAlignment="1">
      <alignment horizontal="center" vertical="center" wrapText="1"/>
    </xf>
    <xf numFmtId="168" fontId="47" fillId="5" borderId="1" xfId="17" applyNumberFormat="1" applyFont="1" applyFill="1" applyBorder="1" applyAlignment="1" applyProtection="1">
      <alignment horizontal="center" vertical="center"/>
    </xf>
    <xf numFmtId="9" fontId="47" fillId="5" borderId="1" xfId="14" applyFont="1" applyFill="1" applyBorder="1" applyAlignment="1" applyProtection="1">
      <alignment horizontal="center" vertical="center"/>
    </xf>
  </cellXfs>
  <cellStyles count="25">
    <cellStyle name="Coma 2" xfId="1"/>
    <cellStyle name="Coma 2 2" xfId="19"/>
    <cellStyle name="Énfasis3" xfId="17" builtinId="37"/>
    <cellStyle name="Excel Built-in Comma [0] 1" xfId="24"/>
    <cellStyle name="Hipervínculo 2" xfId="2"/>
    <cellStyle name="Millares" xfId="3" builtinId="3"/>
    <cellStyle name="Millares [0]" xfId="23" builtinId="6"/>
    <cellStyle name="Millares [0] 2" xfId="21"/>
    <cellStyle name="Millares 2" xfId="4"/>
    <cellStyle name="Millares 2 2" xfId="22"/>
    <cellStyle name="Millares 3" xfId="5"/>
    <cellStyle name="Millares 4" xfId="20"/>
    <cellStyle name="Millares 5" xfId="16"/>
    <cellStyle name="Moneda [0]" xfId="18" builtinId="7"/>
    <cellStyle name="Moneda 2" xfId="6"/>
    <cellStyle name="Normal" xfId="0" builtinId="0"/>
    <cellStyle name="Normal 2" xfId="7"/>
    <cellStyle name="Normal 2 2" xfId="8"/>
    <cellStyle name="Normal 3" xfId="9"/>
    <cellStyle name="Normal 3 2" xfId="10"/>
    <cellStyle name="Normal 4" xfId="11"/>
    <cellStyle name="Normal 8" xfId="12"/>
    <cellStyle name="Normal_573_2009_ Actualizado 22_12_2009" xfId="13"/>
    <cellStyle name="Porcentaje" xfId="14" builtinId="5"/>
    <cellStyle name="Porcentual 2" xfId="15"/>
  </cellStyles>
  <dxfs count="1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'11'!$C$21:$E$21</c:f>
              <c:strCache>
                <c:ptCount val="1"/>
                <c:pt idx="0">
                  <c:v>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strLit>
          </c:cat>
          <c:val>
            <c:numRef>
              <c:f>'11'!$D$29:$D$33</c:f>
              <c:numCache>
                <c:formatCode>0.000</c:formatCode>
                <c:ptCount val="5"/>
                <c:pt idx="0">
                  <c:v>0</c:v>
                </c:pt>
                <c:pt idx="1">
                  <c:v>7.0000000000000001E-3</c:v>
                </c:pt>
                <c:pt idx="2">
                  <c:v>1.4999999999999999E-2</c:v>
                </c:pt>
                <c:pt idx="3">
                  <c:v>1.4999999999999999E-2</c:v>
                </c:pt>
                <c:pt idx="4">
                  <c:v>0.03</c:v>
                </c:pt>
              </c:numCache>
            </c:numRef>
          </c:val>
          <c:smooth val="0"/>
          <c:extLst>
            <c:ext xmlns:c16="http://schemas.microsoft.com/office/drawing/2014/chart" uri="{C3380CC4-5D6E-409C-BE32-E72D297353CC}">
              <c16:uniqueId val="{00000001-4CBB-43DC-922F-5510A7AEC992}"/>
            </c:ext>
          </c:extLst>
        </c:ser>
        <c:ser>
          <c:idx val="1"/>
          <c:order val="1"/>
          <c:tx>
            <c:strRef>
              <c:f>'11'!$F$21:$I$21</c:f>
              <c:strCache>
                <c:ptCount val="1"/>
                <c:pt idx="0">
                  <c:v>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strLit>
          </c:cat>
          <c:val>
            <c:numRef>
              <c:f>'11'!$F$29:$F$33</c:f>
              <c:numCache>
                <c:formatCode>0.000</c:formatCode>
                <c:ptCount val="5"/>
                <c:pt idx="0">
                  <c:v>0</c:v>
                </c:pt>
                <c:pt idx="1">
                  <c:v>7.0000000000000001E-3</c:v>
                </c:pt>
                <c:pt idx="2">
                  <c:v>1.4999999999999999E-2</c:v>
                </c:pt>
                <c:pt idx="3">
                  <c:v>1.4999999999999999E-2</c:v>
                </c:pt>
                <c:pt idx="4" formatCode="0.00">
                  <c:v>0.03</c:v>
                </c:pt>
              </c:numCache>
            </c:numRef>
          </c:val>
          <c:smooth val="0"/>
          <c:extLst>
            <c:ext xmlns:c16="http://schemas.microsoft.com/office/drawing/2014/chart" uri="{C3380CC4-5D6E-409C-BE32-E72D297353CC}">
              <c16:uniqueId val="{00000003-4CBB-43DC-922F-5510A7AEC992}"/>
            </c:ext>
          </c:extLst>
        </c:ser>
        <c:dLbls>
          <c:showLegendKey val="0"/>
          <c:showVal val="0"/>
          <c:showCatName val="0"/>
          <c:showSerName val="0"/>
          <c:showPercent val="0"/>
          <c:showBubbleSize val="0"/>
        </c:dLbls>
        <c:smooth val="0"/>
        <c:axId val="476888656"/>
        <c:axId val="476885296"/>
      </c:lineChart>
      <c:catAx>
        <c:axId val="47688865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476885296"/>
        <c:crosses val="autoZero"/>
        <c:auto val="1"/>
        <c:lblAlgn val="ctr"/>
        <c:lblOffset val="100"/>
        <c:noMultiLvlLbl val="0"/>
      </c:catAx>
      <c:valAx>
        <c:axId val="476885296"/>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476888656"/>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'12'!$C$21:$E$21</c:f>
              <c:strCache>
                <c:ptCount val="1"/>
                <c:pt idx="0">
                  <c:v>VARIABLE 1 - Numerador</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strLit>
          </c:cat>
          <c:val>
            <c:numRef>
              <c:f>'12'!$D$29:$D$33</c:f>
              <c:numCache>
                <c:formatCode>0.00%</c:formatCode>
                <c:ptCount val="5"/>
                <c:pt idx="0" formatCode="General">
                  <c:v>0</c:v>
                </c:pt>
                <c:pt idx="1">
                  <c:v>0</c:v>
                </c:pt>
                <c:pt idx="2">
                  <c:v>0</c:v>
                </c:pt>
                <c:pt idx="3">
                  <c:v>0</c:v>
                </c:pt>
                <c:pt idx="4">
                  <c:v>0.01</c:v>
                </c:pt>
              </c:numCache>
            </c:numRef>
          </c:val>
          <c:smooth val="0"/>
          <c:extLst>
            <c:ext xmlns:c16="http://schemas.microsoft.com/office/drawing/2014/chart" uri="{C3380CC4-5D6E-409C-BE32-E72D297353CC}">
              <c16:uniqueId val="{00000001-2545-4C69-BAE9-1EAB8442D6EA}"/>
            </c:ext>
          </c:extLst>
        </c:ser>
        <c:ser>
          <c:idx val="1"/>
          <c:order val="1"/>
          <c:tx>
            <c:strRef>
              <c:f>'12'!$F$21:$I$21</c:f>
              <c:strCache>
                <c:ptCount val="1"/>
                <c:pt idx="0">
                  <c:v>VARIABLE 2 - Denominador</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strLit>
          </c:cat>
          <c:val>
            <c:numRef>
              <c:f>'12'!$F$29:$F$33</c:f>
              <c:numCache>
                <c:formatCode>0.00%</c:formatCode>
                <c:ptCount val="5"/>
                <c:pt idx="0" formatCode="General">
                  <c:v>0</c:v>
                </c:pt>
                <c:pt idx="1">
                  <c:v>0</c:v>
                </c:pt>
                <c:pt idx="2">
                  <c:v>0</c:v>
                </c:pt>
                <c:pt idx="3">
                  <c:v>0</c:v>
                </c:pt>
                <c:pt idx="4">
                  <c:v>0.01</c:v>
                </c:pt>
              </c:numCache>
            </c:numRef>
          </c:val>
          <c:smooth val="0"/>
          <c:extLst>
            <c:ext xmlns:c16="http://schemas.microsoft.com/office/drawing/2014/chart" uri="{C3380CC4-5D6E-409C-BE32-E72D297353CC}">
              <c16:uniqueId val="{00000003-2545-4C69-BAE9-1EAB8442D6EA}"/>
            </c:ext>
          </c:extLst>
        </c:ser>
        <c:dLbls>
          <c:showLegendKey val="0"/>
          <c:showVal val="0"/>
          <c:showCatName val="0"/>
          <c:showSerName val="0"/>
          <c:showPercent val="0"/>
          <c:showBubbleSize val="0"/>
        </c:dLbls>
        <c:smooth val="0"/>
        <c:axId val="476888096"/>
        <c:axId val="476883616"/>
      </c:lineChart>
      <c:catAx>
        <c:axId val="47688809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476883616"/>
        <c:crosses val="autoZero"/>
        <c:auto val="1"/>
        <c:lblAlgn val="ctr"/>
        <c:lblOffset val="100"/>
        <c:noMultiLvlLbl val="0"/>
      </c:catAx>
      <c:valAx>
        <c:axId val="476883616"/>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476888096"/>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'13'!$B$21:$D$21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strLit>
          </c:cat>
          <c:val>
            <c:numRef>
              <c:f>'13'!$C$29:$C$33</c:f>
              <c:numCache>
                <c:formatCode>0.00%</c:formatCode>
                <c:ptCount val="5"/>
                <c:pt idx="0">
                  <c:v>0</c:v>
                </c:pt>
                <c:pt idx="1">
                  <c:v>1.4E-3</c:v>
                </c:pt>
                <c:pt idx="2">
                  <c:v>1.4E-3</c:v>
                </c:pt>
                <c:pt idx="3">
                  <c:v>1.4E-3</c:v>
                </c:pt>
                <c:pt idx="4">
                  <c:v>0.01</c:v>
                </c:pt>
              </c:numCache>
            </c:numRef>
          </c:val>
          <c:smooth val="0"/>
          <c:extLst>
            <c:ext xmlns:c16="http://schemas.microsoft.com/office/drawing/2014/chart" uri="{C3380CC4-5D6E-409C-BE32-E72D297353CC}">
              <c16:uniqueId val="{00000001-8A15-421E-B2CA-AFE20D5950E4}"/>
            </c:ext>
          </c:extLst>
        </c:ser>
        <c:ser>
          <c:idx val="1"/>
          <c:order val="1"/>
          <c:tx>
            <c:strRef>
              <c:f>'13'!$E$21:$H$21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strLit>
          </c:cat>
          <c:val>
            <c:numRef>
              <c:f>'13'!$E$29:$E$33</c:f>
              <c:numCache>
                <c:formatCode>0.00%</c:formatCode>
                <c:ptCount val="5"/>
                <c:pt idx="0">
                  <c:v>0</c:v>
                </c:pt>
                <c:pt idx="1">
                  <c:v>2E-3</c:v>
                </c:pt>
                <c:pt idx="2">
                  <c:v>2E-3</c:v>
                </c:pt>
                <c:pt idx="3">
                  <c:v>2E-3</c:v>
                </c:pt>
                <c:pt idx="4">
                  <c:v>0.01</c:v>
                </c:pt>
              </c:numCache>
            </c:numRef>
          </c:val>
          <c:smooth val="0"/>
          <c:extLst>
            <c:ext xmlns:c16="http://schemas.microsoft.com/office/drawing/2014/chart" uri="{C3380CC4-5D6E-409C-BE32-E72D297353CC}">
              <c16:uniqueId val="{00000003-8A15-421E-B2CA-AFE20D5950E4}"/>
            </c:ext>
          </c:extLst>
        </c:ser>
        <c:dLbls>
          <c:showLegendKey val="0"/>
          <c:showVal val="0"/>
          <c:showCatName val="0"/>
          <c:showSerName val="0"/>
          <c:showPercent val="0"/>
          <c:showBubbleSize val="0"/>
        </c:dLbls>
        <c:smooth val="0"/>
        <c:axId val="347452640"/>
        <c:axId val="347454320"/>
      </c:lineChart>
      <c:catAx>
        <c:axId val="34745264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347454320"/>
        <c:crosses val="autoZero"/>
        <c:auto val="1"/>
        <c:lblAlgn val="ctr"/>
        <c:lblOffset val="100"/>
        <c:noMultiLvlLbl val="0"/>
      </c:catAx>
      <c:valAx>
        <c:axId val="347454320"/>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347452640"/>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'14'!$B$21:$D$21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strLit>
          </c:cat>
          <c:val>
            <c:numRef>
              <c:f>'14'!$C$29:$C$33</c:f>
              <c:numCache>
                <c:formatCode>0.00%</c:formatCode>
                <c:ptCount val="5"/>
                <c:pt idx="0">
                  <c:v>0</c:v>
                </c:pt>
                <c:pt idx="1">
                  <c:v>1E-3</c:v>
                </c:pt>
                <c:pt idx="2">
                  <c:v>1E-3</c:v>
                </c:pt>
                <c:pt idx="3">
                  <c:v>1E-3</c:v>
                </c:pt>
                <c:pt idx="4">
                  <c:v>9.9999999999999985E-3</c:v>
                </c:pt>
              </c:numCache>
            </c:numRef>
          </c:val>
          <c:smooth val="0"/>
          <c:extLst>
            <c:ext xmlns:c16="http://schemas.microsoft.com/office/drawing/2014/chart" uri="{C3380CC4-5D6E-409C-BE32-E72D297353CC}">
              <c16:uniqueId val="{00000001-3426-4885-8D6E-77A3441B9661}"/>
            </c:ext>
          </c:extLst>
        </c:ser>
        <c:ser>
          <c:idx val="1"/>
          <c:order val="1"/>
          <c:tx>
            <c:strRef>
              <c:f>'14'!$E$21:$H$21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strLit>
          </c:cat>
          <c:val>
            <c:numRef>
              <c:f>'14'!$E$29:$E$33</c:f>
              <c:numCache>
                <c:formatCode>0.00%</c:formatCode>
                <c:ptCount val="5"/>
                <c:pt idx="0">
                  <c:v>0</c:v>
                </c:pt>
                <c:pt idx="1">
                  <c:v>2E-3</c:v>
                </c:pt>
                <c:pt idx="2">
                  <c:v>2E-3</c:v>
                </c:pt>
                <c:pt idx="3">
                  <c:v>2E-3</c:v>
                </c:pt>
                <c:pt idx="4">
                  <c:v>0.01</c:v>
                </c:pt>
              </c:numCache>
            </c:numRef>
          </c:val>
          <c:smooth val="0"/>
          <c:extLst>
            <c:ext xmlns:c16="http://schemas.microsoft.com/office/drawing/2014/chart" uri="{C3380CC4-5D6E-409C-BE32-E72D297353CC}">
              <c16:uniqueId val="{00000003-3426-4885-8D6E-77A3441B9661}"/>
            </c:ext>
          </c:extLst>
        </c:ser>
        <c:dLbls>
          <c:showLegendKey val="0"/>
          <c:showVal val="0"/>
          <c:showCatName val="0"/>
          <c:showSerName val="0"/>
          <c:showPercent val="0"/>
          <c:showBubbleSize val="0"/>
        </c:dLbls>
        <c:smooth val="0"/>
        <c:axId val="347453760"/>
        <c:axId val="407188864"/>
      </c:lineChart>
      <c:catAx>
        <c:axId val="34745376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407188864"/>
        <c:crosses val="autoZero"/>
        <c:auto val="1"/>
        <c:lblAlgn val="ctr"/>
        <c:lblOffset val="100"/>
        <c:noMultiLvlLbl val="0"/>
      </c:catAx>
      <c:valAx>
        <c:axId val="407188864"/>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347453760"/>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'15'!$B$21:$D$21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strLit>
          </c:cat>
          <c:val>
            <c:numRef>
              <c:f>'15'!$C$29:$C$33</c:f>
              <c:numCache>
                <c:formatCode>0.00%</c:formatCode>
                <c:ptCount val="5"/>
                <c:pt idx="0">
                  <c:v>0</c:v>
                </c:pt>
                <c:pt idx="1">
                  <c:v>0</c:v>
                </c:pt>
                <c:pt idx="2">
                  <c:v>2.5000000000000001E-3</c:v>
                </c:pt>
                <c:pt idx="3">
                  <c:v>5.0000000000000001E-3</c:v>
                </c:pt>
                <c:pt idx="4">
                  <c:v>1.03E-2</c:v>
                </c:pt>
              </c:numCache>
            </c:numRef>
          </c:val>
          <c:smooth val="0"/>
          <c:extLst>
            <c:ext xmlns:c16="http://schemas.microsoft.com/office/drawing/2014/chart" uri="{C3380CC4-5D6E-409C-BE32-E72D297353CC}">
              <c16:uniqueId val="{00000001-BEA0-4643-ADF3-659DC36F3D24}"/>
            </c:ext>
          </c:extLst>
        </c:ser>
        <c:ser>
          <c:idx val="1"/>
          <c:order val="1"/>
          <c:tx>
            <c:strRef>
              <c:f>'15'!$E$21:$H$21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strLit>
          </c:cat>
          <c:val>
            <c:numRef>
              <c:f>'15'!$E$29:$E$33</c:f>
              <c:numCache>
                <c:formatCode>0.00%</c:formatCode>
                <c:ptCount val="5"/>
                <c:pt idx="0">
                  <c:v>0</c:v>
                </c:pt>
                <c:pt idx="1">
                  <c:v>0</c:v>
                </c:pt>
                <c:pt idx="2">
                  <c:v>0</c:v>
                </c:pt>
                <c:pt idx="3">
                  <c:v>0</c:v>
                </c:pt>
                <c:pt idx="4">
                  <c:v>1.03E-2</c:v>
                </c:pt>
              </c:numCache>
            </c:numRef>
          </c:val>
          <c:smooth val="0"/>
          <c:extLst>
            <c:ext xmlns:c16="http://schemas.microsoft.com/office/drawing/2014/chart" uri="{C3380CC4-5D6E-409C-BE32-E72D297353CC}">
              <c16:uniqueId val="{00000003-BEA0-4643-ADF3-659DC36F3D24}"/>
            </c:ext>
          </c:extLst>
        </c:ser>
        <c:dLbls>
          <c:showLegendKey val="0"/>
          <c:showVal val="0"/>
          <c:showCatName val="0"/>
          <c:showSerName val="0"/>
          <c:showPercent val="0"/>
          <c:showBubbleSize val="0"/>
        </c:dLbls>
        <c:smooth val="0"/>
        <c:axId val="407187744"/>
        <c:axId val="407184384"/>
      </c:lineChart>
      <c:catAx>
        <c:axId val="40718774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407184384"/>
        <c:crosses val="autoZero"/>
        <c:auto val="1"/>
        <c:lblAlgn val="ctr"/>
        <c:lblOffset val="100"/>
        <c:noMultiLvlLbl val="0"/>
      </c:catAx>
      <c:valAx>
        <c:axId val="407184384"/>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407187744"/>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'17'!$B$21:$D$21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strLit>
          </c:cat>
          <c:val>
            <c:numRef>
              <c:f>'17'!$D$29:$D$33</c:f>
              <c:numCache>
                <c:formatCode>0.00%</c:formatCode>
                <c:ptCount val="5"/>
                <c:pt idx="0">
                  <c:v>0</c:v>
                </c:pt>
                <c:pt idx="1">
                  <c:v>0</c:v>
                </c:pt>
                <c:pt idx="2">
                  <c:v>0</c:v>
                </c:pt>
                <c:pt idx="3">
                  <c:v>0</c:v>
                </c:pt>
                <c:pt idx="4">
                  <c:v>1</c:v>
                </c:pt>
              </c:numCache>
            </c:numRef>
          </c:val>
          <c:smooth val="0"/>
          <c:extLst>
            <c:ext xmlns:c16="http://schemas.microsoft.com/office/drawing/2014/chart" uri="{C3380CC4-5D6E-409C-BE32-E72D297353CC}">
              <c16:uniqueId val="{00000001-566E-4720-B57B-0FB480FC55AB}"/>
            </c:ext>
          </c:extLst>
        </c:ser>
        <c:ser>
          <c:idx val="1"/>
          <c:order val="1"/>
          <c:tx>
            <c:strRef>
              <c:f>'17'!$E$21:$H$21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strLit>
          </c:cat>
          <c:val>
            <c:numRef>
              <c:f>'17'!$F$29:$F$33</c:f>
              <c:numCache>
                <c:formatCode>0.00%</c:formatCode>
                <c:ptCount val="5"/>
                <c:pt idx="0">
                  <c:v>0</c:v>
                </c:pt>
                <c:pt idx="1">
                  <c:v>0</c:v>
                </c:pt>
                <c:pt idx="2">
                  <c:v>0</c:v>
                </c:pt>
                <c:pt idx="3">
                  <c:v>0</c:v>
                </c:pt>
                <c:pt idx="4">
                  <c:v>1</c:v>
                </c:pt>
              </c:numCache>
            </c:numRef>
          </c:val>
          <c:smooth val="0"/>
          <c:extLst>
            <c:ext xmlns:c16="http://schemas.microsoft.com/office/drawing/2014/chart" uri="{C3380CC4-5D6E-409C-BE32-E72D297353CC}">
              <c16:uniqueId val="{00000003-566E-4720-B57B-0FB480FC55AB}"/>
            </c:ext>
          </c:extLst>
        </c:ser>
        <c:dLbls>
          <c:showLegendKey val="0"/>
          <c:showVal val="0"/>
          <c:showCatName val="0"/>
          <c:showSerName val="0"/>
          <c:showPercent val="0"/>
          <c:showBubbleSize val="0"/>
        </c:dLbls>
        <c:smooth val="0"/>
        <c:axId val="393723488"/>
        <c:axId val="393722928"/>
      </c:lineChart>
      <c:catAx>
        <c:axId val="393723488"/>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393722928"/>
        <c:crosses val="autoZero"/>
        <c:auto val="1"/>
        <c:lblAlgn val="ctr"/>
        <c:lblOffset val="100"/>
        <c:noMultiLvlLbl val="0"/>
      </c:catAx>
      <c:valAx>
        <c:axId val="39372292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393723488"/>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'18'!$B$21:$D$21</c:f>
              <c:strCache>
                <c:ptCount val="1"/>
                <c:pt idx="0">
                  <c:v>Ejecución de pagos cuentas fenecidas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strLit>
          </c:cat>
          <c:val>
            <c:numRef>
              <c:f>'18'!$D$29:$D$33</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EF0-4BA1-B97E-71468DA1B787}"/>
            </c:ext>
          </c:extLst>
        </c:ser>
        <c:ser>
          <c:idx val="1"/>
          <c:order val="1"/>
          <c:tx>
            <c:strRef>
              <c:f>'18'!$E$21:$H$21</c:f>
              <c:strCache>
                <c:ptCount val="1"/>
                <c:pt idx="0">
                  <c:v>Programación de ejecución de pagos de cuentas fenecidas</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strLit>
          </c:cat>
          <c:val>
            <c:numRef>
              <c:f>'18'!$F$29:$F$33</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3EF0-4BA1-B97E-71468DA1B787}"/>
            </c:ext>
          </c:extLst>
        </c:ser>
        <c:dLbls>
          <c:showLegendKey val="0"/>
          <c:showVal val="0"/>
          <c:showCatName val="0"/>
          <c:showSerName val="0"/>
          <c:showPercent val="0"/>
          <c:showBubbleSize val="0"/>
        </c:dLbls>
        <c:smooth val="0"/>
        <c:axId val="405964608"/>
        <c:axId val="405963488"/>
      </c:lineChart>
      <c:catAx>
        <c:axId val="405964608"/>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405963488"/>
        <c:crosses val="autoZero"/>
        <c:auto val="1"/>
        <c:lblAlgn val="ctr"/>
        <c:lblOffset val="100"/>
        <c:noMultiLvlLbl val="0"/>
      </c:catAx>
      <c:valAx>
        <c:axId val="40596348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405964608"/>
        <c:crosses val="autoZero"/>
        <c:crossBetween val="between"/>
      </c:valAx>
      <c:spPr>
        <a:noFill/>
        <a:ln w="25400">
          <a:noFill/>
        </a:ln>
      </c:spPr>
    </c:plotArea>
    <c:legend>
      <c:legendPos val="t"/>
      <c:layout>
        <c:manualLayout>
          <c:xMode val="edge"/>
          <c:yMode val="edge"/>
          <c:x val="7.8086507373235539E-2"/>
          <c:y val="1.3592580176556041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246289</xdr:colOff>
      <xdr:row>0</xdr:row>
      <xdr:rowOff>204108</xdr:rowOff>
    </xdr:from>
    <xdr:to>
      <xdr:col>1</xdr:col>
      <xdr:colOff>922564</xdr:colOff>
      <xdr:row>2</xdr:row>
      <xdr:rowOff>457200</xdr:rowOff>
    </xdr:to>
    <xdr:pic>
      <xdr:nvPicPr>
        <xdr:cNvPr id="3851911" name="Imagen 1">
          <a:extLst>
            <a:ext uri="{FF2B5EF4-FFF2-40B4-BE49-F238E27FC236}">
              <a16:creationId xmlns:a16="http://schemas.microsoft.com/office/drawing/2014/main" id="{00000000-0008-0000-0000-000087C63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46289" y="204108"/>
          <a:ext cx="1234168" cy="1273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560292</xdr:colOff>
      <xdr:row>35</xdr:row>
      <xdr:rowOff>61233</xdr:rowOff>
    </xdr:from>
    <xdr:to>
      <xdr:col>7</xdr:col>
      <xdr:colOff>720651</xdr:colOff>
      <xdr:row>39</xdr:row>
      <xdr:rowOff>492535</xdr:rowOff>
    </xdr:to>
    <xdr:graphicFrame macro="">
      <xdr:nvGraphicFramePr>
        <xdr:cNvPr id="5046753" name="1 Gráfico">
          <a:extLst>
            <a:ext uri="{FF2B5EF4-FFF2-40B4-BE49-F238E27FC236}">
              <a16:creationId xmlns:a16="http://schemas.microsoft.com/office/drawing/2014/main" id="{00000000-0008-0000-0900-0000E1014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228858</xdr:colOff>
      <xdr:row>0</xdr:row>
      <xdr:rowOff>212912</xdr:rowOff>
    </xdr:from>
    <xdr:to>
      <xdr:col>0</xdr:col>
      <xdr:colOff>1378324</xdr:colOff>
      <xdr:row>3</xdr:row>
      <xdr:rowOff>56030</xdr:rowOff>
    </xdr:to>
    <xdr:pic>
      <xdr:nvPicPr>
        <xdr:cNvPr id="5" name="Imagen 1">
          <a:extLst>
            <a:ext uri="{FF2B5EF4-FFF2-40B4-BE49-F238E27FC236}">
              <a16:creationId xmlns:a16="http://schemas.microsoft.com/office/drawing/2014/main" id="{00000000-0008-0000-09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409" t="8356" r="19293" b="10926"/>
        <a:stretch/>
      </xdr:blipFill>
      <xdr:spPr bwMode="auto">
        <a:xfrm>
          <a:off x="228858" y="212912"/>
          <a:ext cx="1149466" cy="974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200025</xdr:colOff>
      <xdr:row>0</xdr:row>
      <xdr:rowOff>28575</xdr:rowOff>
    </xdr:from>
    <xdr:to>
      <xdr:col>0</xdr:col>
      <xdr:colOff>1200150</xdr:colOff>
      <xdr:row>3</xdr:row>
      <xdr:rowOff>171450</xdr:rowOff>
    </xdr:to>
    <xdr:pic>
      <xdr:nvPicPr>
        <xdr:cNvPr id="5162283" name="Imagen 1">
          <a:extLst>
            <a:ext uri="{FF2B5EF4-FFF2-40B4-BE49-F238E27FC236}">
              <a16:creationId xmlns:a16="http://schemas.microsoft.com/office/drawing/2014/main" id="{00000000-0008-0000-0A00-00002BC5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1578429</xdr:colOff>
      <xdr:row>3</xdr:row>
      <xdr:rowOff>272143</xdr:rowOff>
    </xdr:to>
    <xdr:pic>
      <xdr:nvPicPr>
        <xdr:cNvPr id="4" name="Imagen 1">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78429" cy="1129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0</xdr:row>
      <xdr:rowOff>57150</xdr:rowOff>
    </xdr:from>
    <xdr:to>
      <xdr:col>0</xdr:col>
      <xdr:colOff>1352550</xdr:colOff>
      <xdr:row>3</xdr:row>
      <xdr:rowOff>257175</xdr:rowOff>
    </xdr:to>
    <xdr:pic>
      <xdr:nvPicPr>
        <xdr:cNvPr id="5098954" name="Imagen 1">
          <a:extLst>
            <a:ext uri="{FF2B5EF4-FFF2-40B4-BE49-F238E27FC236}">
              <a16:creationId xmlns:a16="http://schemas.microsoft.com/office/drawing/2014/main" id="{00000000-0008-0000-0B00-0000CACD4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485100</xdr:colOff>
      <xdr:row>35</xdr:row>
      <xdr:rowOff>38099</xdr:rowOff>
    </xdr:from>
    <xdr:to>
      <xdr:col>7</xdr:col>
      <xdr:colOff>628650</xdr:colOff>
      <xdr:row>39</xdr:row>
      <xdr:rowOff>512999</xdr:rowOff>
    </xdr:to>
    <xdr:graphicFrame macro="">
      <xdr:nvGraphicFramePr>
        <xdr:cNvPr id="5098956" name="1 Gráfico">
          <a:extLst>
            <a:ext uri="{FF2B5EF4-FFF2-40B4-BE49-F238E27FC236}">
              <a16:creationId xmlns:a16="http://schemas.microsoft.com/office/drawing/2014/main" id="{00000000-0008-0000-0B00-0000CCCD4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329710</xdr:colOff>
      <xdr:row>0</xdr:row>
      <xdr:rowOff>51290</xdr:rowOff>
    </xdr:from>
    <xdr:to>
      <xdr:col>0</xdr:col>
      <xdr:colOff>1318845</xdr:colOff>
      <xdr:row>3</xdr:row>
      <xdr:rowOff>238126</xdr:rowOff>
    </xdr:to>
    <xdr:pic>
      <xdr:nvPicPr>
        <xdr:cNvPr id="5" name="Imagen 1">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0</xdr:row>
      <xdr:rowOff>11906</xdr:rowOff>
    </xdr:from>
    <xdr:to>
      <xdr:col>0</xdr:col>
      <xdr:colOff>1631157</xdr:colOff>
      <xdr:row>3</xdr:row>
      <xdr:rowOff>234543</xdr:rowOff>
    </xdr:to>
    <xdr:pic>
      <xdr:nvPicPr>
        <xdr:cNvPr id="4" name="Imagen 1">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1906"/>
          <a:ext cx="1631156" cy="122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0</xdr:row>
      <xdr:rowOff>57150</xdr:rowOff>
    </xdr:from>
    <xdr:to>
      <xdr:col>0</xdr:col>
      <xdr:colOff>1352550</xdr:colOff>
      <xdr:row>3</xdr:row>
      <xdr:rowOff>257175</xdr:rowOff>
    </xdr:to>
    <xdr:pic>
      <xdr:nvPicPr>
        <xdr:cNvPr id="5194151" name="Imagen 1">
          <a:extLst>
            <a:ext uri="{FF2B5EF4-FFF2-40B4-BE49-F238E27FC236}">
              <a16:creationId xmlns:a16="http://schemas.microsoft.com/office/drawing/2014/main" id="{00000000-0008-0000-0D00-0000A7414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526677</xdr:colOff>
      <xdr:row>35</xdr:row>
      <xdr:rowOff>48184</xdr:rowOff>
    </xdr:from>
    <xdr:to>
      <xdr:col>7</xdr:col>
      <xdr:colOff>687036</xdr:colOff>
      <xdr:row>39</xdr:row>
      <xdr:rowOff>416655</xdr:rowOff>
    </xdr:to>
    <xdr:graphicFrame macro="">
      <xdr:nvGraphicFramePr>
        <xdr:cNvPr id="5194153" name="1 Gráfico">
          <a:extLst>
            <a:ext uri="{FF2B5EF4-FFF2-40B4-BE49-F238E27FC236}">
              <a16:creationId xmlns:a16="http://schemas.microsoft.com/office/drawing/2014/main" id="{00000000-0008-0000-0D00-0000A941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329710</xdr:colOff>
      <xdr:row>0</xdr:row>
      <xdr:rowOff>51290</xdr:rowOff>
    </xdr:from>
    <xdr:to>
      <xdr:col>0</xdr:col>
      <xdr:colOff>1318845</xdr:colOff>
      <xdr:row>3</xdr:row>
      <xdr:rowOff>238126</xdr:rowOff>
    </xdr:to>
    <xdr:pic>
      <xdr:nvPicPr>
        <xdr:cNvPr id="5" name="Imagen 1">
          <a:extLst>
            <a:ext uri="{FF2B5EF4-FFF2-40B4-BE49-F238E27FC236}">
              <a16:creationId xmlns:a16="http://schemas.microsoft.com/office/drawing/2014/main" id="{00000000-0008-0000-0D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200025</xdr:colOff>
      <xdr:row>0</xdr:row>
      <xdr:rowOff>28575</xdr:rowOff>
    </xdr:from>
    <xdr:to>
      <xdr:col>0</xdr:col>
      <xdr:colOff>1200150</xdr:colOff>
      <xdr:row>3</xdr:row>
      <xdr:rowOff>171450</xdr:rowOff>
    </xdr:to>
    <xdr:pic>
      <xdr:nvPicPr>
        <xdr:cNvPr id="5172511" name="Imagen 1">
          <a:extLst>
            <a:ext uri="{FF2B5EF4-FFF2-40B4-BE49-F238E27FC236}">
              <a16:creationId xmlns:a16="http://schemas.microsoft.com/office/drawing/2014/main" id="{00000000-0008-0000-0E00-00001FED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38440</xdr:colOff>
      <xdr:row>0</xdr:row>
      <xdr:rowOff>91508</xdr:rowOff>
    </xdr:from>
    <xdr:to>
      <xdr:col>0</xdr:col>
      <xdr:colOff>1381125</xdr:colOff>
      <xdr:row>3</xdr:row>
      <xdr:rowOff>234383</xdr:rowOff>
    </xdr:to>
    <xdr:pic>
      <xdr:nvPicPr>
        <xdr:cNvPr id="4" name="Imagen 1">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40" y="91508"/>
          <a:ext cx="1342685" cy="1035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361950</xdr:colOff>
      <xdr:row>0</xdr:row>
      <xdr:rowOff>57150</xdr:rowOff>
    </xdr:from>
    <xdr:to>
      <xdr:col>0</xdr:col>
      <xdr:colOff>1352550</xdr:colOff>
      <xdr:row>3</xdr:row>
      <xdr:rowOff>257175</xdr:rowOff>
    </xdr:to>
    <xdr:pic>
      <xdr:nvPicPr>
        <xdr:cNvPr id="2" name="Imagen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552450" y="247650"/>
          <a:ext cx="990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380325</xdr:colOff>
      <xdr:row>35</xdr:row>
      <xdr:rowOff>38099</xdr:rowOff>
    </xdr:from>
    <xdr:to>
      <xdr:col>7</xdr:col>
      <xdr:colOff>523875</xdr:colOff>
      <xdr:row>39</xdr:row>
      <xdr:rowOff>512999</xdr:rowOff>
    </xdr:to>
    <xdr:graphicFrame macro="">
      <xdr:nvGraphicFramePr>
        <xdr:cNvPr id="3" name="1 Gráfic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1422344</xdr:colOff>
      <xdr:row>4</xdr:row>
      <xdr:rowOff>123264</xdr:rowOff>
    </xdr:to>
    <xdr:pic>
      <xdr:nvPicPr>
        <xdr:cNvPr id="2" name="Imagen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22344" cy="1019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6077613" name="1 Imagen" descr="http://intranetsdm.movilidadbogota.gov.co:7778/images/pobtrans.gif">
          <a:extLst>
            <a:ext uri="{FF2B5EF4-FFF2-40B4-BE49-F238E27FC236}">
              <a16:creationId xmlns:a16="http://schemas.microsoft.com/office/drawing/2014/main" id="{00000000-0008-0000-1100-0000AD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4" name="1 Imagen" descr="http://intranetsdm.movilidadbogota.gov.co:7778/images/pobtrans.gif">
          <a:extLst>
            <a:ext uri="{FF2B5EF4-FFF2-40B4-BE49-F238E27FC236}">
              <a16:creationId xmlns:a16="http://schemas.microsoft.com/office/drawing/2014/main" id="{00000000-0008-0000-1100-0000AE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5" name="1 Imagen" descr="http://intranetsdm.movilidadbogota.gov.co:7778/images/pobtrans.gif">
          <a:extLst>
            <a:ext uri="{FF2B5EF4-FFF2-40B4-BE49-F238E27FC236}">
              <a16:creationId xmlns:a16="http://schemas.microsoft.com/office/drawing/2014/main" id="{00000000-0008-0000-1100-0000AF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6" name="1 Imagen" descr="http://intranetsdm.movilidadbogota.gov.co:7778/images/pobtrans.gif">
          <a:extLst>
            <a:ext uri="{FF2B5EF4-FFF2-40B4-BE49-F238E27FC236}">
              <a16:creationId xmlns:a16="http://schemas.microsoft.com/office/drawing/2014/main" id="{00000000-0008-0000-1100-0000B0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7" name="1 Imagen" descr="http://intranetsdm.movilidadbogota.gov.co:7778/images/pobtrans.gif">
          <a:extLst>
            <a:ext uri="{FF2B5EF4-FFF2-40B4-BE49-F238E27FC236}">
              <a16:creationId xmlns:a16="http://schemas.microsoft.com/office/drawing/2014/main" id="{00000000-0008-0000-1100-0000B1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8" name="1 Imagen" descr="http://intranetsdm.movilidadbogota.gov.co:7778/images/pobtrans.gif">
          <a:extLst>
            <a:ext uri="{FF2B5EF4-FFF2-40B4-BE49-F238E27FC236}">
              <a16:creationId xmlns:a16="http://schemas.microsoft.com/office/drawing/2014/main" id="{00000000-0008-0000-1100-0000B2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9" name="1 Imagen" descr="http://intranetsdm.movilidadbogota.gov.co:7778/images/pobtrans.gif">
          <a:extLst>
            <a:ext uri="{FF2B5EF4-FFF2-40B4-BE49-F238E27FC236}">
              <a16:creationId xmlns:a16="http://schemas.microsoft.com/office/drawing/2014/main" id="{00000000-0008-0000-1100-0000B3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20" name="1 Imagen" descr="http://intranetsdm.movilidadbogota.gov.co:7778/images/pobtrans.gif">
          <a:extLst>
            <a:ext uri="{FF2B5EF4-FFF2-40B4-BE49-F238E27FC236}">
              <a16:creationId xmlns:a16="http://schemas.microsoft.com/office/drawing/2014/main" id="{00000000-0008-0000-1100-0000B4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21" name="1 Imagen" descr="http://intranetsdm.movilidadbogota.gov.co:7778/images/pobtrans.gif">
          <a:extLst>
            <a:ext uri="{FF2B5EF4-FFF2-40B4-BE49-F238E27FC236}">
              <a16:creationId xmlns:a16="http://schemas.microsoft.com/office/drawing/2014/main" id="{00000000-0008-0000-1100-0000B5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22" name="1 Imagen" descr="http://intranetsdm.movilidadbogota.gov.co:7778/images/pobtrans.gif">
          <a:extLst>
            <a:ext uri="{FF2B5EF4-FFF2-40B4-BE49-F238E27FC236}">
              <a16:creationId xmlns:a16="http://schemas.microsoft.com/office/drawing/2014/main" id="{00000000-0008-0000-1100-0000B6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15</xdr:col>
      <xdr:colOff>0</xdr:colOff>
      <xdr:row>1</xdr:row>
      <xdr:rowOff>352425</xdr:rowOff>
    </xdr:to>
    <xdr:pic>
      <xdr:nvPicPr>
        <xdr:cNvPr id="4775501" name="Picture 15">
          <a:extLst>
            <a:ext uri="{FF2B5EF4-FFF2-40B4-BE49-F238E27FC236}">
              <a16:creationId xmlns:a16="http://schemas.microsoft.com/office/drawing/2014/main" id="{00000000-0008-0000-1300-00004DDE4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44875" y="0"/>
          <a:ext cx="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57150</xdr:rowOff>
    </xdr:from>
    <xdr:to>
      <xdr:col>0</xdr:col>
      <xdr:colOff>1971675</xdr:colOff>
      <xdr:row>3</xdr:row>
      <xdr:rowOff>342900</xdr:rowOff>
    </xdr:to>
    <xdr:pic>
      <xdr:nvPicPr>
        <xdr:cNvPr id="4775502" name="Imagen 1">
          <a:extLst>
            <a:ext uri="{FF2B5EF4-FFF2-40B4-BE49-F238E27FC236}">
              <a16:creationId xmlns:a16="http://schemas.microsoft.com/office/drawing/2014/main" id="{00000000-0008-0000-1300-00004EDE4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107" t="7639" r="19038" b="10522"/>
        <a:stretch>
          <a:fillRect/>
        </a:stretch>
      </xdr:blipFill>
      <xdr:spPr bwMode="auto">
        <a:xfrm>
          <a:off x="95250" y="57150"/>
          <a:ext cx="13716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285750</xdr:colOff>
      <xdr:row>0</xdr:row>
      <xdr:rowOff>104775</xdr:rowOff>
    </xdr:from>
    <xdr:to>
      <xdr:col>18</xdr:col>
      <xdr:colOff>723900</xdr:colOff>
      <xdr:row>3</xdr:row>
      <xdr:rowOff>381000</xdr:rowOff>
    </xdr:to>
    <xdr:pic>
      <xdr:nvPicPr>
        <xdr:cNvPr id="4775503" name="Imagen 2">
          <a:extLst>
            <a:ext uri="{FF2B5EF4-FFF2-40B4-BE49-F238E27FC236}">
              <a16:creationId xmlns:a16="http://schemas.microsoft.com/office/drawing/2014/main" id="{00000000-0008-0000-1300-00004FDE48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17649825" y="104775"/>
          <a:ext cx="1457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116032</xdr:colOff>
      <xdr:row>0</xdr:row>
      <xdr:rowOff>217714</xdr:rowOff>
    </xdr:from>
    <xdr:to>
      <xdr:col>1</xdr:col>
      <xdr:colOff>1360716</xdr:colOff>
      <xdr:row>3</xdr:row>
      <xdr:rowOff>65705</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673925" y="217714"/>
          <a:ext cx="1244684" cy="1276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434440</xdr:colOff>
      <xdr:row>0</xdr:row>
      <xdr:rowOff>404812</xdr:rowOff>
    </xdr:from>
    <xdr:to>
      <xdr:col>1</xdr:col>
      <xdr:colOff>541521</xdr:colOff>
      <xdr:row>3</xdr:row>
      <xdr:rowOff>78961</xdr:rowOff>
    </xdr:to>
    <xdr:pic>
      <xdr:nvPicPr>
        <xdr:cNvPr id="3996256" name="Imagen 1">
          <a:extLst>
            <a:ext uri="{FF2B5EF4-FFF2-40B4-BE49-F238E27FC236}">
              <a16:creationId xmlns:a16="http://schemas.microsoft.com/office/drawing/2014/main" id="{00000000-0008-0000-0200-000060FA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054" t="6857" r="17615" b="9743"/>
        <a:stretch>
          <a:fillRect/>
        </a:stretch>
      </xdr:blipFill>
      <xdr:spPr bwMode="auto">
        <a:xfrm>
          <a:off x="434440" y="404812"/>
          <a:ext cx="1202456" cy="1233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342900</xdr:colOff>
      <xdr:row>0</xdr:row>
      <xdr:rowOff>104775</xdr:rowOff>
    </xdr:from>
    <xdr:to>
      <xdr:col>1</xdr:col>
      <xdr:colOff>1333500</xdr:colOff>
      <xdr:row>3</xdr:row>
      <xdr:rowOff>228600</xdr:rowOff>
    </xdr:to>
    <xdr:pic>
      <xdr:nvPicPr>
        <xdr:cNvPr id="4812347" name="Imagen 1">
          <a:extLst>
            <a:ext uri="{FF2B5EF4-FFF2-40B4-BE49-F238E27FC236}">
              <a16:creationId xmlns:a16="http://schemas.microsoft.com/office/drawing/2014/main" id="{00000000-0008-0000-0300-00003B6E4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42900" y="104775"/>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380325</xdr:colOff>
      <xdr:row>35</xdr:row>
      <xdr:rowOff>104775</xdr:rowOff>
    </xdr:from>
    <xdr:to>
      <xdr:col>8</xdr:col>
      <xdr:colOff>523875</xdr:colOff>
      <xdr:row>39</xdr:row>
      <xdr:rowOff>465375</xdr:rowOff>
    </xdr:to>
    <xdr:graphicFrame macro="">
      <xdr:nvGraphicFramePr>
        <xdr:cNvPr id="4812349" name="1 Gráfico">
          <a:extLst>
            <a:ext uri="{FF2B5EF4-FFF2-40B4-BE49-F238E27FC236}">
              <a16:creationId xmlns:a16="http://schemas.microsoft.com/office/drawing/2014/main" id="{00000000-0008-0000-0300-00003D6E4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0</xdr:row>
      <xdr:rowOff>28575</xdr:rowOff>
    </xdr:from>
    <xdr:to>
      <xdr:col>0</xdr:col>
      <xdr:colOff>1200150</xdr:colOff>
      <xdr:row>3</xdr:row>
      <xdr:rowOff>171450</xdr:rowOff>
    </xdr:to>
    <xdr:pic>
      <xdr:nvPicPr>
        <xdr:cNvPr id="4" name="Imagen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0</xdr:rowOff>
    </xdr:from>
    <xdr:to>
      <xdr:col>0</xdr:col>
      <xdr:colOff>1358226</xdr:colOff>
      <xdr:row>3</xdr:row>
      <xdr:rowOff>251572</xdr:rowOff>
    </xdr:to>
    <xdr:pic>
      <xdr:nvPicPr>
        <xdr:cNvPr id="6" name="Imagen 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310601" cy="1144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361950</xdr:colOff>
      <xdr:row>1</xdr:row>
      <xdr:rowOff>57150</xdr:rowOff>
    </xdr:from>
    <xdr:to>
      <xdr:col>1</xdr:col>
      <xdr:colOff>1352550</xdr:colOff>
      <xdr:row>4</xdr:row>
      <xdr:rowOff>257175</xdr:rowOff>
    </xdr:to>
    <xdr:pic>
      <xdr:nvPicPr>
        <xdr:cNvPr id="4894236" name="Imagen 1">
          <a:extLst>
            <a:ext uri="{FF2B5EF4-FFF2-40B4-BE49-F238E27FC236}">
              <a16:creationId xmlns:a16="http://schemas.microsoft.com/office/drawing/2014/main" id="{00000000-0008-0000-0500-00001CAE4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637500</xdr:colOff>
      <xdr:row>36</xdr:row>
      <xdr:rowOff>133350</xdr:rowOff>
    </xdr:from>
    <xdr:to>
      <xdr:col>8</xdr:col>
      <xdr:colOff>781050</xdr:colOff>
      <xdr:row>40</xdr:row>
      <xdr:rowOff>341550</xdr:rowOff>
    </xdr:to>
    <xdr:graphicFrame macro="">
      <xdr:nvGraphicFramePr>
        <xdr:cNvPr id="4894238" name="1 Gráfico">
          <a:extLst>
            <a:ext uri="{FF2B5EF4-FFF2-40B4-BE49-F238E27FC236}">
              <a16:creationId xmlns:a16="http://schemas.microsoft.com/office/drawing/2014/main" id="{00000000-0008-0000-0500-00001EAE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329710</xdr:colOff>
      <xdr:row>1</xdr:row>
      <xdr:rowOff>51290</xdr:rowOff>
    </xdr:from>
    <xdr:to>
      <xdr:col>1</xdr:col>
      <xdr:colOff>1318845</xdr:colOff>
      <xdr:row>4</xdr:row>
      <xdr:rowOff>238126</xdr:rowOff>
    </xdr:to>
    <xdr:pic>
      <xdr:nvPicPr>
        <xdr:cNvPr id="5" name="Imagen 1">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200025</xdr:colOff>
      <xdr:row>0</xdr:row>
      <xdr:rowOff>28575</xdr:rowOff>
    </xdr:from>
    <xdr:to>
      <xdr:col>0</xdr:col>
      <xdr:colOff>1200150</xdr:colOff>
      <xdr:row>3</xdr:row>
      <xdr:rowOff>171450</xdr:rowOff>
    </xdr:to>
    <xdr:pic>
      <xdr:nvPicPr>
        <xdr:cNvPr id="5041483" name="Imagen 1">
          <a:extLst>
            <a:ext uri="{FF2B5EF4-FFF2-40B4-BE49-F238E27FC236}">
              <a16:creationId xmlns:a16="http://schemas.microsoft.com/office/drawing/2014/main" id="{00000000-0008-0000-0600-00004BED4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35719</xdr:rowOff>
    </xdr:from>
    <xdr:to>
      <xdr:col>1</xdr:col>
      <xdr:colOff>74734</xdr:colOff>
      <xdr:row>4</xdr:row>
      <xdr:rowOff>47623</xdr:rowOff>
    </xdr:to>
    <xdr:pic>
      <xdr:nvPicPr>
        <xdr:cNvPr id="4" name="Imagen 1">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719"/>
          <a:ext cx="1527297" cy="1083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361950</xdr:colOff>
      <xdr:row>0</xdr:row>
      <xdr:rowOff>57150</xdr:rowOff>
    </xdr:from>
    <xdr:to>
      <xdr:col>0</xdr:col>
      <xdr:colOff>1352550</xdr:colOff>
      <xdr:row>3</xdr:row>
      <xdr:rowOff>257175</xdr:rowOff>
    </xdr:to>
    <xdr:pic>
      <xdr:nvPicPr>
        <xdr:cNvPr id="4971007" name="Imagen 1">
          <a:extLst>
            <a:ext uri="{FF2B5EF4-FFF2-40B4-BE49-F238E27FC236}">
              <a16:creationId xmlns:a16="http://schemas.microsoft.com/office/drawing/2014/main" id="{00000000-0008-0000-0700-0000FFD94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571501</xdr:colOff>
      <xdr:row>35</xdr:row>
      <xdr:rowOff>47625</xdr:rowOff>
    </xdr:from>
    <xdr:to>
      <xdr:col>7</xdr:col>
      <xdr:colOff>734101</xdr:colOff>
      <xdr:row>39</xdr:row>
      <xdr:rowOff>446325</xdr:rowOff>
    </xdr:to>
    <xdr:graphicFrame macro="">
      <xdr:nvGraphicFramePr>
        <xdr:cNvPr id="4971009" name="1 Gráfico">
          <a:extLst>
            <a:ext uri="{FF2B5EF4-FFF2-40B4-BE49-F238E27FC236}">
              <a16:creationId xmlns:a16="http://schemas.microsoft.com/office/drawing/2014/main" id="{00000000-0008-0000-0700-000001DA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329710</xdr:colOff>
      <xdr:row>0</xdr:row>
      <xdr:rowOff>51290</xdr:rowOff>
    </xdr:from>
    <xdr:to>
      <xdr:col>0</xdr:col>
      <xdr:colOff>1318845</xdr:colOff>
      <xdr:row>3</xdr:row>
      <xdr:rowOff>238126</xdr:rowOff>
    </xdr:to>
    <xdr:pic>
      <xdr:nvPicPr>
        <xdr:cNvPr id="5" name="Imagen 1">
          <a:extLst>
            <a:ext uri="{FF2B5EF4-FFF2-40B4-BE49-F238E27FC236}">
              <a16:creationId xmlns:a16="http://schemas.microsoft.com/office/drawing/2014/main" id="{00000000-0008-0000-07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200025</xdr:colOff>
      <xdr:row>0</xdr:row>
      <xdr:rowOff>28575</xdr:rowOff>
    </xdr:from>
    <xdr:to>
      <xdr:col>0</xdr:col>
      <xdr:colOff>1200150</xdr:colOff>
      <xdr:row>3</xdr:row>
      <xdr:rowOff>171450</xdr:rowOff>
    </xdr:to>
    <xdr:pic>
      <xdr:nvPicPr>
        <xdr:cNvPr id="4" name="Imagen 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74412</xdr:colOff>
      <xdr:row>0</xdr:row>
      <xdr:rowOff>0</xdr:rowOff>
    </xdr:from>
    <xdr:to>
      <xdr:col>1</xdr:col>
      <xdr:colOff>-1</xdr:colOff>
      <xdr:row>3</xdr:row>
      <xdr:rowOff>255474</xdr:rowOff>
    </xdr:to>
    <xdr:pic>
      <xdr:nvPicPr>
        <xdr:cNvPr id="6" name="Imagen 1">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12" y="0"/>
          <a:ext cx="1934767" cy="1193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092AA7C/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nidades%20compartidas\Para%20publicar\Para%20publicar%202020\INTRANET\b.%20Evaluaci&#243;n%20y%20Resultados\4.%20Sub_Gesti&#243;n_Corporat\03.POA_967_202004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Sección 2. Metas - Presupuesto"/>
      <sheetName val="Sección 3. Metas Producto"/>
      <sheetName val="11"/>
      <sheetName val="ACT_11"/>
      <sheetName val="12"/>
      <sheetName val="ACT_12"/>
      <sheetName val="13"/>
      <sheetName val="ACT_13"/>
      <sheetName val="14"/>
      <sheetName val="ACT_14"/>
      <sheetName val="15"/>
      <sheetName val="ACT_15"/>
      <sheetName val="17"/>
      <sheetName val="ACT_17"/>
      <sheetName val="18"/>
      <sheetName val="ACT 18"/>
      <sheetName val="Variables"/>
      <sheetName val="ODS"/>
      <sheetName val="Sección 4. Territorialización"/>
    </sheetNames>
    <sheetDataSet>
      <sheetData sheetId="0">
        <row r="17">
          <cell r="M17">
            <v>0</v>
          </cell>
          <cell r="N17">
            <v>0</v>
          </cell>
          <cell r="O17">
            <v>0</v>
          </cell>
          <cell r="Q17">
            <v>0</v>
          </cell>
        </row>
        <row r="20">
          <cell r="M20">
            <v>0</v>
          </cell>
          <cell r="O20">
            <v>0</v>
          </cell>
          <cell r="P20">
            <v>0</v>
          </cell>
        </row>
        <row r="23">
          <cell r="M23">
            <v>0</v>
          </cell>
          <cell r="O23">
            <v>0</v>
          </cell>
          <cell r="P23">
            <v>0</v>
          </cell>
        </row>
        <row r="26">
          <cell r="M26">
            <v>0</v>
          </cell>
          <cell r="N26">
            <v>0</v>
          </cell>
        </row>
        <row r="29">
          <cell r="M29">
            <v>0</v>
          </cell>
          <cell r="N29">
            <v>0</v>
          </cell>
          <cell r="O29">
            <v>0</v>
          </cell>
          <cell r="P29">
            <v>0</v>
          </cell>
        </row>
        <row r="32">
          <cell r="M32">
            <v>0</v>
          </cell>
          <cell r="N32">
            <v>0</v>
          </cell>
          <cell r="O32">
            <v>0</v>
          </cell>
          <cell r="P32">
            <v>0</v>
          </cell>
          <cell r="Q3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C57"/>
  <sheetViews>
    <sheetView topLeftCell="J11" zoomScale="70" zoomScaleNormal="70" workbookViewId="0">
      <selection activeCell="M12" sqref="M12:T12"/>
    </sheetView>
  </sheetViews>
  <sheetFormatPr baseColWidth="10" defaultColWidth="0" defaultRowHeight="15" x14ac:dyDescent="0.25"/>
  <cols>
    <col min="1" max="1" width="8.42578125" style="238" customWidth="1"/>
    <col min="2" max="2" width="19" style="7" customWidth="1"/>
    <col min="3" max="3" width="17.42578125" style="7" customWidth="1"/>
    <col min="4" max="4" width="19.85546875" style="7" customWidth="1"/>
    <col min="5" max="5" width="19.42578125" style="7" customWidth="1"/>
    <col min="6" max="6" width="21" style="239" customWidth="1"/>
    <col min="7" max="7" width="24.42578125" style="7" customWidth="1"/>
    <col min="8" max="8" width="64.140625" style="7" customWidth="1"/>
    <col min="9" max="9" width="52.140625" style="7" customWidth="1"/>
    <col min="10" max="10" width="30.140625" style="7" customWidth="1"/>
    <col min="11" max="11" width="24.42578125" style="239" customWidth="1"/>
    <col min="12" max="12" width="24.85546875" style="7" customWidth="1"/>
    <col min="13" max="17" width="13.42578125" style="239" customWidth="1"/>
    <col min="18" max="18" width="15.42578125" style="239" customWidth="1"/>
    <col min="19" max="19" width="29.140625" style="7" customWidth="1"/>
    <col min="20" max="20" width="41.42578125" style="7" customWidth="1"/>
    <col min="21" max="29" width="0" style="7" hidden="1" customWidth="1"/>
    <col min="30" max="16384" width="11.42578125" style="7" hidden="1"/>
  </cols>
  <sheetData>
    <row r="1" spans="1:20" s="9" customFormat="1" ht="39.75" customHeight="1" x14ac:dyDescent="0.25">
      <c r="A1" s="603"/>
      <c r="B1" s="603"/>
      <c r="C1" s="604" t="s">
        <v>412</v>
      </c>
      <c r="D1" s="605"/>
      <c r="E1" s="605"/>
      <c r="F1" s="605"/>
      <c r="G1" s="605"/>
      <c r="H1" s="605"/>
      <c r="I1" s="605"/>
      <c r="J1" s="605"/>
      <c r="K1" s="605"/>
      <c r="L1" s="605"/>
      <c r="M1" s="605"/>
      <c r="N1" s="605"/>
      <c r="O1" s="605"/>
      <c r="P1" s="605"/>
      <c r="Q1" s="605"/>
      <c r="R1" s="605"/>
      <c r="S1" s="605"/>
      <c r="T1" s="606"/>
    </row>
    <row r="2" spans="1:20" s="9" customFormat="1" ht="40.5" customHeight="1" x14ac:dyDescent="0.25">
      <c r="A2" s="603"/>
      <c r="B2" s="603"/>
      <c r="C2" s="604" t="s">
        <v>125</v>
      </c>
      <c r="D2" s="605"/>
      <c r="E2" s="605"/>
      <c r="F2" s="605"/>
      <c r="G2" s="605"/>
      <c r="H2" s="605"/>
      <c r="I2" s="605"/>
      <c r="J2" s="605"/>
      <c r="K2" s="605"/>
      <c r="L2" s="605"/>
      <c r="M2" s="605"/>
      <c r="N2" s="605"/>
      <c r="O2" s="605"/>
      <c r="P2" s="605"/>
      <c r="Q2" s="605"/>
      <c r="R2" s="605"/>
      <c r="S2" s="605"/>
      <c r="T2" s="606"/>
    </row>
    <row r="3" spans="1:20" s="9" customFormat="1" ht="42.75" customHeight="1" x14ac:dyDescent="0.25">
      <c r="A3" s="603"/>
      <c r="B3" s="603"/>
      <c r="C3" s="604" t="s">
        <v>358</v>
      </c>
      <c r="D3" s="605"/>
      <c r="E3" s="605"/>
      <c r="F3" s="605"/>
      <c r="G3" s="605"/>
      <c r="H3" s="605"/>
      <c r="I3" s="605"/>
      <c r="J3" s="605"/>
      <c r="K3" s="605"/>
      <c r="L3" s="605"/>
      <c r="M3" s="605"/>
      <c r="N3" s="605"/>
      <c r="O3" s="605"/>
      <c r="P3" s="605"/>
      <c r="Q3" s="605"/>
      <c r="R3" s="605"/>
      <c r="S3" s="605"/>
      <c r="T3" s="606"/>
    </row>
    <row r="4" spans="1:20" s="9" customFormat="1" ht="33.75" customHeight="1" x14ac:dyDescent="0.25">
      <c r="A4" s="603"/>
      <c r="B4" s="603"/>
      <c r="C4" s="588" t="s">
        <v>181</v>
      </c>
      <c r="D4" s="589"/>
      <c r="E4" s="589"/>
      <c r="F4" s="589"/>
      <c r="G4" s="589"/>
      <c r="H4" s="589"/>
      <c r="I4" s="589"/>
      <c r="J4" s="589"/>
      <c r="K4" s="589"/>
      <c r="L4" s="588" t="s">
        <v>686</v>
      </c>
      <c r="M4" s="589"/>
      <c r="N4" s="589"/>
      <c r="O4" s="589"/>
      <c r="P4" s="589"/>
      <c r="Q4" s="589"/>
      <c r="R4" s="589"/>
      <c r="S4" s="589"/>
      <c r="T4" s="590"/>
    </row>
    <row r="5" spans="1:20" s="5" customFormat="1" ht="9.75" customHeight="1" x14ac:dyDescent="0.25">
      <c r="A5" s="228"/>
      <c r="B5" s="229"/>
      <c r="C5" s="229"/>
      <c r="D5" s="226"/>
      <c r="E5" s="226"/>
      <c r="F5" s="226"/>
      <c r="G5" s="226"/>
      <c r="H5" s="226"/>
      <c r="I5" s="226"/>
      <c r="J5" s="226"/>
      <c r="K5" s="226"/>
      <c r="L5" s="230"/>
      <c r="M5" s="226"/>
      <c r="N5" s="226"/>
      <c r="O5" s="226"/>
      <c r="P5" s="226"/>
      <c r="Q5" s="226"/>
      <c r="R5" s="227"/>
      <c r="S5" s="225"/>
      <c r="T5" s="225"/>
    </row>
    <row r="6" spans="1:20" s="5" customFormat="1" ht="54" customHeight="1" x14ac:dyDescent="0.25">
      <c r="A6" s="228"/>
      <c r="B6" s="275" t="s">
        <v>186</v>
      </c>
      <c r="C6" s="587" t="s">
        <v>299</v>
      </c>
      <c r="D6" s="587"/>
      <c r="E6" s="587"/>
      <c r="F6" s="587"/>
      <c r="G6" s="231"/>
      <c r="H6" s="226"/>
      <c r="I6" s="226"/>
      <c r="J6" s="226"/>
      <c r="K6" s="231"/>
      <c r="L6" s="615"/>
      <c r="M6" s="615"/>
      <c r="N6" s="615"/>
      <c r="O6" s="615"/>
      <c r="P6" s="615"/>
      <c r="Q6" s="615"/>
      <c r="R6" s="615"/>
      <c r="S6" s="615"/>
      <c r="T6" s="615"/>
    </row>
    <row r="7" spans="1:20" s="5" customFormat="1" ht="44.25" customHeight="1" x14ac:dyDescent="0.25">
      <c r="A7" s="228"/>
      <c r="B7" s="275" t="s">
        <v>0</v>
      </c>
      <c r="C7" s="587" t="s">
        <v>413</v>
      </c>
      <c r="D7" s="587"/>
      <c r="E7" s="587"/>
      <c r="F7" s="587"/>
      <c r="G7" s="231"/>
      <c r="H7" s="232"/>
      <c r="I7" s="232"/>
      <c r="J7" s="232"/>
      <c r="K7" s="231"/>
      <c r="L7" s="615"/>
      <c r="M7" s="615"/>
      <c r="N7" s="615"/>
      <c r="O7" s="615"/>
      <c r="P7" s="615"/>
      <c r="Q7" s="615"/>
      <c r="R7" s="615"/>
      <c r="S7" s="615"/>
      <c r="T7" s="615"/>
    </row>
    <row r="8" spans="1:20" s="5" customFormat="1" ht="44.25" customHeight="1" x14ac:dyDescent="0.25">
      <c r="A8" s="228"/>
      <c r="B8" s="275" t="s">
        <v>179</v>
      </c>
      <c r="C8" s="587" t="s">
        <v>406</v>
      </c>
      <c r="D8" s="587"/>
      <c r="E8" s="587"/>
      <c r="F8" s="587"/>
      <c r="G8" s="231"/>
      <c r="H8" s="232"/>
      <c r="I8" s="232"/>
      <c r="J8" s="232"/>
      <c r="K8" s="231"/>
      <c r="L8" s="233"/>
      <c r="M8" s="233"/>
      <c r="N8" s="233"/>
      <c r="O8" s="233"/>
      <c r="P8" s="233"/>
      <c r="Q8" s="233"/>
      <c r="R8" s="233"/>
      <c r="S8" s="233"/>
      <c r="T8" s="233"/>
    </row>
    <row r="9" spans="1:20" s="5" customFormat="1" ht="44.25" customHeight="1" x14ac:dyDescent="0.25">
      <c r="A9" s="228"/>
      <c r="B9" s="275" t="s">
        <v>180</v>
      </c>
      <c r="C9" s="587" t="s">
        <v>742</v>
      </c>
      <c r="D9" s="587"/>
      <c r="E9" s="587"/>
      <c r="F9" s="587"/>
      <c r="G9" s="231"/>
      <c r="H9" s="232"/>
      <c r="I9" s="232"/>
      <c r="J9" s="232"/>
      <c r="K9" s="231"/>
      <c r="L9" s="233"/>
      <c r="M9" s="233"/>
      <c r="N9" s="233"/>
      <c r="O9" s="233"/>
      <c r="P9" s="233"/>
      <c r="Q9" s="233"/>
      <c r="R9" s="233"/>
      <c r="S9" s="233"/>
      <c r="T9" s="233"/>
    </row>
    <row r="10" spans="1:20" s="5" customFormat="1" ht="9.75" customHeight="1" x14ac:dyDescent="0.25">
      <c r="A10" s="228"/>
      <c r="B10" s="232"/>
      <c r="C10" s="232"/>
      <c r="D10" s="232"/>
      <c r="E10" s="232"/>
      <c r="F10" s="234"/>
      <c r="G10" s="232"/>
      <c r="H10" s="232"/>
      <c r="I10" s="232"/>
      <c r="J10" s="232"/>
      <c r="K10" s="234"/>
      <c r="L10" s="232"/>
      <c r="M10" s="234"/>
      <c r="N10" s="234"/>
      <c r="O10" s="234"/>
      <c r="P10" s="234"/>
      <c r="Q10" s="234"/>
      <c r="R10" s="234"/>
      <c r="S10" s="232"/>
      <c r="T10" s="232"/>
    </row>
    <row r="11" spans="1:20" s="235" customFormat="1" ht="35.25" customHeight="1" x14ac:dyDescent="0.2">
      <c r="A11" s="613" t="s">
        <v>140</v>
      </c>
      <c r="B11" s="613"/>
      <c r="C11" s="613"/>
      <c r="D11" s="613"/>
      <c r="E11" s="613"/>
      <c r="F11" s="613"/>
      <c r="G11" s="613"/>
      <c r="H11" s="613"/>
      <c r="I11" s="613"/>
      <c r="J11" s="613"/>
      <c r="K11" s="613"/>
      <c r="L11" s="613"/>
      <c r="M11" s="613"/>
      <c r="N11" s="613"/>
      <c r="O11" s="613"/>
      <c r="P11" s="613"/>
      <c r="Q11" s="613"/>
      <c r="R11" s="613"/>
      <c r="S11" s="613"/>
      <c r="T11" s="613"/>
    </row>
    <row r="12" spans="1:20" s="210" customFormat="1" ht="42.75" customHeight="1" x14ac:dyDescent="0.25">
      <c r="A12" s="612" t="s">
        <v>108</v>
      </c>
      <c r="B12" s="612" t="s">
        <v>196</v>
      </c>
      <c r="C12" s="612"/>
      <c r="D12" s="612"/>
      <c r="E12" s="612"/>
      <c r="F12" s="612" t="s">
        <v>142</v>
      </c>
      <c r="G12" s="600" t="s">
        <v>109</v>
      </c>
      <c r="H12" s="601"/>
      <c r="I12" s="602"/>
      <c r="J12" s="612" t="s">
        <v>198</v>
      </c>
      <c r="K12" s="612" t="s">
        <v>122</v>
      </c>
      <c r="L12" s="612" t="s">
        <v>200</v>
      </c>
      <c r="M12" s="600" t="s">
        <v>468</v>
      </c>
      <c r="N12" s="601"/>
      <c r="O12" s="601"/>
      <c r="P12" s="601"/>
      <c r="Q12" s="601"/>
      <c r="R12" s="601"/>
      <c r="S12" s="601"/>
      <c r="T12" s="602"/>
    </row>
    <row r="13" spans="1:20" s="210" customFormat="1" ht="63.75" customHeight="1" x14ac:dyDescent="0.25">
      <c r="A13" s="612"/>
      <c r="B13" s="236" t="s">
        <v>195</v>
      </c>
      <c r="C13" s="236" t="s">
        <v>110</v>
      </c>
      <c r="D13" s="236" t="s">
        <v>182</v>
      </c>
      <c r="E13" s="236" t="s">
        <v>183</v>
      </c>
      <c r="F13" s="612"/>
      <c r="G13" s="236" t="s">
        <v>156</v>
      </c>
      <c r="H13" s="236" t="s">
        <v>756</v>
      </c>
      <c r="I13" s="469" t="s">
        <v>760</v>
      </c>
      <c r="J13" s="612"/>
      <c r="K13" s="612"/>
      <c r="L13" s="612"/>
      <c r="M13" s="237" t="s">
        <v>115</v>
      </c>
      <c r="N13" s="237" t="s">
        <v>116</v>
      </c>
      <c r="O13" s="237" t="s">
        <v>112</v>
      </c>
      <c r="P13" s="237" t="s">
        <v>113</v>
      </c>
      <c r="Q13" s="237" t="s">
        <v>114</v>
      </c>
      <c r="R13" s="237" t="s">
        <v>127</v>
      </c>
      <c r="S13" s="614" t="s">
        <v>139</v>
      </c>
      <c r="T13" s="614"/>
    </row>
    <row r="14" spans="1:20" s="208" customFormat="1" ht="76.5" customHeight="1" x14ac:dyDescent="0.2">
      <c r="A14" s="591">
        <f>+'11'!C8</f>
        <v>11</v>
      </c>
      <c r="B14" s="597" t="s">
        <v>332</v>
      </c>
      <c r="C14" s="592" t="s">
        <v>333</v>
      </c>
      <c r="D14" s="592" t="s">
        <v>334</v>
      </c>
      <c r="E14" s="592" t="s">
        <v>335</v>
      </c>
      <c r="F14" s="607" t="s">
        <v>143</v>
      </c>
      <c r="G14" s="592" t="s">
        <v>297</v>
      </c>
      <c r="H14" s="595" t="s">
        <v>757</v>
      </c>
      <c r="I14" s="592" t="s">
        <v>761</v>
      </c>
      <c r="J14" s="596" t="str">
        <f>+'11'!F8</f>
        <v>Estructurar e implementar 1 dependencia de tecnología y sistemas de la información y las comunicaciones</v>
      </c>
      <c r="K14" s="591" t="str">
        <f>+'11'!C14</f>
        <v>Dependencia de tecnología y sistemas de la información y las comunicaciones</v>
      </c>
      <c r="L14" s="167" t="str">
        <f>+'11'!C21</f>
        <v>Avance en actividades ejecutadas</v>
      </c>
      <c r="M14" s="456">
        <f>'11'!$C$29</f>
        <v>0</v>
      </c>
      <c r="N14" s="456">
        <f>'11'!$C$30</f>
        <v>7.0000000000000001E-3</v>
      </c>
      <c r="O14" s="456">
        <f>'11'!$C$31</f>
        <v>8.0000000000000002E-3</v>
      </c>
      <c r="P14" s="456">
        <f>'11'!$C$32</f>
        <v>0</v>
      </c>
      <c r="Q14" s="456">
        <f>'11'!$C$33</f>
        <v>1.4999999999999999E-2</v>
      </c>
      <c r="R14" s="220">
        <f>SUM(M14:Q14)</f>
        <v>0.03</v>
      </c>
      <c r="S14" s="611" t="str">
        <f>'11'!C41</f>
        <v>La OTIC conformó y consolida exitosamente la contratación del equipo técnico necesario para el cumplimiento de la meta realizando su labor  transversal y de apoyo a toda la entidad.</v>
      </c>
      <c r="T14" s="611"/>
    </row>
    <row r="15" spans="1:20" s="208" customFormat="1" ht="76.5" customHeight="1" x14ac:dyDescent="0.2">
      <c r="A15" s="591"/>
      <c r="B15" s="598"/>
      <c r="C15" s="593"/>
      <c r="D15" s="593"/>
      <c r="E15" s="593"/>
      <c r="F15" s="607"/>
      <c r="G15" s="593"/>
      <c r="H15" s="595"/>
      <c r="I15" s="593"/>
      <c r="J15" s="596"/>
      <c r="K15" s="591"/>
      <c r="L15" s="167" t="str">
        <f>+'11'!F21</f>
        <v>Total de avance de actividades programado en la vigencia</v>
      </c>
      <c r="M15" s="464">
        <f>'11'!$E$29</f>
        <v>0</v>
      </c>
      <c r="N15" s="457">
        <f>'11'!$E$30</f>
        <v>7.0000000000000001E-3</v>
      </c>
      <c r="O15" s="457">
        <f>'11'!$E$31</f>
        <v>8.0000000000000002E-3</v>
      </c>
      <c r="P15" s="464">
        <f>'11'!$E$32</f>
        <v>0</v>
      </c>
      <c r="Q15" s="457">
        <f>'11'!$E$33</f>
        <v>1.4999999999999999E-2</v>
      </c>
      <c r="R15" s="462">
        <f>SUM(M15:Q15)</f>
        <v>0.03</v>
      </c>
      <c r="S15" s="611"/>
      <c r="T15" s="611"/>
    </row>
    <row r="16" spans="1:20" s="208" customFormat="1" ht="76.5" customHeight="1" x14ac:dyDescent="0.2">
      <c r="A16" s="591"/>
      <c r="B16" s="599"/>
      <c r="C16" s="594"/>
      <c r="D16" s="594"/>
      <c r="E16" s="594"/>
      <c r="F16" s="607"/>
      <c r="G16" s="594"/>
      <c r="H16" s="595"/>
      <c r="I16" s="594"/>
      <c r="J16" s="596"/>
      <c r="K16" s="591"/>
      <c r="L16" s="148" t="s">
        <v>201</v>
      </c>
      <c r="M16" s="221">
        <f t="shared" ref="M16:Q16" si="0">IFERROR(+M14/M15,)</f>
        <v>0</v>
      </c>
      <c r="N16" s="221">
        <f t="shared" si="0"/>
        <v>1</v>
      </c>
      <c r="O16" s="221">
        <f t="shared" si="0"/>
        <v>1</v>
      </c>
      <c r="P16" s="221">
        <f t="shared" si="0"/>
        <v>0</v>
      </c>
      <c r="Q16" s="221">
        <f t="shared" si="0"/>
        <v>1</v>
      </c>
      <c r="R16" s="221">
        <f>IFERROR(+R14/R15,)</f>
        <v>1</v>
      </c>
      <c r="S16" s="611"/>
      <c r="T16" s="611"/>
    </row>
    <row r="17" spans="1:20" s="208" customFormat="1" ht="57" customHeight="1" x14ac:dyDescent="0.2">
      <c r="A17" s="591">
        <f>+'12'!C9</f>
        <v>12</v>
      </c>
      <c r="B17" s="597" t="s">
        <v>332</v>
      </c>
      <c r="C17" s="592" t="s">
        <v>333</v>
      </c>
      <c r="D17" s="592" t="s">
        <v>334</v>
      </c>
      <c r="E17" s="592" t="s">
        <v>335</v>
      </c>
      <c r="F17" s="607" t="s">
        <v>143</v>
      </c>
      <c r="G17" s="592" t="s">
        <v>297</v>
      </c>
      <c r="H17" s="595" t="s">
        <v>758</v>
      </c>
      <c r="I17" s="592" t="s">
        <v>762</v>
      </c>
      <c r="J17" s="596" t="str">
        <f>+'12'!F9</f>
        <v>Gestionar y mantener el 100% de los canales de comunicación interactivos a cargo de la OTIC que dispongan información de movilidad a la ciudadanía</v>
      </c>
      <c r="K17" s="591" t="str">
        <f>+'12'!C15</f>
        <v>Canales de Comunicación Interactivos</v>
      </c>
      <c r="L17" s="167" t="str">
        <f>+'12'!C22</f>
        <v>Porcentaje de avance en actividades ejecutadas</v>
      </c>
      <c r="M17" s="220">
        <f>'12'!$C$30</f>
        <v>0</v>
      </c>
      <c r="N17" s="220">
        <f>'12'!$C$31</f>
        <v>0</v>
      </c>
      <c r="O17" s="220">
        <f>'12'!$C$32</f>
        <v>0</v>
      </c>
      <c r="P17" s="220">
        <f>'12'!$C$33</f>
        <v>0.01</v>
      </c>
      <c r="Q17" s="220">
        <f>'12'!$C$34</f>
        <v>0</v>
      </c>
      <c r="R17" s="214">
        <f>SUM(M17:Q17)</f>
        <v>0.01</v>
      </c>
      <c r="S17" s="611" t="s">
        <v>749</v>
      </c>
      <c r="T17" s="611"/>
    </row>
    <row r="18" spans="1:20" s="208" customFormat="1" ht="57" customHeight="1" x14ac:dyDescent="0.2">
      <c r="A18" s="591"/>
      <c r="B18" s="598"/>
      <c r="C18" s="593"/>
      <c r="D18" s="593"/>
      <c r="E18" s="593"/>
      <c r="F18" s="607"/>
      <c r="G18" s="593"/>
      <c r="H18" s="595"/>
      <c r="I18" s="593"/>
      <c r="J18" s="596"/>
      <c r="K18" s="591"/>
      <c r="L18" s="167" t="str">
        <f>+'12'!F22</f>
        <v>Porcentaje total  de avance de actividades programado en la vigencia</v>
      </c>
      <c r="M18" s="220">
        <f>'12'!$E$30</f>
        <v>0</v>
      </c>
      <c r="N18" s="220">
        <f>'12'!$E$31</f>
        <v>0</v>
      </c>
      <c r="O18" s="220">
        <f>'12'!$E$32</f>
        <v>0</v>
      </c>
      <c r="P18" s="220">
        <f>'12'!$E$33</f>
        <v>0.01</v>
      </c>
      <c r="Q18" s="220">
        <f>'12'!$E$34</f>
        <v>0</v>
      </c>
      <c r="R18" s="214">
        <f>SUM(M18:Q18)</f>
        <v>0.01</v>
      </c>
      <c r="S18" s="611"/>
      <c r="T18" s="611"/>
    </row>
    <row r="19" spans="1:20" s="208" customFormat="1" ht="57" customHeight="1" x14ac:dyDescent="0.2">
      <c r="A19" s="591"/>
      <c r="B19" s="599"/>
      <c r="C19" s="594"/>
      <c r="D19" s="594"/>
      <c r="E19" s="594"/>
      <c r="F19" s="607"/>
      <c r="G19" s="594"/>
      <c r="H19" s="595"/>
      <c r="I19" s="594"/>
      <c r="J19" s="596"/>
      <c r="K19" s="591"/>
      <c r="L19" s="148" t="s">
        <v>201</v>
      </c>
      <c r="M19" s="215">
        <f t="shared" ref="M19:R19" si="1">IFERROR(+M17/M18,)</f>
        <v>0</v>
      </c>
      <c r="N19" s="215">
        <f t="shared" si="1"/>
        <v>0</v>
      </c>
      <c r="O19" s="215">
        <f t="shared" si="1"/>
        <v>0</v>
      </c>
      <c r="P19" s="215">
        <f t="shared" si="1"/>
        <v>1</v>
      </c>
      <c r="Q19" s="215">
        <f t="shared" si="1"/>
        <v>0</v>
      </c>
      <c r="R19" s="215">
        <f t="shared" si="1"/>
        <v>1</v>
      </c>
      <c r="S19" s="611"/>
      <c r="T19" s="611"/>
    </row>
    <row r="20" spans="1:20" s="208" customFormat="1" ht="57" customHeight="1" x14ac:dyDescent="0.2">
      <c r="A20" s="591">
        <f>+'13'!B8</f>
        <v>13</v>
      </c>
      <c r="B20" s="597" t="s">
        <v>332</v>
      </c>
      <c r="C20" s="592" t="s">
        <v>333</v>
      </c>
      <c r="D20" s="592" t="s">
        <v>334</v>
      </c>
      <c r="E20" s="592" t="s">
        <v>335</v>
      </c>
      <c r="F20" s="607" t="s">
        <v>143</v>
      </c>
      <c r="G20" s="592" t="s">
        <v>298</v>
      </c>
      <c r="H20" s="592" t="s">
        <v>758</v>
      </c>
      <c r="I20" s="592" t="s">
        <v>762</v>
      </c>
      <c r="J20" s="596" t="str">
        <f>+'13'!E8</f>
        <v>Desarrollar y fortalecer el 100% de los sistemas de información misionales y estratégicos a cargo de la OIS para que sean utilizados como habilitadores en el desarrollo de las estrategias institucionales y sectoriales.</v>
      </c>
      <c r="K20" s="591" t="str">
        <f>+'13'!B14</f>
        <v>Sistemas de información misionales y estratégicos a cargo de la OIS</v>
      </c>
      <c r="L20" s="167" t="str">
        <f>+'13'!B21</f>
        <v>Porcentaje de avance en actividades ejecutadas</v>
      </c>
      <c r="M20" s="214">
        <f>'13'!B29</f>
        <v>0</v>
      </c>
      <c r="N20" s="214">
        <f>'13'!B30</f>
        <v>1.4E-3</v>
      </c>
      <c r="O20" s="214">
        <f>'13'!B31</f>
        <v>0</v>
      </c>
      <c r="P20" s="214">
        <f>'13'!B32</f>
        <v>0</v>
      </c>
      <c r="Q20" s="214">
        <f>'13'!B33</f>
        <v>8.6E-3</v>
      </c>
      <c r="R20" s="214">
        <f>SUM(M20:Q20)</f>
        <v>0.01</v>
      </c>
      <c r="S20" s="611" t="s">
        <v>745</v>
      </c>
      <c r="T20" s="611"/>
    </row>
    <row r="21" spans="1:20" s="208" customFormat="1" ht="57" customHeight="1" x14ac:dyDescent="0.2">
      <c r="A21" s="591"/>
      <c r="B21" s="598"/>
      <c r="C21" s="593"/>
      <c r="D21" s="593"/>
      <c r="E21" s="593"/>
      <c r="F21" s="607"/>
      <c r="G21" s="593"/>
      <c r="H21" s="593"/>
      <c r="I21" s="593"/>
      <c r="J21" s="596"/>
      <c r="K21" s="591"/>
      <c r="L21" s="167" t="str">
        <f>+'13'!E21</f>
        <v>Porcentaje total  de avance de actividades programado en la vigencia</v>
      </c>
      <c r="M21" s="214">
        <f>'13'!D29</f>
        <v>0</v>
      </c>
      <c r="N21" s="214">
        <f>'13'!D30</f>
        <v>2E-3</v>
      </c>
      <c r="O21" s="214">
        <f>'13'!D31</f>
        <v>0</v>
      </c>
      <c r="P21" s="214">
        <f>'13'!D33</f>
        <v>8.0000000000000002E-3</v>
      </c>
      <c r="Q21" s="214">
        <f>'13'!D334</f>
        <v>0</v>
      </c>
      <c r="R21" s="214">
        <f>SUM(M21:Q21)</f>
        <v>0.01</v>
      </c>
      <c r="S21" s="611"/>
      <c r="T21" s="611"/>
    </row>
    <row r="22" spans="1:20" s="208" customFormat="1" ht="68.099999999999994" customHeight="1" x14ac:dyDescent="0.2">
      <c r="A22" s="591"/>
      <c r="B22" s="599"/>
      <c r="C22" s="594"/>
      <c r="D22" s="594"/>
      <c r="E22" s="594"/>
      <c r="F22" s="607"/>
      <c r="G22" s="594"/>
      <c r="H22" s="594"/>
      <c r="I22" s="594"/>
      <c r="J22" s="596"/>
      <c r="K22" s="591"/>
      <c r="L22" s="148" t="s">
        <v>201</v>
      </c>
      <c r="M22" s="215">
        <f t="shared" ref="M22:R22" si="2">IFERROR(+M20/M21,)</f>
        <v>0</v>
      </c>
      <c r="N22" s="215">
        <f t="shared" si="2"/>
        <v>0.7</v>
      </c>
      <c r="O22" s="215">
        <f t="shared" si="2"/>
        <v>0</v>
      </c>
      <c r="P22" s="215">
        <f t="shared" si="2"/>
        <v>0</v>
      </c>
      <c r="Q22" s="215">
        <f t="shared" si="2"/>
        <v>0</v>
      </c>
      <c r="R22" s="215">
        <f t="shared" si="2"/>
        <v>1</v>
      </c>
      <c r="S22" s="611"/>
      <c r="T22" s="611"/>
    </row>
    <row r="23" spans="1:20" s="208" customFormat="1" ht="57" customHeight="1" x14ac:dyDescent="0.2">
      <c r="A23" s="591">
        <f>+'14'!B8</f>
        <v>14</v>
      </c>
      <c r="B23" s="597" t="s">
        <v>332</v>
      </c>
      <c r="C23" s="592" t="s">
        <v>333</v>
      </c>
      <c r="D23" s="592" t="s">
        <v>334</v>
      </c>
      <c r="E23" s="592" t="s">
        <v>335</v>
      </c>
      <c r="F23" s="607" t="s">
        <v>143</v>
      </c>
      <c r="G23" s="592" t="s">
        <v>297</v>
      </c>
      <c r="H23" s="592" t="s">
        <v>758</v>
      </c>
      <c r="I23" s="592" t="s">
        <v>763</v>
      </c>
      <c r="J23" s="596" t="str">
        <f>+'14'!E8</f>
        <v>Modernizar el 80% de los sistemas de información administrativos de la SDM para soportar las operación interna administrativa y de gestión de la entidad.</v>
      </c>
      <c r="K23" s="591" t="str">
        <f>+'14'!B14</f>
        <v>Sistemas de Información Administrativos</v>
      </c>
      <c r="L23" s="167" t="str">
        <f>+'14'!B21</f>
        <v>Porcentaje de avance en actividades ejecutadas</v>
      </c>
      <c r="M23" s="214">
        <f>'14'!B29</f>
        <v>0</v>
      </c>
      <c r="N23" s="214">
        <f>'14'!B30</f>
        <v>1E-3</v>
      </c>
      <c r="O23" s="214">
        <f>'14'!B31</f>
        <v>0</v>
      </c>
      <c r="P23" s="214">
        <f>'14'!B32</f>
        <v>0</v>
      </c>
      <c r="Q23" s="214">
        <f>'14'!B33</f>
        <v>8.9999999999999993E-3</v>
      </c>
      <c r="R23" s="214">
        <f>+SUM(M23:Q23)</f>
        <v>9.9999999999999985E-3</v>
      </c>
      <c r="S23" s="611" t="s">
        <v>751</v>
      </c>
      <c r="T23" s="611"/>
    </row>
    <row r="24" spans="1:20" s="208" customFormat="1" ht="57" customHeight="1" x14ac:dyDescent="0.2">
      <c r="A24" s="591"/>
      <c r="B24" s="598"/>
      <c r="C24" s="593"/>
      <c r="D24" s="593"/>
      <c r="E24" s="593"/>
      <c r="F24" s="607"/>
      <c r="G24" s="593"/>
      <c r="H24" s="593"/>
      <c r="I24" s="593"/>
      <c r="J24" s="596"/>
      <c r="K24" s="591"/>
      <c r="L24" s="167" t="str">
        <f>+'14'!E21</f>
        <v>Porcentaje total  de avance de actividades programado en la vigencia</v>
      </c>
      <c r="M24" s="214">
        <f>'14'!D29</f>
        <v>0</v>
      </c>
      <c r="N24" s="214">
        <f>'14'!D30</f>
        <v>2E-3</v>
      </c>
      <c r="O24" s="214">
        <f>'14'!D31</f>
        <v>0</v>
      </c>
      <c r="P24" s="214">
        <f>'14'!D33</f>
        <v>8.0000000000000002E-3</v>
      </c>
      <c r="Q24" s="214">
        <f>'14'!D34</f>
        <v>0</v>
      </c>
      <c r="R24" s="214">
        <f>+SUM(M24:Q24)</f>
        <v>0.01</v>
      </c>
      <c r="S24" s="611"/>
      <c r="T24" s="611"/>
    </row>
    <row r="25" spans="1:20" s="208" customFormat="1" ht="57" customHeight="1" x14ac:dyDescent="0.2">
      <c r="A25" s="591"/>
      <c r="B25" s="599"/>
      <c r="C25" s="594"/>
      <c r="D25" s="594"/>
      <c r="E25" s="594"/>
      <c r="F25" s="607"/>
      <c r="G25" s="594"/>
      <c r="H25" s="594"/>
      <c r="I25" s="594"/>
      <c r="J25" s="596"/>
      <c r="K25" s="591"/>
      <c r="L25" s="148" t="s">
        <v>201</v>
      </c>
      <c r="M25" s="215">
        <f t="shared" ref="M25:R25" si="3">IFERROR(+M23/M24,)</f>
        <v>0</v>
      </c>
      <c r="N25" s="215">
        <f t="shared" si="3"/>
        <v>0.5</v>
      </c>
      <c r="O25" s="215">
        <f t="shared" si="3"/>
        <v>0</v>
      </c>
      <c r="P25" s="215">
        <f t="shared" si="3"/>
        <v>0</v>
      </c>
      <c r="Q25" s="215">
        <f t="shared" si="3"/>
        <v>0</v>
      </c>
      <c r="R25" s="215">
        <f t="shared" si="3"/>
        <v>0.99999999999999978</v>
      </c>
      <c r="S25" s="611"/>
      <c r="T25" s="611"/>
    </row>
    <row r="26" spans="1:20" s="208" customFormat="1" ht="57" customHeight="1" x14ac:dyDescent="0.2">
      <c r="A26" s="591">
        <f>+'15'!B8</f>
        <v>15</v>
      </c>
      <c r="B26" s="597" t="s">
        <v>332</v>
      </c>
      <c r="C26" s="592" t="s">
        <v>333</v>
      </c>
      <c r="D26" s="592" t="s">
        <v>334</v>
      </c>
      <c r="E26" s="592" t="s">
        <v>335</v>
      </c>
      <c r="F26" s="607" t="s">
        <v>143</v>
      </c>
      <c r="G26" s="592" t="s">
        <v>297</v>
      </c>
      <c r="H26" s="592" t="s">
        <v>758</v>
      </c>
      <c r="I26" s="592" t="s">
        <v>763</v>
      </c>
      <c r="J26" s="596" t="str">
        <f>+'15'!E8</f>
        <v>Modernizar el 80% de la plataforma tecnológica de la SDM para asegurar la operación de los servicios institucionales</v>
      </c>
      <c r="K26" s="591" t="str">
        <f>+'15'!B14</f>
        <v xml:space="preserve">Modernización de Plataforma tecnológica de la SDM </v>
      </c>
      <c r="L26" s="167" t="str">
        <f>+'15'!B21</f>
        <v>Porcentaje de avance en actividades ejecutadas</v>
      </c>
      <c r="M26" s="214">
        <f>'15'!B29</f>
        <v>0</v>
      </c>
      <c r="N26" s="214">
        <f>'15'!B30</f>
        <v>0</v>
      </c>
      <c r="O26" s="214">
        <f>'15'!B31</f>
        <v>2.5000000000000001E-3</v>
      </c>
      <c r="P26" s="214">
        <f>'15'!B32</f>
        <v>2.5000000000000001E-3</v>
      </c>
      <c r="Q26" s="214">
        <f>'15'!B33</f>
        <v>5.3E-3</v>
      </c>
      <c r="R26" s="415">
        <f>+SUM(M26:Q26)</f>
        <v>1.03E-2</v>
      </c>
      <c r="S26" s="611" t="s">
        <v>752</v>
      </c>
      <c r="T26" s="611"/>
    </row>
    <row r="27" spans="1:20" s="208" customFormat="1" ht="57" customHeight="1" x14ac:dyDescent="0.2">
      <c r="A27" s="591"/>
      <c r="B27" s="598"/>
      <c r="C27" s="593"/>
      <c r="D27" s="593"/>
      <c r="E27" s="593"/>
      <c r="F27" s="607"/>
      <c r="G27" s="593"/>
      <c r="H27" s="593"/>
      <c r="I27" s="593"/>
      <c r="J27" s="596"/>
      <c r="K27" s="591"/>
      <c r="L27" s="167" t="str">
        <f>+'15'!E21</f>
        <v>Porcentaje total  de avance de actividades programado en la vigencia</v>
      </c>
      <c r="M27" s="214">
        <f>'15'!D29</f>
        <v>0</v>
      </c>
      <c r="N27" s="214">
        <f>'15'!D30</f>
        <v>0</v>
      </c>
      <c r="O27" s="214">
        <f>'15'!D31</f>
        <v>0</v>
      </c>
      <c r="P27" s="214">
        <f>'15'!D32</f>
        <v>0</v>
      </c>
      <c r="Q27" s="415">
        <v>1.03E-2</v>
      </c>
      <c r="R27" s="415">
        <f>+SUM(M27:Q27)</f>
        <v>1.03E-2</v>
      </c>
      <c r="S27" s="611"/>
      <c r="T27" s="611"/>
    </row>
    <row r="28" spans="1:20" s="208" customFormat="1" ht="57" customHeight="1" x14ac:dyDescent="0.2">
      <c r="A28" s="591"/>
      <c r="B28" s="599"/>
      <c r="C28" s="594"/>
      <c r="D28" s="594"/>
      <c r="E28" s="594"/>
      <c r="F28" s="607"/>
      <c r="G28" s="594"/>
      <c r="H28" s="594"/>
      <c r="I28" s="594"/>
      <c r="J28" s="596"/>
      <c r="K28" s="591"/>
      <c r="L28" s="148" t="s">
        <v>201</v>
      </c>
      <c r="M28" s="215">
        <f t="shared" ref="M28:R28" si="4">IFERROR(+M26/M27,)</f>
        <v>0</v>
      </c>
      <c r="N28" s="215">
        <f t="shared" si="4"/>
        <v>0</v>
      </c>
      <c r="O28" s="215">
        <f t="shared" si="4"/>
        <v>0</v>
      </c>
      <c r="P28" s="215">
        <f t="shared" si="4"/>
        <v>0</v>
      </c>
      <c r="Q28" s="215">
        <f t="shared" si="4"/>
        <v>0.5145631067961165</v>
      </c>
      <c r="R28" s="215">
        <f t="shared" si="4"/>
        <v>1</v>
      </c>
      <c r="S28" s="611"/>
      <c r="T28" s="611"/>
    </row>
    <row r="29" spans="1:20" s="208" customFormat="1" ht="57" customHeight="1" x14ac:dyDescent="0.2">
      <c r="A29" s="591">
        <f>+'17'!B8</f>
        <v>17</v>
      </c>
      <c r="B29" s="597" t="s">
        <v>332</v>
      </c>
      <c r="C29" s="592" t="s">
        <v>333</v>
      </c>
      <c r="D29" s="592" t="s">
        <v>334</v>
      </c>
      <c r="E29" s="592" t="s">
        <v>335</v>
      </c>
      <c r="F29" s="607" t="s">
        <v>152</v>
      </c>
      <c r="G29" s="592" t="s">
        <v>297</v>
      </c>
      <c r="H29" s="592" t="s">
        <v>759</v>
      </c>
      <c r="I29" s="592" t="s">
        <v>763</v>
      </c>
      <c r="J29" s="596" t="str">
        <f>+'17'!E8</f>
        <v>Implementar el 100% de la estrategia anual para la sostenibilidad del Subsistema de Gestión Seguridad de la Información.</v>
      </c>
      <c r="K29" s="591" t="str">
        <f>+'17'!B14</f>
        <v>Subsistema de Gestión Seguridad de la Información</v>
      </c>
      <c r="L29" s="167" t="str">
        <f>+'17'!B21</f>
        <v>Porcentaje de avance en actividades ejecutadas</v>
      </c>
      <c r="M29" s="214">
        <f>'17'!$B$29</f>
        <v>0</v>
      </c>
      <c r="N29" s="214">
        <f>'17'!$B$30</f>
        <v>0</v>
      </c>
      <c r="O29" s="214">
        <f>'17'!$B$31</f>
        <v>0</v>
      </c>
      <c r="P29" s="214">
        <f>'17'!$B$32</f>
        <v>0</v>
      </c>
      <c r="Q29" s="214">
        <f>'17'!$B$33</f>
        <v>1</v>
      </c>
      <c r="R29" s="214">
        <f>SUM(M29:Q29)</f>
        <v>1</v>
      </c>
      <c r="S29" s="611" t="s">
        <v>753</v>
      </c>
      <c r="T29" s="611"/>
    </row>
    <row r="30" spans="1:20" s="208" customFormat="1" ht="57" customHeight="1" x14ac:dyDescent="0.2">
      <c r="A30" s="591"/>
      <c r="B30" s="598"/>
      <c r="C30" s="593"/>
      <c r="D30" s="593"/>
      <c r="E30" s="593"/>
      <c r="F30" s="607"/>
      <c r="G30" s="593"/>
      <c r="H30" s="593"/>
      <c r="I30" s="593"/>
      <c r="J30" s="596"/>
      <c r="K30" s="591"/>
      <c r="L30" s="167" t="str">
        <f>+'17'!E21</f>
        <v>Porcentaje total  de avance de actividades programado en la vigencia</v>
      </c>
      <c r="M30" s="214">
        <f>'17'!$D$29</f>
        <v>0</v>
      </c>
      <c r="N30" s="214">
        <f>'17'!$D$30</f>
        <v>0</v>
      </c>
      <c r="O30" s="214">
        <f>'17'!$D$31</f>
        <v>0</v>
      </c>
      <c r="P30" s="214">
        <f>'17'!$D$32</f>
        <v>0</v>
      </c>
      <c r="Q30" s="214">
        <f>'17'!$D$33</f>
        <v>1</v>
      </c>
      <c r="R30" s="214">
        <f>SUM(M30:Q30)</f>
        <v>1</v>
      </c>
      <c r="S30" s="611"/>
      <c r="T30" s="611"/>
    </row>
    <row r="31" spans="1:20" s="208" customFormat="1" ht="57" customHeight="1" x14ac:dyDescent="0.2">
      <c r="A31" s="591"/>
      <c r="B31" s="599"/>
      <c r="C31" s="594"/>
      <c r="D31" s="594"/>
      <c r="E31" s="594"/>
      <c r="F31" s="607"/>
      <c r="G31" s="594"/>
      <c r="H31" s="594"/>
      <c r="I31" s="594"/>
      <c r="J31" s="596"/>
      <c r="K31" s="591"/>
      <c r="L31" s="148" t="s">
        <v>201</v>
      </c>
      <c r="M31" s="216">
        <f t="shared" ref="M31:R31" si="5">IFERROR(+M29/M30,)</f>
        <v>0</v>
      </c>
      <c r="N31" s="216">
        <f t="shared" si="5"/>
        <v>0</v>
      </c>
      <c r="O31" s="216">
        <f t="shared" si="5"/>
        <v>0</v>
      </c>
      <c r="P31" s="216">
        <f t="shared" si="5"/>
        <v>0</v>
      </c>
      <c r="Q31" s="216">
        <f t="shared" si="5"/>
        <v>1</v>
      </c>
      <c r="R31" s="216">
        <f t="shared" si="5"/>
        <v>1</v>
      </c>
      <c r="S31" s="611"/>
      <c r="T31" s="611"/>
    </row>
    <row r="32" spans="1:20" s="208" customFormat="1" ht="57" customHeight="1" x14ac:dyDescent="0.2">
      <c r="A32" s="608">
        <f>+'18'!B8</f>
        <v>18</v>
      </c>
      <c r="B32" s="597" t="s">
        <v>332</v>
      </c>
      <c r="C32" s="592" t="s">
        <v>333</v>
      </c>
      <c r="D32" s="592" t="s">
        <v>334</v>
      </c>
      <c r="E32" s="592" t="s">
        <v>335</v>
      </c>
      <c r="F32" s="622" t="s">
        <v>152</v>
      </c>
      <c r="G32" s="592" t="s">
        <v>297</v>
      </c>
      <c r="H32" s="592" t="s">
        <v>759</v>
      </c>
      <c r="I32" s="592" t="s">
        <v>761</v>
      </c>
      <c r="J32" s="625" t="str">
        <f>+'18'!E8</f>
        <v>Realizar el 100 % del pago de compromisos de vigencias anteriores fenecidas</v>
      </c>
      <c r="K32" s="608" t="str">
        <f>+'18'!B14</f>
        <v>Pago compromisos fenecidos</v>
      </c>
      <c r="L32" s="167" t="str">
        <f>+'18'!B21</f>
        <v>Ejecución de pagos cuentas fenecidas</v>
      </c>
      <c r="M32" s="214">
        <f>'18'!B29</f>
        <v>0</v>
      </c>
      <c r="N32" s="214">
        <f>'18'!B30</f>
        <v>0</v>
      </c>
      <c r="O32" s="214">
        <f>'18'!B31</f>
        <v>0</v>
      </c>
      <c r="P32" s="214">
        <f>'18'!B32</f>
        <v>0</v>
      </c>
      <c r="Q32" s="214">
        <f>'18'!B33</f>
        <v>0</v>
      </c>
      <c r="R32" s="214">
        <f>SUM(M32:Q32)</f>
        <v>0</v>
      </c>
      <c r="S32" s="616" t="s">
        <v>743</v>
      </c>
      <c r="T32" s="617"/>
    </row>
    <row r="33" spans="1:20" s="208" customFormat="1" ht="57" customHeight="1" x14ac:dyDescent="0.2">
      <c r="A33" s="609"/>
      <c r="B33" s="598"/>
      <c r="C33" s="593"/>
      <c r="D33" s="593"/>
      <c r="E33" s="593"/>
      <c r="F33" s="623"/>
      <c r="G33" s="593"/>
      <c r="H33" s="593"/>
      <c r="I33" s="593"/>
      <c r="J33" s="626"/>
      <c r="K33" s="609"/>
      <c r="L33" s="167" t="str">
        <f>+'18'!E21</f>
        <v>Programación de ejecución de pagos de cuentas fenecidas</v>
      </c>
      <c r="M33" s="214">
        <f>'18'!D29</f>
        <v>0</v>
      </c>
      <c r="N33" s="214">
        <f>'18'!D30</f>
        <v>0</v>
      </c>
      <c r="O33" s="214">
        <f>'18'!D31</f>
        <v>0</v>
      </c>
      <c r="P33" s="214">
        <f>'18'!D32</f>
        <v>0</v>
      </c>
      <c r="Q33" s="214">
        <f>'18'!D33</f>
        <v>0</v>
      </c>
      <c r="R33" s="214">
        <f>SUM(M33:Q33)</f>
        <v>0</v>
      </c>
      <c r="S33" s="618"/>
      <c r="T33" s="619"/>
    </row>
    <row r="34" spans="1:20" s="208" customFormat="1" ht="57" customHeight="1" x14ac:dyDescent="0.2">
      <c r="A34" s="610"/>
      <c r="B34" s="599"/>
      <c r="C34" s="594"/>
      <c r="D34" s="594"/>
      <c r="E34" s="594"/>
      <c r="F34" s="624"/>
      <c r="G34" s="594"/>
      <c r="H34" s="594"/>
      <c r="I34" s="594"/>
      <c r="J34" s="627"/>
      <c r="K34" s="610"/>
      <c r="L34" s="148" t="s">
        <v>201</v>
      </c>
      <c r="M34" s="216">
        <f>IFERROR(+#REF!/M33,)</f>
        <v>0</v>
      </c>
      <c r="N34" s="216">
        <f>IFERROR(+#REF!/N33,)</f>
        <v>0</v>
      </c>
      <c r="O34" s="216">
        <f>IFERROR(+#REF!/O33,)</f>
        <v>0</v>
      </c>
      <c r="P34" s="216">
        <f>IFERROR(+#REF!/P33,)</f>
        <v>0</v>
      </c>
      <c r="Q34" s="216">
        <f>IFERROR(+#REF!/Q33,)</f>
        <v>0</v>
      </c>
      <c r="R34" s="216">
        <f>IFERROR(+R32/R33,)</f>
        <v>0</v>
      </c>
      <c r="S34" s="620"/>
      <c r="T34" s="621"/>
    </row>
    <row r="35" spans="1:20" ht="15.75" customHeight="1" x14ac:dyDescent="0.25">
      <c r="F35" s="201"/>
    </row>
    <row r="36" spans="1:20" ht="15.75" customHeight="1" x14ac:dyDescent="0.25">
      <c r="F36" s="201"/>
    </row>
    <row r="37" spans="1:20" ht="15.75" customHeight="1" x14ac:dyDescent="0.25">
      <c r="F37" s="201"/>
    </row>
    <row r="38" spans="1:20" ht="15.75" customHeight="1" x14ac:dyDescent="0.25">
      <c r="F38" s="201"/>
    </row>
    <row r="39" spans="1:20" ht="15.75" customHeight="1" x14ac:dyDescent="0.25">
      <c r="F39" s="201"/>
    </row>
    <row r="40" spans="1:20" ht="15.75" customHeight="1" x14ac:dyDescent="0.25">
      <c r="F40" s="201"/>
    </row>
    <row r="41" spans="1:20" ht="15.75" customHeight="1" x14ac:dyDescent="0.25">
      <c r="F41" s="201"/>
    </row>
    <row r="42" spans="1:20" ht="15.75" customHeight="1" x14ac:dyDescent="0.25">
      <c r="F42" s="201"/>
    </row>
    <row r="43" spans="1:20" ht="15.75" customHeight="1" x14ac:dyDescent="0.25">
      <c r="F43" s="201"/>
    </row>
    <row r="44" spans="1:20" ht="15.75" customHeight="1" x14ac:dyDescent="0.25">
      <c r="F44" s="201"/>
    </row>
    <row r="45" spans="1:20" ht="15.75" customHeight="1" x14ac:dyDescent="0.25">
      <c r="F45" s="201"/>
    </row>
    <row r="46" spans="1:20" ht="15.75" customHeight="1" x14ac:dyDescent="0.25">
      <c r="F46" s="201"/>
    </row>
    <row r="47" spans="1:20" ht="15.75" customHeight="1" x14ac:dyDescent="0.25">
      <c r="F47" s="201"/>
    </row>
    <row r="48" spans="1:20" ht="15.75" customHeight="1" x14ac:dyDescent="0.25">
      <c r="F48" s="201"/>
    </row>
    <row r="49" spans="6:6" ht="15.75" customHeight="1" x14ac:dyDescent="0.25">
      <c r="F49" s="201"/>
    </row>
    <row r="50" spans="6:6" ht="15.75" customHeight="1" x14ac:dyDescent="0.25">
      <c r="F50" s="201"/>
    </row>
    <row r="51" spans="6:6" ht="15.75" customHeight="1" x14ac:dyDescent="0.25">
      <c r="F51" s="201"/>
    </row>
    <row r="52" spans="6:6" ht="15.75" customHeight="1" x14ac:dyDescent="0.25">
      <c r="F52" s="201"/>
    </row>
    <row r="53" spans="6:6" x14ac:dyDescent="0.25">
      <c r="F53" s="201"/>
    </row>
    <row r="54" spans="6:6" x14ac:dyDescent="0.25">
      <c r="F54" s="201"/>
    </row>
    <row r="55" spans="6:6" x14ac:dyDescent="0.25">
      <c r="F55" s="201"/>
    </row>
    <row r="56" spans="6:6" x14ac:dyDescent="0.25">
      <c r="F56" s="201"/>
    </row>
    <row r="57" spans="6:6" x14ac:dyDescent="0.25">
      <c r="F57" s="201"/>
    </row>
  </sheetData>
  <sheetProtection autoFilter="0" pivotTables="0"/>
  <autoFilter ref="A13:T31">
    <filterColumn colId="18" showButton="0"/>
  </autoFilter>
  <mergeCells count="106">
    <mergeCell ref="S32:T34"/>
    <mergeCell ref="S20:T22"/>
    <mergeCell ref="K20:K22"/>
    <mergeCell ref="K17:K19"/>
    <mergeCell ref="S17:T19"/>
    <mergeCell ref="B29:B31"/>
    <mergeCell ref="C29:C31"/>
    <mergeCell ref="F26:F28"/>
    <mergeCell ref="G26:G28"/>
    <mergeCell ref="H26:H28"/>
    <mergeCell ref="J26:J28"/>
    <mergeCell ref="K23:K25"/>
    <mergeCell ref="S23:T25"/>
    <mergeCell ref="F32:F34"/>
    <mergeCell ref="G32:G34"/>
    <mergeCell ref="H32:H34"/>
    <mergeCell ref="J32:J34"/>
    <mergeCell ref="K32:K34"/>
    <mergeCell ref="I29:I31"/>
    <mergeCell ref="I32:I34"/>
    <mergeCell ref="I17:I19"/>
    <mergeCell ref="I20:I22"/>
    <mergeCell ref="I23:I25"/>
    <mergeCell ref="I26:I28"/>
    <mergeCell ref="G23:G25"/>
    <mergeCell ref="H23:H25"/>
    <mergeCell ref="G20:G22"/>
    <mergeCell ref="H20:H22"/>
    <mergeCell ref="F23:F25"/>
    <mergeCell ref="A20:A22"/>
    <mergeCell ref="F20:F22"/>
    <mergeCell ref="D20:D22"/>
    <mergeCell ref="S29:T31"/>
    <mergeCell ref="K26:K28"/>
    <mergeCell ref="S26:T28"/>
    <mergeCell ref="J20:J22"/>
    <mergeCell ref="F29:F31"/>
    <mergeCell ref="J29:J31"/>
    <mergeCell ref="G29:G31"/>
    <mergeCell ref="H29:H31"/>
    <mergeCell ref="K29:K31"/>
    <mergeCell ref="B17:B19"/>
    <mergeCell ref="C17:C19"/>
    <mergeCell ref="S14:T16"/>
    <mergeCell ref="C3:T3"/>
    <mergeCell ref="A12:A13"/>
    <mergeCell ref="A11:T11"/>
    <mergeCell ref="C8:F8"/>
    <mergeCell ref="S13:T13"/>
    <mergeCell ref="K12:K13"/>
    <mergeCell ref="B12:E12"/>
    <mergeCell ref="F12:F13"/>
    <mergeCell ref="L7:T7"/>
    <mergeCell ref="M12:T12"/>
    <mergeCell ref="C4:K4"/>
    <mergeCell ref="K14:K16"/>
    <mergeCell ref="I14:I16"/>
    <mergeCell ref="J17:J19"/>
    <mergeCell ref="F14:F16"/>
    <mergeCell ref="L6:T6"/>
    <mergeCell ref="L12:L13"/>
    <mergeCell ref="J12:J13"/>
    <mergeCell ref="C6:F6"/>
    <mergeCell ref="C7:F7"/>
    <mergeCell ref="A32:A34"/>
    <mergeCell ref="B32:B34"/>
    <mergeCell ref="C32:C34"/>
    <mergeCell ref="D32:D34"/>
    <mergeCell ref="E32:E34"/>
    <mergeCell ref="B20:B22"/>
    <mergeCell ref="C20:C22"/>
    <mergeCell ref="A26:A28"/>
    <mergeCell ref="B26:B28"/>
    <mergeCell ref="C26:C28"/>
    <mergeCell ref="D26:D28"/>
    <mergeCell ref="E26:E28"/>
    <mergeCell ref="A23:A25"/>
    <mergeCell ref="B23:B25"/>
    <mergeCell ref="C23:C25"/>
    <mergeCell ref="D23:D25"/>
    <mergeCell ref="E23:E25"/>
    <mergeCell ref="E20:E22"/>
    <mergeCell ref="C9:F9"/>
    <mergeCell ref="L4:T4"/>
    <mergeCell ref="A29:A31"/>
    <mergeCell ref="D29:D31"/>
    <mergeCell ref="E29:E31"/>
    <mergeCell ref="G14:G16"/>
    <mergeCell ref="H14:H16"/>
    <mergeCell ref="J14:J16"/>
    <mergeCell ref="D14:D16"/>
    <mergeCell ref="E14:E16"/>
    <mergeCell ref="A14:A16"/>
    <mergeCell ref="B14:B16"/>
    <mergeCell ref="C14:C16"/>
    <mergeCell ref="J23:J25"/>
    <mergeCell ref="G12:I12"/>
    <mergeCell ref="A1:B4"/>
    <mergeCell ref="C1:T1"/>
    <mergeCell ref="C2:T2"/>
    <mergeCell ref="D17:D19"/>
    <mergeCell ref="E17:E19"/>
    <mergeCell ref="F17:F19"/>
    <mergeCell ref="G17:G19"/>
    <mergeCell ref="H17:H19"/>
    <mergeCell ref="A17:A19"/>
  </mergeCells>
  <conditionalFormatting sqref="M14:Q15 M17:Q18 M20:Q21 M23:Q24 M26:Q27 M29:Q30">
    <cfRule type="cellIs" dxfId="18" priority="3" operator="greaterThan">
      <formula>0</formula>
    </cfRule>
  </conditionalFormatting>
  <conditionalFormatting sqref="M33:Q33">
    <cfRule type="cellIs" dxfId="17" priority="2" operator="greaterThan">
      <formula>0</formula>
    </cfRule>
  </conditionalFormatting>
  <conditionalFormatting sqref="M32:Q32">
    <cfRule type="cellIs" dxfId="16" priority="1" operator="greaterThan">
      <formula>0</formula>
    </cfRule>
  </conditionalFormatting>
  <pageMargins left="0.70866141732283472" right="0.70866141732283472" top="0.74803149606299213" bottom="0.74803149606299213" header="0.31496062992125984" footer="0.31496062992125984"/>
  <pageSetup scale="24" orientation="landscape" r:id="rId1"/>
  <headerFooter>
    <oddFooter>&amp;L&amp;"Arial,Normal"&amp;9F01-PE01-PR01 - V3</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X67"/>
  <sheetViews>
    <sheetView topLeftCell="A7" zoomScale="85" zoomScaleNormal="85" workbookViewId="0">
      <selection activeCell="B4" sqref="B4:E4"/>
    </sheetView>
  </sheetViews>
  <sheetFormatPr baseColWidth="10" defaultColWidth="0" defaultRowHeight="12.75" zeroHeight="1" x14ac:dyDescent="0.2"/>
  <cols>
    <col min="1" max="1" width="25.85546875" style="314" customWidth="1"/>
    <col min="2" max="5" width="20.85546875" style="277" customWidth="1"/>
    <col min="6" max="6" width="20.85546875" style="315" customWidth="1"/>
    <col min="7" max="8" width="20.85546875" style="277" customWidth="1"/>
    <col min="9" max="10" width="22.42578125" style="316" hidden="1" customWidth="1"/>
    <col min="11" max="11" width="11.42578125" style="205" hidden="1" customWidth="1"/>
    <col min="12" max="20" width="0" style="205" hidden="1" customWidth="1"/>
    <col min="21" max="23" width="0" style="204" hidden="1" customWidth="1"/>
    <col min="24" max="24" width="0" style="277" hidden="1" customWidth="1"/>
    <col min="25" max="16384" width="11.42578125" style="277" hidden="1"/>
  </cols>
  <sheetData>
    <row r="1" spans="1:13" ht="38.25" customHeight="1" x14ac:dyDescent="0.2">
      <c r="A1" s="649"/>
      <c r="B1" s="651" t="s">
        <v>407</v>
      </c>
      <c r="C1" s="651"/>
      <c r="D1" s="651"/>
      <c r="E1" s="651"/>
      <c r="F1" s="651"/>
      <c r="G1" s="651"/>
      <c r="H1" s="651"/>
      <c r="I1" s="276"/>
      <c r="J1" s="276"/>
      <c r="L1" s="152"/>
    </row>
    <row r="2" spans="1:13" ht="25.5" customHeight="1" x14ac:dyDescent="0.2">
      <c r="A2" s="649"/>
      <c r="B2" s="650" t="s">
        <v>125</v>
      </c>
      <c r="C2" s="650"/>
      <c r="D2" s="650"/>
      <c r="E2" s="650"/>
      <c r="F2" s="650"/>
      <c r="G2" s="650"/>
      <c r="H2" s="650"/>
      <c r="I2" s="276"/>
      <c r="J2" s="276"/>
      <c r="L2" s="152"/>
    </row>
    <row r="3" spans="1:13" ht="25.5" customHeight="1" x14ac:dyDescent="0.2">
      <c r="A3" s="649"/>
      <c r="B3" s="650" t="s">
        <v>208</v>
      </c>
      <c r="C3" s="650"/>
      <c r="D3" s="650"/>
      <c r="E3" s="650"/>
      <c r="F3" s="650"/>
      <c r="G3" s="650"/>
      <c r="H3" s="650"/>
      <c r="I3" s="276"/>
      <c r="J3" s="276"/>
      <c r="L3" s="152"/>
    </row>
    <row r="4" spans="1:13" ht="25.5" customHeight="1" x14ac:dyDescent="0.2">
      <c r="A4" s="649"/>
      <c r="B4" s="650" t="s">
        <v>209</v>
      </c>
      <c r="C4" s="650"/>
      <c r="D4" s="650"/>
      <c r="E4" s="650"/>
      <c r="F4" s="638" t="s">
        <v>408</v>
      </c>
      <c r="G4" s="638"/>
      <c r="H4" s="638"/>
      <c r="I4" s="276"/>
      <c r="J4" s="276"/>
      <c r="L4" s="152"/>
    </row>
    <row r="5" spans="1:13" ht="23.25" customHeight="1" x14ac:dyDescent="0.2">
      <c r="A5" s="652" t="s">
        <v>210</v>
      </c>
      <c r="B5" s="653"/>
      <c r="C5" s="653"/>
      <c r="D5" s="653"/>
      <c r="E5" s="653"/>
      <c r="F5" s="653"/>
      <c r="G5" s="653"/>
      <c r="H5" s="654"/>
      <c r="I5" s="153"/>
      <c r="J5" s="153"/>
    </row>
    <row r="6" spans="1:13" ht="24" customHeight="1" x14ac:dyDescent="0.2">
      <c r="A6" s="655" t="s">
        <v>211</v>
      </c>
      <c r="B6" s="656"/>
      <c r="C6" s="656"/>
      <c r="D6" s="656"/>
      <c r="E6" s="656"/>
      <c r="F6" s="656"/>
      <c r="G6" s="656"/>
      <c r="H6" s="657"/>
      <c r="I6" s="278"/>
      <c r="J6" s="278"/>
    </row>
    <row r="7" spans="1:13" ht="24" customHeight="1" x14ac:dyDescent="0.2">
      <c r="A7" s="658" t="s">
        <v>212</v>
      </c>
      <c r="B7" s="658"/>
      <c r="C7" s="658"/>
      <c r="D7" s="658"/>
      <c r="E7" s="658"/>
      <c r="F7" s="658"/>
      <c r="G7" s="658"/>
      <c r="H7" s="658"/>
      <c r="I7" s="279"/>
      <c r="J7" s="279"/>
      <c r="M7" s="280"/>
    </row>
    <row r="8" spans="1:13" ht="30.75" customHeight="1" x14ac:dyDescent="0.2">
      <c r="A8" s="281" t="s">
        <v>402</v>
      </c>
      <c r="B8" s="282">
        <v>14</v>
      </c>
      <c r="C8" s="659" t="s">
        <v>403</v>
      </c>
      <c r="D8" s="659"/>
      <c r="E8" s="720" t="s">
        <v>318</v>
      </c>
      <c r="F8" s="720"/>
      <c r="G8" s="720"/>
      <c r="H8" s="720"/>
      <c r="I8" s="283"/>
      <c r="J8" s="283"/>
      <c r="L8" s="152"/>
      <c r="M8" s="280"/>
    </row>
    <row r="9" spans="1:13" ht="30.75" customHeight="1" x14ac:dyDescent="0.2">
      <c r="A9" s="281" t="s">
        <v>213</v>
      </c>
      <c r="B9" s="335" t="s">
        <v>227</v>
      </c>
      <c r="C9" s="659" t="s">
        <v>214</v>
      </c>
      <c r="D9" s="659"/>
      <c r="E9" s="660" t="s">
        <v>409</v>
      </c>
      <c r="F9" s="660"/>
      <c r="G9" s="284" t="s">
        <v>215</v>
      </c>
      <c r="H9" s="339" t="s">
        <v>227</v>
      </c>
      <c r="I9" s="286"/>
      <c r="J9" s="286"/>
      <c r="L9" s="152"/>
      <c r="M9" s="280"/>
    </row>
    <row r="10" spans="1:13" ht="30.75" customHeight="1" x14ac:dyDescent="0.2">
      <c r="A10" s="281" t="s">
        <v>216</v>
      </c>
      <c r="B10" s="662" t="s">
        <v>301</v>
      </c>
      <c r="C10" s="662"/>
      <c r="D10" s="662"/>
      <c r="E10" s="662"/>
      <c r="F10" s="284" t="s">
        <v>217</v>
      </c>
      <c r="G10" s="663">
        <v>967</v>
      </c>
      <c r="H10" s="663"/>
      <c r="I10" s="287"/>
      <c r="J10" s="287"/>
      <c r="L10" s="152"/>
      <c r="M10" s="280"/>
    </row>
    <row r="11" spans="1:13" ht="30.75" customHeight="1" x14ac:dyDescent="0.2">
      <c r="A11" s="281" t="s">
        <v>220</v>
      </c>
      <c r="B11" s="664" t="s">
        <v>418</v>
      </c>
      <c r="C11" s="664"/>
      <c r="D11" s="664"/>
      <c r="E11" s="664"/>
      <c r="F11" s="284" t="s">
        <v>221</v>
      </c>
      <c r="G11" s="665" t="s">
        <v>415</v>
      </c>
      <c r="H11" s="665"/>
      <c r="I11" s="288"/>
      <c r="J11" s="288"/>
      <c r="L11" s="155"/>
    </row>
    <row r="12" spans="1:13" ht="30.75" customHeight="1" x14ac:dyDescent="0.2">
      <c r="A12" s="281" t="s">
        <v>222</v>
      </c>
      <c r="B12" s="722" t="s">
        <v>243</v>
      </c>
      <c r="C12" s="722"/>
      <c r="D12" s="722"/>
      <c r="E12" s="722"/>
      <c r="F12" s="722"/>
      <c r="G12" s="722"/>
      <c r="H12" s="722"/>
      <c r="I12" s="289"/>
      <c r="J12" s="289"/>
      <c r="L12" s="155"/>
    </row>
    <row r="13" spans="1:13" ht="30.75" customHeight="1" x14ac:dyDescent="0.2">
      <c r="A13" s="281" t="s">
        <v>223</v>
      </c>
      <c r="B13" s="667" t="s">
        <v>302</v>
      </c>
      <c r="C13" s="667"/>
      <c r="D13" s="667"/>
      <c r="E13" s="667"/>
      <c r="F13" s="667"/>
      <c r="G13" s="667"/>
      <c r="H13" s="667"/>
      <c r="I13" s="286"/>
      <c r="J13" s="286"/>
      <c r="L13" s="155"/>
      <c r="M13" s="280"/>
    </row>
    <row r="14" spans="1:13" ht="30.75" customHeight="1" x14ac:dyDescent="0.2">
      <c r="A14" s="281" t="s">
        <v>225</v>
      </c>
      <c r="B14" s="660" t="s">
        <v>319</v>
      </c>
      <c r="C14" s="660"/>
      <c r="D14" s="660"/>
      <c r="E14" s="660"/>
      <c r="F14" s="284" t="s">
        <v>226</v>
      </c>
      <c r="G14" s="668" t="s">
        <v>238</v>
      </c>
      <c r="H14" s="668"/>
      <c r="I14" s="286"/>
      <c r="J14" s="286"/>
      <c r="L14" s="155"/>
      <c r="M14" s="280"/>
    </row>
    <row r="15" spans="1:13" ht="30.75" customHeight="1" x14ac:dyDescent="0.2">
      <c r="A15" s="281" t="s">
        <v>228</v>
      </c>
      <c r="B15" s="723" t="s">
        <v>470</v>
      </c>
      <c r="C15" s="723"/>
      <c r="D15" s="723"/>
      <c r="E15" s="723"/>
      <c r="F15" s="284" t="s">
        <v>229</v>
      </c>
      <c r="G15" s="668" t="s">
        <v>219</v>
      </c>
      <c r="H15" s="668"/>
      <c r="I15" s="286"/>
      <c r="J15" s="286"/>
      <c r="L15" s="155"/>
    </row>
    <row r="16" spans="1:13" ht="40.5" customHeight="1" x14ac:dyDescent="0.2">
      <c r="A16" s="281" t="s">
        <v>230</v>
      </c>
      <c r="B16" s="660" t="s">
        <v>320</v>
      </c>
      <c r="C16" s="660"/>
      <c r="D16" s="660"/>
      <c r="E16" s="660"/>
      <c r="F16" s="660"/>
      <c r="G16" s="660"/>
      <c r="H16" s="660"/>
      <c r="I16" s="289"/>
      <c r="J16" s="289"/>
      <c r="L16" s="155"/>
      <c r="M16" s="280"/>
    </row>
    <row r="17" spans="1:13" ht="30.75" customHeight="1" x14ac:dyDescent="0.2">
      <c r="A17" s="281" t="s">
        <v>233</v>
      </c>
      <c r="B17" s="660" t="s">
        <v>314</v>
      </c>
      <c r="C17" s="660"/>
      <c r="D17" s="660"/>
      <c r="E17" s="660"/>
      <c r="F17" s="660"/>
      <c r="G17" s="660"/>
      <c r="H17" s="660"/>
      <c r="I17" s="290"/>
      <c r="J17" s="290"/>
      <c r="L17" s="155"/>
      <c r="M17" s="280"/>
    </row>
    <row r="18" spans="1:13" ht="30.75" customHeight="1" x14ac:dyDescent="0.2">
      <c r="A18" s="281" t="s">
        <v>235</v>
      </c>
      <c r="B18" s="666" t="s">
        <v>285</v>
      </c>
      <c r="C18" s="666"/>
      <c r="D18" s="666"/>
      <c r="E18" s="666"/>
      <c r="F18" s="666"/>
      <c r="G18" s="666"/>
      <c r="H18" s="666"/>
      <c r="I18" s="291"/>
      <c r="J18" s="291"/>
      <c r="L18" s="155"/>
      <c r="M18" s="280"/>
    </row>
    <row r="19" spans="1:13" ht="30.75" customHeight="1" x14ac:dyDescent="0.2">
      <c r="A19" s="281" t="s">
        <v>237</v>
      </c>
      <c r="B19" s="670" t="s">
        <v>286</v>
      </c>
      <c r="C19" s="670"/>
      <c r="D19" s="670"/>
      <c r="E19" s="670"/>
      <c r="F19" s="670"/>
      <c r="G19" s="670"/>
      <c r="H19" s="670"/>
      <c r="I19" s="292"/>
      <c r="J19" s="292"/>
      <c r="L19" s="155"/>
      <c r="M19" s="280"/>
    </row>
    <row r="20" spans="1:13" ht="27.75" customHeight="1" x14ac:dyDescent="0.2">
      <c r="A20" s="659" t="s">
        <v>240</v>
      </c>
      <c r="B20" s="671" t="s">
        <v>241</v>
      </c>
      <c r="C20" s="671"/>
      <c r="D20" s="671"/>
      <c r="E20" s="672" t="s">
        <v>242</v>
      </c>
      <c r="F20" s="672"/>
      <c r="G20" s="672"/>
      <c r="H20" s="672"/>
      <c r="I20" s="293"/>
      <c r="J20" s="293"/>
      <c r="L20" s="155"/>
      <c r="M20" s="280"/>
    </row>
    <row r="21" spans="1:13" ht="27" customHeight="1" x14ac:dyDescent="0.2">
      <c r="A21" s="659"/>
      <c r="B21" s="666" t="s">
        <v>287</v>
      </c>
      <c r="C21" s="666"/>
      <c r="D21" s="666"/>
      <c r="E21" s="666" t="s">
        <v>288</v>
      </c>
      <c r="F21" s="666"/>
      <c r="G21" s="666"/>
      <c r="H21" s="666"/>
      <c r="I21" s="291"/>
      <c r="J21" s="291"/>
      <c r="L21" s="155"/>
      <c r="M21" s="280"/>
    </row>
    <row r="22" spans="1:13" ht="39.75" customHeight="1" x14ac:dyDescent="0.2">
      <c r="A22" s="281" t="s">
        <v>244</v>
      </c>
      <c r="B22" s="667" t="s">
        <v>286</v>
      </c>
      <c r="C22" s="667"/>
      <c r="D22" s="667"/>
      <c r="E22" s="667" t="s">
        <v>286</v>
      </c>
      <c r="F22" s="667"/>
      <c r="G22" s="667"/>
      <c r="H22" s="667"/>
      <c r="I22" s="286"/>
      <c r="J22" s="286"/>
      <c r="L22" s="155"/>
      <c r="M22" s="280"/>
    </row>
    <row r="23" spans="1:13" ht="44.25" customHeight="1" x14ac:dyDescent="0.2">
      <c r="A23" s="281" t="s">
        <v>246</v>
      </c>
      <c r="B23" s="666" t="s">
        <v>290</v>
      </c>
      <c r="C23" s="666"/>
      <c r="D23" s="666"/>
      <c r="E23" s="666" t="s">
        <v>289</v>
      </c>
      <c r="F23" s="666"/>
      <c r="G23" s="666"/>
      <c r="H23" s="666"/>
      <c r="I23" s="290"/>
      <c r="J23" s="290"/>
      <c r="L23" s="156"/>
      <c r="M23" s="280"/>
    </row>
    <row r="24" spans="1:13" ht="29.25" customHeight="1" x14ac:dyDescent="0.2">
      <c r="A24" s="281" t="s">
        <v>248</v>
      </c>
      <c r="B24" s="673">
        <v>43831</v>
      </c>
      <c r="C24" s="660"/>
      <c r="D24" s="660"/>
      <c r="E24" s="284" t="s">
        <v>249</v>
      </c>
      <c r="F24" s="802">
        <f>+'Sección 2. Metas - Presupuesto'!I22</f>
        <v>0.24</v>
      </c>
      <c r="G24" s="803"/>
      <c r="H24" s="804"/>
      <c r="I24" s="294"/>
      <c r="J24" s="294"/>
      <c r="L24" s="156"/>
    </row>
    <row r="25" spans="1:13" ht="27" customHeight="1" x14ac:dyDescent="0.2">
      <c r="A25" s="281" t="s">
        <v>250</v>
      </c>
      <c r="B25" s="673">
        <v>43982</v>
      </c>
      <c r="C25" s="660"/>
      <c r="D25" s="660"/>
      <c r="E25" s="284" t="s">
        <v>251</v>
      </c>
      <c r="F25" s="805">
        <f>+'Sección 2. Metas - Presupuesto'!J22</f>
        <v>0.01</v>
      </c>
      <c r="G25" s="805"/>
      <c r="H25" s="805"/>
      <c r="I25" s="295"/>
      <c r="J25" s="295"/>
      <c r="L25" s="156"/>
    </row>
    <row r="26" spans="1:13" ht="47.25" customHeight="1" x14ac:dyDescent="0.2">
      <c r="A26" s="281" t="s">
        <v>252</v>
      </c>
      <c r="B26" s="668" t="s">
        <v>231</v>
      </c>
      <c r="C26" s="668"/>
      <c r="D26" s="668"/>
      <c r="E26" s="296" t="s">
        <v>253</v>
      </c>
      <c r="F26" s="675" t="s">
        <v>434</v>
      </c>
      <c r="G26" s="675"/>
      <c r="H26" s="675"/>
      <c r="I26" s="293"/>
      <c r="J26" s="293"/>
      <c r="L26" s="156"/>
    </row>
    <row r="27" spans="1:13" ht="30" customHeight="1" x14ac:dyDescent="0.2">
      <c r="A27" s="676" t="s">
        <v>254</v>
      </c>
      <c r="B27" s="676"/>
      <c r="C27" s="676"/>
      <c r="D27" s="676"/>
      <c r="E27" s="676"/>
      <c r="F27" s="676"/>
      <c r="G27" s="676"/>
      <c r="H27" s="676"/>
      <c r="I27" s="279"/>
      <c r="J27" s="279"/>
      <c r="L27" s="156"/>
    </row>
    <row r="28" spans="1:13" ht="56.25" customHeight="1" x14ac:dyDescent="0.2">
      <c r="A28" s="297" t="s">
        <v>255</v>
      </c>
      <c r="B28" s="297" t="s">
        <v>256</v>
      </c>
      <c r="C28" s="297" t="s">
        <v>257</v>
      </c>
      <c r="D28" s="297" t="s">
        <v>258</v>
      </c>
      <c r="E28" s="297" t="s">
        <v>259</v>
      </c>
      <c r="F28" s="298" t="s">
        <v>260</v>
      </c>
      <c r="G28" s="298" t="s">
        <v>261</v>
      </c>
      <c r="H28" s="297" t="s">
        <v>262</v>
      </c>
      <c r="I28" s="291"/>
      <c r="J28" s="291"/>
      <c r="L28" s="156"/>
    </row>
    <row r="29" spans="1:13" ht="19.5" customHeight="1" x14ac:dyDescent="0.2">
      <c r="A29" s="299" t="s">
        <v>263</v>
      </c>
      <c r="B29" s="447">
        <v>0</v>
      </c>
      <c r="C29" s="317">
        <f>+B29</f>
        <v>0</v>
      </c>
      <c r="D29" s="173">
        <v>0</v>
      </c>
      <c r="E29" s="318">
        <f>+D29</f>
        <v>0</v>
      </c>
      <c r="F29" s="319">
        <f>IFERROR(+B29/D29,B29)</f>
        <v>0</v>
      </c>
      <c r="G29" s="320">
        <f>IFERROR(+C29/$E$33,)</f>
        <v>0</v>
      </c>
      <c r="H29" s="321">
        <f>+C29/$F$25</f>
        <v>0</v>
      </c>
      <c r="I29" s="300"/>
      <c r="J29" s="300"/>
      <c r="L29" s="156"/>
    </row>
    <row r="30" spans="1:13" ht="19.5" customHeight="1" x14ac:dyDescent="0.2">
      <c r="A30" s="299" t="s">
        <v>264</v>
      </c>
      <c r="B30" s="447">
        <v>1E-3</v>
      </c>
      <c r="C30" s="317">
        <f>+C29+B30</f>
        <v>1E-3</v>
      </c>
      <c r="D30" s="173">
        <v>2E-3</v>
      </c>
      <c r="E30" s="318">
        <f>+D30+E29</f>
        <v>2E-3</v>
      </c>
      <c r="F30" s="319">
        <f>IFERROR(+B30/D30,B30)</f>
        <v>0.5</v>
      </c>
      <c r="G30" s="320">
        <f t="shared" ref="G30:G33" si="0">IFERROR(+C30/$E$33,)</f>
        <v>0.1</v>
      </c>
      <c r="H30" s="321">
        <f>+C30/$F$25</f>
        <v>0.1</v>
      </c>
      <c r="I30" s="300"/>
      <c r="J30" s="300"/>
      <c r="L30" s="156"/>
    </row>
    <row r="31" spans="1:13" ht="19.5" customHeight="1" x14ac:dyDescent="0.2">
      <c r="A31" s="299" t="s">
        <v>265</v>
      </c>
      <c r="B31" s="447">
        <v>0</v>
      </c>
      <c r="C31" s="317">
        <f>+C30+B31</f>
        <v>1E-3</v>
      </c>
      <c r="D31" s="173">
        <v>0</v>
      </c>
      <c r="E31" s="318">
        <f>+D31+E30</f>
        <v>2E-3</v>
      </c>
      <c r="F31" s="319">
        <f>IFERROR(+B31/D31,B31)</f>
        <v>0</v>
      </c>
      <c r="G31" s="320">
        <f t="shared" si="0"/>
        <v>0.1</v>
      </c>
      <c r="H31" s="321">
        <f>+C31/$F$25</f>
        <v>0.1</v>
      </c>
      <c r="I31" s="300"/>
      <c r="J31" s="300"/>
      <c r="L31" s="156"/>
    </row>
    <row r="32" spans="1:13" ht="19.5" customHeight="1" x14ac:dyDescent="0.2">
      <c r="A32" s="299" t="s">
        <v>266</v>
      </c>
      <c r="B32" s="447">
        <v>0</v>
      </c>
      <c r="C32" s="317">
        <f>+C31+B32</f>
        <v>1E-3</v>
      </c>
      <c r="D32" s="173">
        <v>0</v>
      </c>
      <c r="E32" s="318">
        <f>+D32+E31</f>
        <v>2E-3</v>
      </c>
      <c r="F32" s="319">
        <f>IFERROR(+B32/D32,B32)</f>
        <v>0</v>
      </c>
      <c r="G32" s="320">
        <f t="shared" si="0"/>
        <v>0.1</v>
      </c>
      <c r="H32" s="321">
        <f>+C32/$F$25</f>
        <v>0.1</v>
      </c>
      <c r="I32" s="300"/>
      <c r="J32" s="300"/>
    </row>
    <row r="33" spans="1:10" ht="19.5" customHeight="1" x14ac:dyDescent="0.2">
      <c r="A33" s="299" t="s">
        <v>267</v>
      </c>
      <c r="B33" s="447">
        <v>8.9999999999999993E-3</v>
      </c>
      <c r="C33" s="317">
        <f>+C32+B33</f>
        <v>9.9999999999999985E-3</v>
      </c>
      <c r="D33" s="173">
        <v>8.0000000000000002E-3</v>
      </c>
      <c r="E33" s="318">
        <f>+D33+E32</f>
        <v>0.01</v>
      </c>
      <c r="F33" s="319">
        <f>IFERROR(+B33/D33,B33)</f>
        <v>1.125</v>
      </c>
      <c r="G33" s="320">
        <f t="shared" si="0"/>
        <v>0.99999999999999978</v>
      </c>
      <c r="H33" s="321">
        <f>+C33/$F$25</f>
        <v>0.99999999999999978</v>
      </c>
      <c r="I33" s="300"/>
      <c r="J33" s="300"/>
    </row>
    <row r="34" spans="1:10" ht="75.95" customHeight="1" x14ac:dyDescent="0.2">
      <c r="A34" s="301" t="s">
        <v>268</v>
      </c>
      <c r="B34" s="677" t="s">
        <v>727</v>
      </c>
      <c r="C34" s="678"/>
      <c r="D34" s="678"/>
      <c r="E34" s="678"/>
      <c r="F34" s="678"/>
      <c r="G34" s="678"/>
      <c r="H34" s="679"/>
      <c r="I34" s="302"/>
      <c r="J34" s="302"/>
    </row>
    <row r="35" spans="1:10" ht="29.25" customHeight="1" x14ac:dyDescent="0.2">
      <c r="A35" s="658" t="s">
        <v>269</v>
      </c>
      <c r="B35" s="658"/>
      <c r="C35" s="658"/>
      <c r="D35" s="658"/>
      <c r="E35" s="658"/>
      <c r="F35" s="658"/>
      <c r="G35" s="658"/>
      <c r="H35" s="658"/>
      <c r="I35" s="279"/>
      <c r="J35" s="279"/>
    </row>
    <row r="36" spans="1:10" ht="42" customHeight="1" x14ac:dyDescent="0.2">
      <c r="A36" s="680"/>
      <c r="B36" s="680"/>
      <c r="C36" s="680"/>
      <c r="D36" s="680"/>
      <c r="E36" s="680"/>
      <c r="F36" s="680"/>
      <c r="G36" s="680"/>
      <c r="H36" s="680"/>
      <c r="I36" s="279"/>
      <c r="J36" s="279"/>
    </row>
    <row r="37" spans="1:10" ht="42" customHeight="1" x14ac:dyDescent="0.2">
      <c r="A37" s="680"/>
      <c r="B37" s="680"/>
      <c r="C37" s="680"/>
      <c r="D37" s="680"/>
      <c r="E37" s="680"/>
      <c r="F37" s="680"/>
      <c r="G37" s="680"/>
      <c r="H37" s="680"/>
      <c r="I37" s="302"/>
      <c r="J37" s="302"/>
    </row>
    <row r="38" spans="1:10" ht="42" customHeight="1" x14ac:dyDescent="0.2">
      <c r="A38" s="680"/>
      <c r="B38" s="680"/>
      <c r="C38" s="680"/>
      <c r="D38" s="680"/>
      <c r="E38" s="680"/>
      <c r="F38" s="680"/>
      <c r="G38" s="680"/>
      <c r="H38" s="680"/>
      <c r="I38" s="302"/>
      <c r="J38" s="302"/>
    </row>
    <row r="39" spans="1:10" ht="42" customHeight="1" x14ac:dyDescent="0.2">
      <c r="A39" s="680"/>
      <c r="B39" s="680"/>
      <c r="C39" s="680"/>
      <c r="D39" s="680"/>
      <c r="E39" s="680"/>
      <c r="F39" s="680"/>
      <c r="G39" s="680"/>
      <c r="H39" s="680"/>
      <c r="I39" s="302"/>
      <c r="J39" s="302"/>
    </row>
    <row r="40" spans="1:10" ht="42" customHeight="1" x14ac:dyDescent="0.2">
      <c r="A40" s="680"/>
      <c r="B40" s="680"/>
      <c r="C40" s="680"/>
      <c r="D40" s="680"/>
      <c r="E40" s="680"/>
      <c r="F40" s="680"/>
      <c r="G40" s="680"/>
      <c r="H40" s="680"/>
      <c r="I40" s="153"/>
      <c r="J40" s="153"/>
    </row>
    <row r="41" spans="1:10" ht="61.5" customHeight="1" x14ac:dyDescent="0.2">
      <c r="A41" s="281" t="s">
        <v>270</v>
      </c>
      <c r="B41" s="782" t="s">
        <v>746</v>
      </c>
      <c r="C41" s="783"/>
      <c r="D41" s="783"/>
      <c r="E41" s="783"/>
      <c r="F41" s="783"/>
      <c r="G41" s="783"/>
      <c r="H41" s="783"/>
      <c r="I41" s="303"/>
      <c r="J41" s="303"/>
    </row>
    <row r="42" spans="1:10" ht="34.5" customHeight="1" x14ac:dyDescent="0.2">
      <c r="A42" s="281" t="s">
        <v>271</v>
      </c>
      <c r="B42" s="684" t="s">
        <v>437</v>
      </c>
      <c r="C42" s="685"/>
      <c r="D42" s="685"/>
      <c r="E42" s="685"/>
      <c r="F42" s="685"/>
      <c r="G42" s="685"/>
      <c r="H42" s="686"/>
      <c r="I42" s="303"/>
      <c r="J42" s="303"/>
    </row>
    <row r="43" spans="1:10" ht="53.25" customHeight="1" x14ac:dyDescent="0.2">
      <c r="A43" s="301" t="s">
        <v>272</v>
      </c>
      <c r="B43" s="681" t="s">
        <v>321</v>
      </c>
      <c r="C43" s="682"/>
      <c r="D43" s="682"/>
      <c r="E43" s="682"/>
      <c r="F43" s="682"/>
      <c r="G43" s="682"/>
      <c r="H43" s="683"/>
      <c r="I43" s="303"/>
      <c r="J43" s="303"/>
    </row>
    <row r="44" spans="1:10" ht="29.25" customHeight="1" x14ac:dyDescent="0.2">
      <c r="A44" s="658" t="s">
        <v>273</v>
      </c>
      <c r="B44" s="658"/>
      <c r="C44" s="658"/>
      <c r="D44" s="658"/>
      <c r="E44" s="658"/>
      <c r="F44" s="658"/>
      <c r="G44" s="658"/>
      <c r="H44" s="658"/>
      <c r="I44" s="303"/>
      <c r="J44" s="303"/>
    </row>
    <row r="45" spans="1:10" ht="33" customHeight="1" x14ac:dyDescent="0.2">
      <c r="A45" s="690" t="s">
        <v>274</v>
      </c>
      <c r="B45" s="297" t="s">
        <v>275</v>
      </c>
      <c r="C45" s="691" t="s">
        <v>276</v>
      </c>
      <c r="D45" s="691"/>
      <c r="E45" s="691"/>
      <c r="F45" s="691" t="s">
        <v>277</v>
      </c>
      <c r="G45" s="691"/>
      <c r="H45" s="691"/>
      <c r="I45" s="304"/>
      <c r="J45" s="304"/>
    </row>
    <row r="46" spans="1:10" ht="31.5" customHeight="1" x14ac:dyDescent="0.2">
      <c r="A46" s="690"/>
      <c r="B46" s="305"/>
      <c r="C46" s="661"/>
      <c r="D46" s="661"/>
      <c r="E46" s="661"/>
      <c r="F46" s="806"/>
      <c r="G46" s="806"/>
      <c r="H46" s="806"/>
      <c r="I46" s="304"/>
      <c r="J46" s="304"/>
    </row>
    <row r="47" spans="1:10" ht="31.5" customHeight="1" x14ac:dyDescent="0.2">
      <c r="A47" s="301" t="s">
        <v>278</v>
      </c>
      <c r="B47" s="807" t="s">
        <v>410</v>
      </c>
      <c r="C47" s="807"/>
      <c r="D47" s="695" t="s">
        <v>279</v>
      </c>
      <c r="E47" s="695"/>
      <c r="F47" s="807" t="s">
        <v>478</v>
      </c>
      <c r="G47" s="807"/>
      <c r="H47" s="807"/>
      <c r="I47" s="306"/>
      <c r="J47" s="306"/>
    </row>
    <row r="48" spans="1:10" ht="31.5" customHeight="1" x14ac:dyDescent="0.2">
      <c r="A48" s="301" t="s">
        <v>738</v>
      </c>
      <c r="B48" s="661" t="s">
        <v>737</v>
      </c>
      <c r="C48" s="661"/>
      <c r="D48" s="690" t="s">
        <v>280</v>
      </c>
      <c r="E48" s="690"/>
      <c r="F48" s="808" t="s">
        <v>742</v>
      </c>
      <c r="G48" s="809"/>
      <c r="H48" s="810"/>
      <c r="I48" s="306"/>
      <c r="J48" s="306"/>
    </row>
    <row r="49" spans="1:10" ht="31.5" customHeight="1" x14ac:dyDescent="0.2">
      <c r="A49" s="301" t="s">
        <v>281</v>
      </c>
      <c r="B49" s="661"/>
      <c r="C49" s="661"/>
      <c r="D49" s="659" t="s">
        <v>282</v>
      </c>
      <c r="E49" s="659"/>
      <c r="F49" s="661"/>
      <c r="G49" s="661"/>
      <c r="H49" s="661"/>
      <c r="I49" s="307"/>
      <c r="J49" s="307"/>
    </row>
    <row r="50" spans="1:10" ht="31.5" customHeight="1" x14ac:dyDescent="0.2">
      <c r="A50" s="301" t="s">
        <v>283</v>
      </c>
      <c r="B50" s="661"/>
      <c r="C50" s="661"/>
      <c r="D50" s="659"/>
      <c r="E50" s="659"/>
      <c r="F50" s="661"/>
      <c r="G50" s="661"/>
      <c r="H50" s="661"/>
      <c r="I50" s="307"/>
      <c r="J50" s="307"/>
    </row>
    <row r="51" spans="1:10" ht="15" hidden="1" x14ac:dyDescent="0.25">
      <c r="A51" s="159"/>
      <c r="B51" s="159"/>
      <c r="C51" s="7"/>
      <c r="D51" s="7"/>
      <c r="E51" s="7"/>
      <c r="F51" s="7"/>
      <c r="G51" s="7"/>
      <c r="H51" s="160"/>
      <c r="I51" s="161"/>
      <c r="J51" s="161"/>
    </row>
    <row r="52" spans="1:10" hidden="1" x14ac:dyDescent="0.2">
      <c r="A52" s="308"/>
      <c r="B52" s="309"/>
      <c r="C52" s="309"/>
      <c r="D52" s="310"/>
      <c r="E52" s="310"/>
      <c r="F52" s="311"/>
      <c r="G52" s="312"/>
      <c r="H52" s="309"/>
      <c r="I52" s="313"/>
      <c r="J52" s="313"/>
    </row>
    <row r="53" spans="1:10" hidden="1" x14ac:dyDescent="0.2">
      <c r="A53" s="308"/>
      <c r="B53" s="309"/>
      <c r="C53" s="309"/>
      <c r="D53" s="310"/>
      <c r="E53" s="310"/>
      <c r="F53" s="311"/>
      <c r="G53" s="312"/>
      <c r="H53" s="309"/>
      <c r="I53" s="313"/>
      <c r="J53" s="313"/>
    </row>
    <row r="54" spans="1:10" hidden="1" x14ac:dyDescent="0.2">
      <c r="A54" s="308"/>
      <c r="B54" s="309"/>
      <c r="C54" s="309"/>
      <c r="D54" s="310"/>
      <c r="E54" s="310"/>
      <c r="F54" s="311"/>
      <c r="G54" s="312"/>
      <c r="H54" s="309"/>
      <c r="I54" s="313"/>
      <c r="J54" s="313"/>
    </row>
    <row r="55" spans="1:10" hidden="1" x14ac:dyDescent="0.2">
      <c r="A55" s="308"/>
      <c r="B55" s="309"/>
      <c r="C55" s="309"/>
      <c r="D55" s="310"/>
      <c r="E55" s="310"/>
      <c r="F55" s="311"/>
      <c r="G55" s="312"/>
      <c r="H55" s="309"/>
      <c r="I55" s="313"/>
      <c r="J55" s="313"/>
    </row>
    <row r="56" spans="1:10" hidden="1" x14ac:dyDescent="0.2">
      <c r="A56" s="308"/>
      <c r="B56" s="309"/>
      <c r="C56" s="309"/>
      <c r="D56" s="310"/>
      <c r="E56" s="310"/>
      <c r="F56" s="311"/>
      <c r="G56" s="312"/>
      <c r="H56" s="309"/>
      <c r="I56" s="313"/>
      <c r="J56" s="313"/>
    </row>
    <row r="57" spans="1:10" hidden="1" x14ac:dyDescent="0.2">
      <c r="A57" s="308"/>
      <c r="B57" s="309"/>
      <c r="C57" s="309"/>
      <c r="D57" s="310"/>
      <c r="E57" s="310"/>
      <c r="F57" s="311"/>
      <c r="G57" s="312"/>
      <c r="H57" s="309"/>
      <c r="I57" s="313"/>
      <c r="J57" s="313"/>
    </row>
    <row r="58" spans="1:10" hidden="1" x14ac:dyDescent="0.2">
      <c r="A58" s="308"/>
      <c r="B58" s="309"/>
      <c r="C58" s="309"/>
      <c r="D58" s="310"/>
      <c r="E58" s="310"/>
      <c r="F58" s="311"/>
      <c r="G58" s="312"/>
      <c r="H58" s="309"/>
      <c r="I58" s="313"/>
      <c r="J58" s="313"/>
    </row>
    <row r="59" spans="1:10" hidden="1" x14ac:dyDescent="0.2">
      <c r="A59" s="308"/>
      <c r="B59" s="309"/>
      <c r="C59" s="309"/>
      <c r="D59" s="310"/>
      <c r="E59" s="310"/>
      <c r="F59" s="311"/>
      <c r="G59" s="312"/>
      <c r="H59" s="309"/>
      <c r="I59" s="313"/>
      <c r="J59" s="313"/>
    </row>
    <row r="60" spans="1:10" hidden="1" x14ac:dyDescent="0.2"/>
    <row r="61" spans="1:10" hidden="1" x14ac:dyDescent="0.2"/>
    <row r="62" spans="1:10" hidden="1" x14ac:dyDescent="0.2"/>
    <row r="63" spans="1:10" hidden="1" x14ac:dyDescent="0.2"/>
    <row r="64" spans="1:10" hidden="1" x14ac:dyDescent="0.2"/>
    <row r="65" hidden="1" x14ac:dyDescent="0.2"/>
    <row r="66" hidden="1" x14ac:dyDescent="0.2"/>
    <row r="67" hidden="1" x14ac:dyDescent="0.2"/>
  </sheetData>
  <sheetProtection autoFilter="0" pivotTables="0"/>
  <mergeCells count="65">
    <mergeCell ref="B49:C49"/>
    <mergeCell ref="D49:E50"/>
    <mergeCell ref="F49:H50"/>
    <mergeCell ref="B50:C50"/>
    <mergeCell ref="B47:C47"/>
    <mergeCell ref="D47:E47"/>
    <mergeCell ref="F47:H47"/>
    <mergeCell ref="B48:C48"/>
    <mergeCell ref="D48:E48"/>
    <mergeCell ref="F48:H48"/>
    <mergeCell ref="B43:H43"/>
    <mergeCell ref="A44:H44"/>
    <mergeCell ref="A45:A46"/>
    <mergeCell ref="C45:E45"/>
    <mergeCell ref="F45:H45"/>
    <mergeCell ref="C46:E46"/>
    <mergeCell ref="F46:H46"/>
    <mergeCell ref="B34:H34"/>
    <mergeCell ref="A35:H35"/>
    <mergeCell ref="A36:H40"/>
    <mergeCell ref="B41:H41"/>
    <mergeCell ref="B42:H42"/>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disablePrompts="1" count="7">
    <dataValidation type="list" allowBlank="1" showInputMessage="1" showErrorMessage="1" sqref="B26:D26">
      <formula1>$L$14:$L$17</formula1>
    </dataValidation>
    <dataValidation type="list" allowBlank="1" showInputMessage="1" showErrorMessage="1" sqref="J14">
      <formula1>N19:N21</formula1>
    </dataValidation>
    <dataValidation type="list" allowBlank="1" showInputMessage="1" showErrorMessage="1" sqref="G14:I14">
      <formula1>L19:L21</formula1>
    </dataValidation>
    <dataValidation type="list" allowBlank="1" showInputMessage="1" showErrorMessage="1" sqref="I12:J12">
      <formula1>$L$23:$L$30</formula1>
    </dataValidation>
    <dataValidation type="list" allowBlank="1" showInputMessage="1" showErrorMessage="1" sqref="G15:H15">
      <formula1>$M$7:$M$10</formula1>
    </dataValidation>
    <dataValidation type="list" allowBlank="1" showInputMessage="1" showErrorMessage="1" sqref="B9 H9">
      <formula1>$M$13:$M$14</formula1>
    </dataValidation>
    <dataValidation type="list" allowBlank="1" showInputMessage="1" showErrorMessage="1" sqref="B12:H12">
      <formula1>$M$16:$M$23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'11'!$K$9:$K$12</xm:f>
          </x14:formula1>
          <xm:sqref>B11:E11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51"/>
  <sheetViews>
    <sheetView topLeftCell="E14" zoomScale="80" zoomScaleNormal="80" workbookViewId="0">
      <selection activeCell="G19" sqref="G19"/>
    </sheetView>
  </sheetViews>
  <sheetFormatPr baseColWidth="10" defaultColWidth="0" defaultRowHeight="15" zeroHeight="1" x14ac:dyDescent="0.25"/>
  <cols>
    <col min="1" max="1" width="25.85546875" style="239" customWidth="1"/>
    <col min="2" max="2" width="32.140625" style="384" customWidth="1"/>
    <col min="3" max="3" width="21.85546875" style="384" customWidth="1"/>
    <col min="4" max="4" width="30.5703125" style="384" customWidth="1"/>
    <col min="5" max="5" width="77.5703125" style="384" customWidth="1"/>
    <col min="6" max="7" width="20.5703125" style="384" customWidth="1"/>
    <col min="8" max="9" width="20" style="384" customWidth="1"/>
    <col min="10" max="10" width="36.85546875" style="384" customWidth="1"/>
    <col min="11" max="196" width="11.42578125" style="384" hidden="1" customWidth="1"/>
    <col min="197" max="197" width="1.42578125" style="384" hidden="1" customWidth="1"/>
    <col min="198" max="16384" width="11.42578125" style="384" hidden="1"/>
  </cols>
  <sheetData>
    <row r="1" spans="1:10" ht="27" customHeight="1" x14ac:dyDescent="0.25">
      <c r="A1" s="794"/>
      <c r="B1" s="737" t="s">
        <v>412</v>
      </c>
      <c r="C1" s="737"/>
      <c r="D1" s="737"/>
      <c r="E1" s="737"/>
      <c r="F1" s="737"/>
      <c r="G1" s="737"/>
      <c r="H1" s="737"/>
      <c r="I1" s="737"/>
      <c r="J1" s="737"/>
    </row>
    <row r="2" spans="1:10" ht="27" customHeight="1" x14ac:dyDescent="0.25">
      <c r="A2" s="794"/>
      <c r="B2" s="737" t="s">
        <v>125</v>
      </c>
      <c r="C2" s="737"/>
      <c r="D2" s="737"/>
      <c r="E2" s="737"/>
      <c r="F2" s="737"/>
      <c r="G2" s="737"/>
      <c r="H2" s="737"/>
      <c r="I2" s="737"/>
      <c r="J2" s="737"/>
    </row>
    <row r="3" spans="1:10" ht="27" customHeight="1" x14ac:dyDescent="0.25">
      <c r="A3" s="794"/>
      <c r="B3" s="737" t="s">
        <v>359</v>
      </c>
      <c r="C3" s="737"/>
      <c r="D3" s="737"/>
      <c r="E3" s="737"/>
      <c r="F3" s="737"/>
      <c r="G3" s="737"/>
      <c r="H3" s="737"/>
      <c r="I3" s="737"/>
      <c r="J3" s="737"/>
    </row>
    <row r="4" spans="1:10" ht="27" customHeight="1" x14ac:dyDescent="0.25">
      <c r="A4" s="794"/>
      <c r="B4" s="737" t="s">
        <v>411</v>
      </c>
      <c r="C4" s="737"/>
      <c r="D4" s="737"/>
      <c r="E4" s="737"/>
      <c r="F4" s="737"/>
      <c r="G4" s="816" t="s">
        <v>408</v>
      </c>
      <c r="H4" s="817"/>
      <c r="I4" s="817"/>
      <c r="J4" s="818"/>
    </row>
    <row r="5" spans="1:10" ht="18" customHeight="1" x14ac:dyDescent="0.25">
      <c r="A5" s="389"/>
      <c r="B5" s="323"/>
      <c r="C5" s="323"/>
      <c r="D5" s="323"/>
      <c r="E5" s="323"/>
      <c r="F5" s="323"/>
      <c r="G5" s="323"/>
      <c r="H5" s="323"/>
      <c r="I5" s="390"/>
      <c r="J5" s="391"/>
    </row>
    <row r="6" spans="1:10" s="534" customFormat="1" ht="51.75" customHeight="1" x14ac:dyDescent="0.2">
      <c r="A6" s="274" t="s">
        <v>370</v>
      </c>
      <c r="B6" s="712" t="s">
        <v>299</v>
      </c>
      <c r="C6" s="712"/>
      <c r="D6" s="712"/>
      <c r="E6" s="273"/>
      <c r="F6" s="231"/>
      <c r="G6" s="231"/>
      <c r="H6" s="231"/>
      <c r="I6" s="532"/>
      <c r="J6" s="533"/>
    </row>
    <row r="7" spans="1:10" s="534" customFormat="1" ht="32.25" customHeight="1" x14ac:dyDescent="0.2">
      <c r="A7" s="472" t="s">
        <v>0</v>
      </c>
      <c r="B7" s="712" t="s">
        <v>413</v>
      </c>
      <c r="C7" s="712"/>
      <c r="D7" s="712"/>
      <c r="E7" s="273"/>
      <c r="F7" s="231"/>
      <c r="G7" s="231"/>
      <c r="H7" s="231"/>
      <c r="I7" s="532"/>
      <c r="J7" s="533"/>
    </row>
    <row r="8" spans="1:10" s="534" customFormat="1" ht="32.25" customHeight="1" x14ac:dyDescent="0.2">
      <c r="A8" s="472" t="s">
        <v>295</v>
      </c>
      <c r="B8" s="712" t="s">
        <v>406</v>
      </c>
      <c r="C8" s="712"/>
      <c r="D8" s="712"/>
      <c r="E8" s="231"/>
      <c r="F8" s="231"/>
      <c r="G8" s="231"/>
      <c r="H8" s="231"/>
      <c r="I8" s="532"/>
      <c r="J8" s="533"/>
    </row>
    <row r="9" spans="1:10" s="534" customFormat="1" ht="33.75" customHeight="1" x14ac:dyDescent="0.2">
      <c r="A9" s="472" t="s">
        <v>180</v>
      </c>
      <c r="B9" s="712" t="s">
        <v>742</v>
      </c>
      <c r="C9" s="712"/>
      <c r="D9" s="712"/>
      <c r="E9" s="273"/>
      <c r="F9" s="231"/>
      <c r="G9" s="231"/>
      <c r="H9" s="231"/>
      <c r="I9" s="532"/>
      <c r="J9" s="533"/>
    </row>
    <row r="10" spans="1:10" s="534" customFormat="1" ht="42.95" customHeight="1" x14ac:dyDescent="0.2">
      <c r="A10" s="472" t="s">
        <v>360</v>
      </c>
      <c r="B10" s="712" t="s">
        <v>363</v>
      </c>
      <c r="C10" s="712"/>
      <c r="D10" s="712"/>
      <c r="E10" s="273"/>
      <c r="F10" s="231"/>
      <c r="G10" s="231"/>
      <c r="H10" s="231"/>
      <c r="I10" s="532"/>
      <c r="J10" s="533"/>
    </row>
    <row r="11" spans="1:10" x14ac:dyDescent="0.25">
      <c r="A11" s="392"/>
      <c r="B11" s="391"/>
      <c r="C11" s="391"/>
      <c r="D11" s="391"/>
      <c r="E11" s="391"/>
      <c r="F11" s="391"/>
      <c r="G11" s="391"/>
      <c r="H11" s="391"/>
      <c r="I11" s="391"/>
      <c r="J11" s="391"/>
    </row>
    <row r="12" spans="1:10" ht="30" customHeight="1" x14ac:dyDescent="0.25">
      <c r="A12" s="791" t="s">
        <v>764</v>
      </c>
      <c r="B12" s="792"/>
      <c r="C12" s="792"/>
      <c r="D12" s="792"/>
      <c r="E12" s="792"/>
      <c r="F12" s="792"/>
      <c r="G12" s="793"/>
      <c r="H12" s="789" t="s">
        <v>291</v>
      </c>
      <c r="I12" s="790"/>
      <c r="J12" s="790"/>
    </row>
    <row r="13" spans="1:10" s="386" customFormat="1" ht="56.25" customHeight="1" x14ac:dyDescent="0.25">
      <c r="A13" s="494" t="s">
        <v>296</v>
      </c>
      <c r="B13" s="494" t="s">
        <v>292</v>
      </c>
      <c r="C13" s="494" t="s">
        <v>342</v>
      </c>
      <c r="D13" s="494" t="s">
        <v>293</v>
      </c>
      <c r="E13" s="494" t="s">
        <v>294</v>
      </c>
      <c r="F13" s="494" t="s">
        <v>343</v>
      </c>
      <c r="G13" s="494" t="s">
        <v>344</v>
      </c>
      <c r="H13" s="495" t="s">
        <v>345</v>
      </c>
      <c r="I13" s="495" t="s">
        <v>346</v>
      </c>
      <c r="J13" s="495" t="s">
        <v>347</v>
      </c>
    </row>
    <row r="14" spans="1:10" s="386" customFormat="1" ht="107.25" customHeight="1" x14ac:dyDescent="0.25">
      <c r="A14" s="815">
        <v>1</v>
      </c>
      <c r="B14" s="591" t="s">
        <v>340</v>
      </c>
      <c r="C14" s="814">
        <v>6.0000000000000001E-3</v>
      </c>
      <c r="D14" s="473">
        <v>1</v>
      </c>
      <c r="E14" s="524" t="s">
        <v>487</v>
      </c>
      <c r="F14" s="525">
        <v>1E-3</v>
      </c>
      <c r="G14" s="526">
        <v>43890</v>
      </c>
      <c r="H14" s="525">
        <v>1E-3</v>
      </c>
      <c r="I14" s="526">
        <v>43890</v>
      </c>
      <c r="J14" s="517" t="s">
        <v>722</v>
      </c>
    </row>
    <row r="15" spans="1:10" s="386" customFormat="1" ht="107.25" customHeight="1" x14ac:dyDescent="0.25">
      <c r="A15" s="815"/>
      <c r="B15" s="591"/>
      <c r="C15" s="814"/>
      <c r="D15" s="473">
        <v>2</v>
      </c>
      <c r="E15" s="524" t="s">
        <v>486</v>
      </c>
      <c r="F15" s="525">
        <v>1E-3</v>
      </c>
      <c r="G15" s="526">
        <v>43981</v>
      </c>
      <c r="H15" s="525">
        <v>1E-3</v>
      </c>
      <c r="I15" s="526">
        <v>43981</v>
      </c>
      <c r="J15" s="517" t="s">
        <v>723</v>
      </c>
    </row>
    <row r="16" spans="1:10" s="386" customFormat="1" ht="107.25" customHeight="1" x14ac:dyDescent="0.25">
      <c r="A16" s="815"/>
      <c r="B16" s="591"/>
      <c r="C16" s="814"/>
      <c r="D16" s="473">
        <v>3</v>
      </c>
      <c r="E16" s="524" t="s">
        <v>720</v>
      </c>
      <c r="F16" s="525">
        <v>2E-3</v>
      </c>
      <c r="G16" s="526">
        <v>43981</v>
      </c>
      <c r="H16" s="525">
        <v>2E-3</v>
      </c>
      <c r="I16" s="526">
        <v>43981</v>
      </c>
      <c r="J16" s="517" t="s">
        <v>725</v>
      </c>
    </row>
    <row r="17" spans="1:10" s="386" customFormat="1" ht="107.25" customHeight="1" x14ac:dyDescent="0.25">
      <c r="A17" s="815"/>
      <c r="B17" s="591"/>
      <c r="C17" s="814"/>
      <c r="D17" s="473">
        <v>4</v>
      </c>
      <c r="E17" s="524" t="s">
        <v>721</v>
      </c>
      <c r="F17" s="525">
        <v>1E-3</v>
      </c>
      <c r="G17" s="526">
        <v>43981</v>
      </c>
      <c r="H17" s="525">
        <v>1E-3</v>
      </c>
      <c r="I17" s="526">
        <v>43981</v>
      </c>
      <c r="J17" s="517" t="s">
        <v>726</v>
      </c>
    </row>
    <row r="18" spans="1:10" s="386" customFormat="1" ht="107.25" customHeight="1" x14ac:dyDescent="0.25">
      <c r="A18" s="815"/>
      <c r="B18" s="591"/>
      <c r="C18" s="814"/>
      <c r="D18" s="527">
        <v>5</v>
      </c>
      <c r="E18" s="524" t="s">
        <v>475</v>
      </c>
      <c r="F18" s="525">
        <v>1E-3</v>
      </c>
      <c r="G18" s="526">
        <v>43981</v>
      </c>
      <c r="H18" s="525">
        <v>1E-3</v>
      </c>
      <c r="I18" s="526">
        <v>43981</v>
      </c>
      <c r="J18" s="483" t="s">
        <v>724</v>
      </c>
    </row>
    <row r="19" spans="1:10" s="386" customFormat="1" ht="107.25" customHeight="1" x14ac:dyDescent="0.25">
      <c r="A19" s="527">
        <v>2</v>
      </c>
      <c r="B19" s="527" t="s">
        <v>492</v>
      </c>
      <c r="C19" s="528">
        <v>4.0000000000000001E-3</v>
      </c>
      <c r="D19" s="519">
        <v>1</v>
      </c>
      <c r="E19" s="524" t="s">
        <v>491</v>
      </c>
      <c r="F19" s="525">
        <v>4.0000000000000001E-3</v>
      </c>
      <c r="G19" s="526">
        <v>43981</v>
      </c>
      <c r="H19" s="525">
        <v>4.0000000000000001E-3</v>
      </c>
      <c r="I19" s="526">
        <v>43981</v>
      </c>
      <c r="J19" s="474" t="s">
        <v>740</v>
      </c>
    </row>
    <row r="20" spans="1:10" ht="33.75" customHeight="1" x14ac:dyDescent="0.25">
      <c r="A20" s="811" t="s">
        <v>348</v>
      </c>
      <c r="B20" s="811"/>
      <c r="C20" s="529">
        <f>SUM(C14:C19)</f>
        <v>0.01</v>
      </c>
      <c r="D20" s="812" t="s">
        <v>105</v>
      </c>
      <c r="E20" s="813"/>
      <c r="F20" s="529">
        <f>SUM(F14:F19)</f>
        <v>0.01</v>
      </c>
      <c r="G20" s="530"/>
      <c r="H20" s="529">
        <f>SUBTOTAL(9,H14:H19)</f>
        <v>0.01</v>
      </c>
      <c r="I20" s="531"/>
      <c r="J20" s="531"/>
    </row>
    <row r="21" spans="1:10" hidden="1" x14ac:dyDescent="0.25">
      <c r="F21" s="387"/>
    </row>
    <row r="22" spans="1:10" hidden="1" x14ac:dyDescent="0.25"/>
    <row r="23" spans="1:10" hidden="1" x14ac:dyDescent="0.25">
      <c r="F23" s="387"/>
    </row>
    <row r="24" spans="1:10" hidden="1" x14ac:dyDescent="0.25">
      <c r="F24" s="387"/>
    </row>
    <row r="25" spans="1:10" hidden="1" x14ac:dyDescent="0.25">
      <c r="F25" s="387"/>
    </row>
    <row r="26" spans="1:10" hidden="1" x14ac:dyDescent="0.25">
      <c r="F26" s="387"/>
    </row>
    <row r="27" spans="1:10" hidden="1" x14ac:dyDescent="0.25">
      <c r="F27" s="387"/>
    </row>
    <row r="28" spans="1:10" hidden="1" x14ac:dyDescent="0.25">
      <c r="F28" s="387"/>
    </row>
    <row r="29" spans="1:10" hidden="1" x14ac:dyDescent="0.25">
      <c r="F29" s="387"/>
    </row>
    <row r="30" spans="1:10" hidden="1" x14ac:dyDescent="0.25">
      <c r="F30" s="387"/>
    </row>
    <row r="31" spans="1:10" hidden="1" x14ac:dyDescent="0.25">
      <c r="F31" s="387"/>
    </row>
    <row r="32" spans="1:10" hidden="1" x14ac:dyDescent="0.25"/>
    <row r="33" spans="1:10" hidden="1" x14ac:dyDescent="0.25"/>
    <row r="34" spans="1:10" hidden="1" x14ac:dyDescent="0.25">
      <c r="A34" s="394"/>
      <c r="B34" s="388"/>
      <c r="C34" s="388" t="s">
        <v>400</v>
      </c>
      <c r="D34" s="388"/>
      <c r="E34" s="388"/>
      <c r="F34" s="388"/>
      <c r="G34" s="388"/>
      <c r="H34" s="388"/>
      <c r="I34" s="388"/>
      <c r="J34" s="388"/>
    </row>
    <row r="35" spans="1:10" hidden="1" x14ac:dyDescent="0.25">
      <c r="A35" s="394"/>
      <c r="B35" s="388"/>
      <c r="C35" s="388"/>
      <c r="D35" s="388"/>
      <c r="E35" s="388"/>
      <c r="F35" s="388"/>
      <c r="G35" s="388"/>
      <c r="H35" s="388"/>
      <c r="I35" s="388"/>
      <c r="J35" s="388"/>
    </row>
    <row r="36" spans="1:10" hidden="1" x14ac:dyDescent="0.25">
      <c r="A36" s="394"/>
      <c r="B36" s="388"/>
      <c r="C36" s="388"/>
      <c r="D36" s="388"/>
      <c r="E36" s="388"/>
      <c r="F36" s="388"/>
      <c r="G36" s="388"/>
      <c r="H36" s="388"/>
      <c r="I36" s="388"/>
      <c r="J36" s="388"/>
    </row>
    <row r="37" spans="1:10" hidden="1" x14ac:dyDescent="0.25"/>
    <row r="38" spans="1:10" hidden="1" x14ac:dyDescent="0.25"/>
    <row r="39" spans="1:10" hidden="1" x14ac:dyDescent="0.25"/>
    <row r="40" spans="1:10" hidden="1" x14ac:dyDescent="0.25"/>
    <row r="41" spans="1:10" hidden="1" x14ac:dyDescent="0.25"/>
    <row r="42" spans="1:10" hidden="1" x14ac:dyDescent="0.25"/>
    <row r="43" spans="1:10" hidden="1" x14ac:dyDescent="0.25"/>
    <row r="44" spans="1:10" hidden="1" x14ac:dyDescent="0.25"/>
    <row r="45" spans="1:10" hidden="1" x14ac:dyDescent="0.25"/>
    <row r="46" spans="1:10" hidden="1" x14ac:dyDescent="0.25"/>
    <row r="47" spans="1:10" hidden="1" x14ac:dyDescent="0.25"/>
    <row r="48" spans="1:10" x14ac:dyDescent="0.25"/>
    <row r="49" x14ac:dyDescent="0.25"/>
    <row r="50" x14ac:dyDescent="0.25"/>
    <row r="51" x14ac:dyDescent="0.25"/>
  </sheetData>
  <sheetProtection autoFilter="0" pivotTables="0"/>
  <autoFilter ref="A13:GO19"/>
  <mergeCells count="18">
    <mergeCell ref="H12:J12"/>
    <mergeCell ref="B6:D6"/>
    <mergeCell ref="B7:D7"/>
    <mergeCell ref="B8:D8"/>
    <mergeCell ref="B9:D9"/>
    <mergeCell ref="B10:D10"/>
    <mergeCell ref="A12:G12"/>
    <mergeCell ref="A1:A4"/>
    <mergeCell ref="B4:F4"/>
    <mergeCell ref="B1:J1"/>
    <mergeCell ref="B2:J2"/>
    <mergeCell ref="B3:J3"/>
    <mergeCell ref="G4:J4"/>
    <mergeCell ref="A20:B20"/>
    <mergeCell ref="D20:E20"/>
    <mergeCell ref="B14:B18"/>
    <mergeCell ref="C14:C18"/>
    <mergeCell ref="A14:A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X67"/>
  <sheetViews>
    <sheetView topLeftCell="A5" zoomScale="80" zoomScaleNormal="80" workbookViewId="0">
      <selection activeCell="B42" sqref="B42:H42"/>
    </sheetView>
  </sheetViews>
  <sheetFormatPr baseColWidth="10" defaultColWidth="0" defaultRowHeight="12.75" zeroHeight="1" x14ac:dyDescent="0.2"/>
  <cols>
    <col min="1" max="1" width="25.85546875" style="314" customWidth="1"/>
    <col min="2" max="5" width="20.85546875" style="277" customWidth="1"/>
    <col min="6" max="6" width="20.85546875" style="315" customWidth="1"/>
    <col min="7" max="8" width="20.85546875" style="277" customWidth="1"/>
    <col min="9" max="10" width="22.42578125" style="316" hidden="1" customWidth="1"/>
    <col min="11" max="11" width="11.42578125" style="205" hidden="1" customWidth="1"/>
    <col min="12" max="20" width="0" style="205" hidden="1" customWidth="1"/>
    <col min="21" max="23" width="0" style="204" hidden="1" customWidth="1"/>
    <col min="24" max="24" width="0" style="277" hidden="1" customWidth="1"/>
    <col min="25" max="16384" width="11.42578125" style="277" hidden="1"/>
  </cols>
  <sheetData>
    <row r="1" spans="1:13" ht="33.75" customHeight="1" x14ac:dyDescent="0.2">
      <c r="A1" s="649"/>
      <c r="B1" s="651" t="s">
        <v>407</v>
      </c>
      <c r="C1" s="651"/>
      <c r="D1" s="651"/>
      <c r="E1" s="651"/>
      <c r="F1" s="651"/>
      <c r="G1" s="651"/>
      <c r="H1" s="651"/>
      <c r="I1" s="276"/>
      <c r="J1" s="276"/>
      <c r="L1" s="152"/>
    </row>
    <row r="2" spans="1:13" ht="25.5" customHeight="1" x14ac:dyDescent="0.2">
      <c r="A2" s="649"/>
      <c r="B2" s="650" t="s">
        <v>125</v>
      </c>
      <c r="C2" s="650"/>
      <c r="D2" s="650"/>
      <c r="E2" s="650"/>
      <c r="F2" s="650"/>
      <c r="G2" s="650"/>
      <c r="H2" s="650"/>
      <c r="I2" s="276"/>
      <c r="J2" s="276"/>
      <c r="L2" s="152"/>
    </row>
    <row r="3" spans="1:13" ht="25.5" customHeight="1" x14ac:dyDescent="0.2">
      <c r="A3" s="649"/>
      <c r="B3" s="650" t="s">
        <v>208</v>
      </c>
      <c r="C3" s="650"/>
      <c r="D3" s="650"/>
      <c r="E3" s="650"/>
      <c r="F3" s="650"/>
      <c r="G3" s="650"/>
      <c r="H3" s="650"/>
      <c r="I3" s="276"/>
      <c r="J3" s="276"/>
      <c r="L3" s="152"/>
    </row>
    <row r="4" spans="1:13" ht="25.5" customHeight="1" x14ac:dyDescent="0.2">
      <c r="A4" s="649"/>
      <c r="B4" s="650" t="s">
        <v>209</v>
      </c>
      <c r="C4" s="650"/>
      <c r="D4" s="650"/>
      <c r="E4" s="650"/>
      <c r="F4" s="638" t="s">
        <v>408</v>
      </c>
      <c r="G4" s="638"/>
      <c r="H4" s="638"/>
      <c r="I4" s="276"/>
      <c r="J4" s="276"/>
      <c r="L4" s="152"/>
    </row>
    <row r="5" spans="1:13" ht="23.25" customHeight="1" x14ac:dyDescent="0.2">
      <c r="A5" s="652" t="s">
        <v>210</v>
      </c>
      <c r="B5" s="653"/>
      <c r="C5" s="653"/>
      <c r="D5" s="653"/>
      <c r="E5" s="653"/>
      <c r="F5" s="653"/>
      <c r="G5" s="653"/>
      <c r="H5" s="654"/>
      <c r="I5" s="153"/>
      <c r="J5" s="153"/>
    </row>
    <row r="6" spans="1:13" ht="24" customHeight="1" x14ac:dyDescent="0.2">
      <c r="A6" s="655" t="s">
        <v>211</v>
      </c>
      <c r="B6" s="656"/>
      <c r="C6" s="656"/>
      <c r="D6" s="656"/>
      <c r="E6" s="656"/>
      <c r="F6" s="656"/>
      <c r="G6" s="656"/>
      <c r="H6" s="657"/>
      <c r="I6" s="278"/>
      <c r="J6" s="278"/>
    </row>
    <row r="7" spans="1:13" ht="24" customHeight="1" x14ac:dyDescent="0.2">
      <c r="A7" s="658" t="s">
        <v>212</v>
      </c>
      <c r="B7" s="658"/>
      <c r="C7" s="658"/>
      <c r="D7" s="658"/>
      <c r="E7" s="658"/>
      <c r="F7" s="658"/>
      <c r="G7" s="658"/>
      <c r="H7" s="658"/>
      <c r="I7" s="279"/>
      <c r="J7" s="279"/>
      <c r="M7" s="280"/>
    </row>
    <row r="8" spans="1:13" ht="30.75" customHeight="1" x14ac:dyDescent="0.2">
      <c r="A8" s="281" t="s">
        <v>402</v>
      </c>
      <c r="B8" s="282">
        <v>15</v>
      </c>
      <c r="C8" s="659" t="s">
        <v>403</v>
      </c>
      <c r="D8" s="659"/>
      <c r="E8" s="720" t="s">
        <v>322</v>
      </c>
      <c r="F8" s="720"/>
      <c r="G8" s="720"/>
      <c r="H8" s="720"/>
      <c r="I8" s="283"/>
      <c r="J8" s="283"/>
      <c r="L8" s="152"/>
      <c r="M8" s="280"/>
    </row>
    <row r="9" spans="1:13" ht="30.75" customHeight="1" x14ac:dyDescent="0.2">
      <c r="A9" s="281" t="s">
        <v>213</v>
      </c>
      <c r="B9" s="335" t="s">
        <v>227</v>
      </c>
      <c r="C9" s="659" t="s">
        <v>214</v>
      </c>
      <c r="D9" s="659"/>
      <c r="E9" s="660" t="s">
        <v>409</v>
      </c>
      <c r="F9" s="660"/>
      <c r="G9" s="284" t="s">
        <v>215</v>
      </c>
      <c r="H9" s="335" t="s">
        <v>227</v>
      </c>
      <c r="I9" s="286"/>
      <c r="J9" s="286"/>
      <c r="L9" s="152"/>
      <c r="M9" s="280"/>
    </row>
    <row r="10" spans="1:13" ht="30.75" customHeight="1" x14ac:dyDescent="0.2">
      <c r="A10" s="281" t="s">
        <v>216</v>
      </c>
      <c r="B10" s="662" t="s">
        <v>301</v>
      </c>
      <c r="C10" s="662"/>
      <c r="D10" s="662"/>
      <c r="E10" s="662"/>
      <c r="F10" s="284" t="s">
        <v>217</v>
      </c>
      <c r="G10" s="663">
        <v>967</v>
      </c>
      <c r="H10" s="663"/>
      <c r="I10" s="287"/>
      <c r="J10" s="287"/>
      <c r="L10" s="152"/>
      <c r="M10" s="280"/>
    </row>
    <row r="11" spans="1:13" ht="30.75" customHeight="1" x14ac:dyDescent="0.2">
      <c r="A11" s="281" t="s">
        <v>220</v>
      </c>
      <c r="B11" s="664" t="s">
        <v>418</v>
      </c>
      <c r="C11" s="664"/>
      <c r="D11" s="664"/>
      <c r="E11" s="664"/>
      <c r="F11" s="284" t="s">
        <v>221</v>
      </c>
      <c r="G11" s="665" t="s">
        <v>415</v>
      </c>
      <c r="H11" s="665"/>
      <c r="I11" s="288"/>
      <c r="J11" s="288"/>
      <c r="L11" s="155"/>
    </row>
    <row r="12" spans="1:13" ht="30.75" customHeight="1" x14ac:dyDescent="0.2">
      <c r="A12" s="281" t="s">
        <v>222</v>
      </c>
      <c r="B12" s="666" t="s">
        <v>243</v>
      </c>
      <c r="C12" s="666"/>
      <c r="D12" s="666"/>
      <c r="E12" s="666"/>
      <c r="F12" s="666"/>
      <c r="G12" s="666"/>
      <c r="H12" s="666"/>
      <c r="I12" s="289"/>
      <c r="J12" s="289"/>
      <c r="L12" s="155"/>
    </row>
    <row r="13" spans="1:13" ht="30.75" customHeight="1" x14ac:dyDescent="0.2">
      <c r="A13" s="281" t="s">
        <v>223</v>
      </c>
      <c r="B13" s="667" t="s">
        <v>302</v>
      </c>
      <c r="C13" s="667"/>
      <c r="D13" s="667"/>
      <c r="E13" s="667"/>
      <c r="F13" s="667"/>
      <c r="G13" s="667"/>
      <c r="H13" s="667"/>
      <c r="I13" s="286"/>
      <c r="J13" s="286"/>
      <c r="L13" s="155"/>
      <c r="M13" s="280"/>
    </row>
    <row r="14" spans="1:13" ht="30.75" customHeight="1" x14ac:dyDescent="0.2">
      <c r="A14" s="281" t="s">
        <v>225</v>
      </c>
      <c r="B14" s="660" t="s">
        <v>323</v>
      </c>
      <c r="C14" s="660"/>
      <c r="D14" s="660"/>
      <c r="E14" s="660"/>
      <c r="F14" s="284" t="s">
        <v>226</v>
      </c>
      <c r="G14" s="668" t="s">
        <v>238</v>
      </c>
      <c r="H14" s="668"/>
      <c r="I14" s="286"/>
      <c r="J14" s="286"/>
      <c r="L14" s="155"/>
      <c r="M14" s="280"/>
    </row>
    <row r="15" spans="1:13" ht="30.75" customHeight="1" x14ac:dyDescent="0.2">
      <c r="A15" s="281" t="s">
        <v>228</v>
      </c>
      <c r="B15" s="723" t="s">
        <v>470</v>
      </c>
      <c r="C15" s="723"/>
      <c r="D15" s="723"/>
      <c r="E15" s="723"/>
      <c r="F15" s="284" t="s">
        <v>229</v>
      </c>
      <c r="G15" s="668" t="s">
        <v>219</v>
      </c>
      <c r="H15" s="668"/>
      <c r="I15" s="286"/>
      <c r="J15" s="286"/>
      <c r="L15" s="155"/>
    </row>
    <row r="16" spans="1:13" ht="40.5" customHeight="1" x14ac:dyDescent="0.2">
      <c r="A16" s="281" t="s">
        <v>230</v>
      </c>
      <c r="B16" s="660" t="s">
        <v>324</v>
      </c>
      <c r="C16" s="660"/>
      <c r="D16" s="660"/>
      <c r="E16" s="660"/>
      <c r="F16" s="660"/>
      <c r="G16" s="660"/>
      <c r="H16" s="660"/>
      <c r="I16" s="289"/>
      <c r="J16" s="289"/>
      <c r="L16" s="155"/>
      <c r="M16" s="280"/>
    </row>
    <row r="17" spans="1:13" ht="30.75" customHeight="1" x14ac:dyDescent="0.2">
      <c r="A17" s="281" t="s">
        <v>233</v>
      </c>
      <c r="B17" s="660" t="s">
        <v>314</v>
      </c>
      <c r="C17" s="660"/>
      <c r="D17" s="660"/>
      <c r="E17" s="660"/>
      <c r="F17" s="660"/>
      <c r="G17" s="660"/>
      <c r="H17" s="660"/>
      <c r="I17" s="290"/>
      <c r="J17" s="290"/>
      <c r="L17" s="155"/>
      <c r="M17" s="280"/>
    </row>
    <row r="18" spans="1:13" ht="30.75" customHeight="1" x14ac:dyDescent="0.2">
      <c r="A18" s="281" t="s">
        <v>235</v>
      </c>
      <c r="B18" s="666" t="s">
        <v>285</v>
      </c>
      <c r="C18" s="666"/>
      <c r="D18" s="666"/>
      <c r="E18" s="666"/>
      <c r="F18" s="666"/>
      <c r="G18" s="666"/>
      <c r="H18" s="666"/>
      <c r="I18" s="291"/>
      <c r="J18" s="291"/>
      <c r="L18" s="155"/>
      <c r="M18" s="280"/>
    </row>
    <row r="19" spans="1:13" ht="30.75" customHeight="1" x14ac:dyDescent="0.2">
      <c r="A19" s="281" t="s">
        <v>237</v>
      </c>
      <c r="B19" s="670" t="s">
        <v>286</v>
      </c>
      <c r="C19" s="670"/>
      <c r="D19" s="670"/>
      <c r="E19" s="670"/>
      <c r="F19" s="670"/>
      <c r="G19" s="670"/>
      <c r="H19" s="670"/>
      <c r="I19" s="292"/>
      <c r="J19" s="292"/>
      <c r="L19" s="155"/>
      <c r="M19" s="280"/>
    </row>
    <row r="20" spans="1:13" ht="27.75" customHeight="1" x14ac:dyDescent="0.2">
      <c r="A20" s="659" t="s">
        <v>240</v>
      </c>
      <c r="B20" s="671" t="s">
        <v>241</v>
      </c>
      <c r="C20" s="671"/>
      <c r="D20" s="671"/>
      <c r="E20" s="672" t="s">
        <v>242</v>
      </c>
      <c r="F20" s="672"/>
      <c r="G20" s="672"/>
      <c r="H20" s="672"/>
      <c r="I20" s="293"/>
      <c r="J20" s="293"/>
      <c r="L20" s="155"/>
      <c r="M20" s="280"/>
    </row>
    <row r="21" spans="1:13" ht="27" customHeight="1" x14ac:dyDescent="0.2">
      <c r="A21" s="659"/>
      <c r="B21" s="666" t="s">
        <v>287</v>
      </c>
      <c r="C21" s="666"/>
      <c r="D21" s="666"/>
      <c r="E21" s="666" t="s">
        <v>288</v>
      </c>
      <c r="F21" s="666"/>
      <c r="G21" s="666"/>
      <c r="H21" s="666"/>
      <c r="I21" s="291"/>
      <c r="J21" s="291"/>
      <c r="L21" s="155"/>
      <c r="M21" s="280"/>
    </row>
    <row r="22" spans="1:13" ht="39.75" customHeight="1" x14ac:dyDescent="0.2">
      <c r="A22" s="281" t="s">
        <v>244</v>
      </c>
      <c r="B22" s="667" t="s">
        <v>286</v>
      </c>
      <c r="C22" s="667"/>
      <c r="D22" s="667"/>
      <c r="E22" s="667" t="s">
        <v>286</v>
      </c>
      <c r="F22" s="667"/>
      <c r="G22" s="667"/>
      <c r="H22" s="667"/>
      <c r="I22" s="286"/>
      <c r="J22" s="286"/>
      <c r="L22" s="155"/>
      <c r="M22" s="280"/>
    </row>
    <row r="23" spans="1:13" ht="44.25" customHeight="1" x14ac:dyDescent="0.2">
      <c r="A23" s="281" t="s">
        <v>246</v>
      </c>
      <c r="B23" s="666" t="s">
        <v>290</v>
      </c>
      <c r="C23" s="666"/>
      <c r="D23" s="666"/>
      <c r="E23" s="666" t="s">
        <v>289</v>
      </c>
      <c r="F23" s="666"/>
      <c r="G23" s="666"/>
      <c r="H23" s="666"/>
      <c r="I23" s="290"/>
      <c r="J23" s="290"/>
      <c r="L23" s="156"/>
      <c r="M23" s="280"/>
    </row>
    <row r="24" spans="1:13" ht="29.25" customHeight="1" x14ac:dyDescent="0.2">
      <c r="A24" s="281" t="s">
        <v>248</v>
      </c>
      <c r="B24" s="819">
        <v>43831</v>
      </c>
      <c r="C24" s="660"/>
      <c r="D24" s="660"/>
      <c r="E24" s="284" t="s">
        <v>249</v>
      </c>
      <c r="F24" s="820">
        <v>0.2397</v>
      </c>
      <c r="G24" s="821"/>
      <c r="H24" s="822"/>
      <c r="I24" s="294"/>
      <c r="J24" s="294"/>
      <c r="L24" s="156"/>
    </row>
    <row r="25" spans="1:13" ht="27" customHeight="1" x14ac:dyDescent="0.2">
      <c r="A25" s="281" t="s">
        <v>250</v>
      </c>
      <c r="B25" s="819">
        <v>43982</v>
      </c>
      <c r="C25" s="660"/>
      <c r="D25" s="660"/>
      <c r="E25" s="284" t="s">
        <v>251</v>
      </c>
      <c r="F25" s="823">
        <v>1.03E-2</v>
      </c>
      <c r="G25" s="823"/>
      <c r="H25" s="823"/>
      <c r="I25" s="295"/>
      <c r="J25" s="295"/>
      <c r="L25" s="156"/>
    </row>
    <row r="26" spans="1:13" ht="47.25" customHeight="1" x14ac:dyDescent="0.2">
      <c r="A26" s="281" t="s">
        <v>252</v>
      </c>
      <c r="B26" s="668" t="s">
        <v>231</v>
      </c>
      <c r="C26" s="668"/>
      <c r="D26" s="668"/>
      <c r="E26" s="296" t="s">
        <v>253</v>
      </c>
      <c r="F26" s="675"/>
      <c r="G26" s="675"/>
      <c r="H26" s="675"/>
      <c r="I26" s="293"/>
      <c r="J26" s="293"/>
      <c r="L26" s="156"/>
    </row>
    <row r="27" spans="1:13" ht="30" customHeight="1" x14ac:dyDescent="0.2">
      <c r="A27" s="676" t="s">
        <v>254</v>
      </c>
      <c r="B27" s="676"/>
      <c r="C27" s="676"/>
      <c r="D27" s="676"/>
      <c r="E27" s="676"/>
      <c r="F27" s="676"/>
      <c r="G27" s="676"/>
      <c r="H27" s="676"/>
      <c r="I27" s="279"/>
      <c r="J27" s="279"/>
      <c r="L27" s="156"/>
    </row>
    <row r="28" spans="1:13" ht="56.25" customHeight="1" x14ac:dyDescent="0.2">
      <c r="A28" s="297" t="s">
        <v>255</v>
      </c>
      <c r="B28" s="297" t="s">
        <v>256</v>
      </c>
      <c r="C28" s="297" t="s">
        <v>257</v>
      </c>
      <c r="D28" s="297" t="s">
        <v>258</v>
      </c>
      <c r="E28" s="297" t="s">
        <v>259</v>
      </c>
      <c r="F28" s="298" t="s">
        <v>260</v>
      </c>
      <c r="G28" s="298" t="s">
        <v>261</v>
      </c>
      <c r="H28" s="297" t="s">
        <v>262</v>
      </c>
      <c r="I28" s="291"/>
      <c r="J28" s="291"/>
      <c r="L28" s="156"/>
    </row>
    <row r="29" spans="1:13" ht="19.5" customHeight="1" x14ac:dyDescent="0.2">
      <c r="A29" s="299" t="s">
        <v>263</v>
      </c>
      <c r="B29" s="336">
        <v>0</v>
      </c>
      <c r="C29" s="317">
        <f>+B29</f>
        <v>0</v>
      </c>
      <c r="D29" s="173">
        <v>0</v>
      </c>
      <c r="E29" s="318">
        <f>+D29</f>
        <v>0</v>
      </c>
      <c r="F29" s="319">
        <f>IFERROR(+B29/D29,B29)</f>
        <v>0</v>
      </c>
      <c r="G29" s="320">
        <f>IFERROR(+C29/$E$33,)</f>
        <v>0</v>
      </c>
      <c r="H29" s="321">
        <f>+C29/$F$25</f>
        <v>0</v>
      </c>
      <c r="I29" s="300"/>
      <c r="J29" s="300"/>
      <c r="L29" s="156"/>
    </row>
    <row r="30" spans="1:13" ht="19.5" customHeight="1" x14ac:dyDescent="0.2">
      <c r="A30" s="299" t="s">
        <v>264</v>
      </c>
      <c r="B30" s="336">
        <v>0</v>
      </c>
      <c r="C30" s="317">
        <f>+C29+B30</f>
        <v>0</v>
      </c>
      <c r="D30" s="173">
        <v>0</v>
      </c>
      <c r="E30" s="318">
        <f>+D30+E29</f>
        <v>0</v>
      </c>
      <c r="F30" s="319">
        <f t="shared" ref="F30:F33" si="0">IFERROR(+B30/D30,B30)</f>
        <v>0</v>
      </c>
      <c r="G30" s="320">
        <f t="shared" ref="G30:G33" si="1">IFERROR(+C30/$E$33,)</f>
        <v>0</v>
      </c>
      <c r="H30" s="321">
        <f t="shared" ref="H30:H32" si="2">+C30/$F$25</f>
        <v>0</v>
      </c>
      <c r="I30" s="300"/>
      <c r="J30" s="300"/>
      <c r="L30" s="156"/>
    </row>
    <row r="31" spans="1:13" ht="19.5" customHeight="1" x14ac:dyDescent="0.2">
      <c r="A31" s="299" t="s">
        <v>265</v>
      </c>
      <c r="B31" s="336">
        <v>2.5000000000000001E-3</v>
      </c>
      <c r="C31" s="317">
        <f t="shared" ref="C31:C33" si="3">+C30+B31</f>
        <v>2.5000000000000001E-3</v>
      </c>
      <c r="D31" s="173">
        <v>0</v>
      </c>
      <c r="E31" s="318">
        <f t="shared" ref="E31:E33" si="4">+D31+E30</f>
        <v>0</v>
      </c>
      <c r="F31" s="319">
        <f t="shared" si="0"/>
        <v>2.5000000000000001E-3</v>
      </c>
      <c r="G31" s="320">
        <f t="shared" si="1"/>
        <v>0.24271844660194175</v>
      </c>
      <c r="H31" s="321">
        <f t="shared" si="2"/>
        <v>0.24271844660194175</v>
      </c>
      <c r="I31" s="300"/>
      <c r="J31" s="300"/>
      <c r="L31" s="156"/>
    </row>
    <row r="32" spans="1:13" ht="19.5" customHeight="1" x14ac:dyDescent="0.2">
      <c r="A32" s="299" t="s">
        <v>266</v>
      </c>
      <c r="B32" s="336">
        <v>2.5000000000000001E-3</v>
      </c>
      <c r="C32" s="317">
        <f t="shared" si="3"/>
        <v>5.0000000000000001E-3</v>
      </c>
      <c r="D32" s="173">
        <v>0</v>
      </c>
      <c r="E32" s="318">
        <f t="shared" si="4"/>
        <v>0</v>
      </c>
      <c r="F32" s="319">
        <f t="shared" si="0"/>
        <v>2.5000000000000001E-3</v>
      </c>
      <c r="G32" s="320">
        <f t="shared" si="1"/>
        <v>0.4854368932038835</v>
      </c>
      <c r="H32" s="321">
        <f t="shared" si="2"/>
        <v>0.4854368932038835</v>
      </c>
      <c r="I32" s="300"/>
      <c r="J32" s="300"/>
    </row>
    <row r="33" spans="1:10" ht="19.5" customHeight="1" x14ac:dyDescent="0.2">
      <c r="A33" s="299" t="s">
        <v>267</v>
      </c>
      <c r="B33" s="336">
        <v>5.3E-3</v>
      </c>
      <c r="C33" s="317">
        <f t="shared" si="3"/>
        <v>1.03E-2</v>
      </c>
      <c r="D33" s="173">
        <v>1.03E-2</v>
      </c>
      <c r="E33" s="318">
        <f t="shared" si="4"/>
        <v>1.03E-2</v>
      </c>
      <c r="F33" s="319">
        <f t="shared" si="0"/>
        <v>0.5145631067961165</v>
      </c>
      <c r="G33" s="320">
        <f t="shared" si="1"/>
        <v>1</v>
      </c>
      <c r="H33" s="321">
        <f>+C33/$F$25</f>
        <v>1</v>
      </c>
      <c r="I33" s="300"/>
      <c r="J33" s="300"/>
    </row>
    <row r="34" spans="1:10" ht="65.25" customHeight="1" x14ac:dyDescent="0.2">
      <c r="A34" s="301" t="s">
        <v>268</v>
      </c>
      <c r="B34" s="677" t="s">
        <v>734</v>
      </c>
      <c r="C34" s="678"/>
      <c r="D34" s="678"/>
      <c r="E34" s="678"/>
      <c r="F34" s="678"/>
      <c r="G34" s="678"/>
      <c r="H34" s="679"/>
      <c r="I34" s="302"/>
      <c r="J34" s="302"/>
    </row>
    <row r="35" spans="1:10" ht="29.25" customHeight="1" x14ac:dyDescent="0.2">
      <c r="A35" s="658" t="s">
        <v>269</v>
      </c>
      <c r="B35" s="658"/>
      <c r="C35" s="658"/>
      <c r="D35" s="658"/>
      <c r="E35" s="658"/>
      <c r="F35" s="658"/>
      <c r="G35" s="658"/>
      <c r="H35" s="658"/>
      <c r="I35" s="279"/>
      <c r="J35" s="279"/>
    </row>
    <row r="36" spans="1:10" ht="43.5" customHeight="1" x14ac:dyDescent="0.2">
      <c r="A36" s="680"/>
      <c r="B36" s="680"/>
      <c r="C36" s="680"/>
      <c r="D36" s="680"/>
      <c r="E36" s="680"/>
      <c r="F36" s="680"/>
      <c r="G36" s="680"/>
      <c r="H36" s="680"/>
      <c r="I36" s="279"/>
      <c r="J36" s="279"/>
    </row>
    <row r="37" spans="1:10" ht="43.5" customHeight="1" x14ac:dyDescent="0.2">
      <c r="A37" s="680"/>
      <c r="B37" s="680"/>
      <c r="C37" s="680"/>
      <c r="D37" s="680"/>
      <c r="E37" s="680"/>
      <c r="F37" s="680"/>
      <c r="G37" s="680"/>
      <c r="H37" s="680"/>
      <c r="I37" s="302"/>
      <c r="J37" s="302"/>
    </row>
    <row r="38" spans="1:10" ht="43.5" customHeight="1" x14ac:dyDescent="0.2">
      <c r="A38" s="680"/>
      <c r="B38" s="680"/>
      <c r="C38" s="680"/>
      <c r="D38" s="680"/>
      <c r="E38" s="680"/>
      <c r="F38" s="680"/>
      <c r="G38" s="680"/>
      <c r="H38" s="680"/>
      <c r="I38" s="302"/>
      <c r="J38" s="302"/>
    </row>
    <row r="39" spans="1:10" ht="43.5" customHeight="1" x14ac:dyDescent="0.2">
      <c r="A39" s="680"/>
      <c r="B39" s="680"/>
      <c r="C39" s="680"/>
      <c r="D39" s="680"/>
      <c r="E39" s="680"/>
      <c r="F39" s="680"/>
      <c r="G39" s="680"/>
      <c r="H39" s="680"/>
      <c r="I39" s="302"/>
      <c r="J39" s="302"/>
    </row>
    <row r="40" spans="1:10" ht="43.5" customHeight="1" x14ac:dyDescent="0.2">
      <c r="A40" s="680"/>
      <c r="B40" s="680"/>
      <c r="C40" s="680"/>
      <c r="D40" s="680"/>
      <c r="E40" s="680"/>
      <c r="F40" s="680"/>
      <c r="G40" s="680"/>
      <c r="H40" s="680"/>
      <c r="I40" s="153"/>
      <c r="J40" s="153"/>
    </row>
    <row r="41" spans="1:10" ht="60" customHeight="1" x14ac:dyDescent="0.2">
      <c r="A41" s="281" t="s">
        <v>270</v>
      </c>
      <c r="B41" s="681" t="s">
        <v>747</v>
      </c>
      <c r="C41" s="688"/>
      <c r="D41" s="688"/>
      <c r="E41" s="688"/>
      <c r="F41" s="688"/>
      <c r="G41" s="688"/>
      <c r="H41" s="689"/>
      <c r="I41" s="303"/>
      <c r="J41" s="303"/>
    </row>
    <row r="42" spans="1:10" ht="34.5" customHeight="1" x14ac:dyDescent="0.2">
      <c r="A42" s="281" t="s">
        <v>271</v>
      </c>
      <c r="B42" s="684" t="s">
        <v>437</v>
      </c>
      <c r="C42" s="685"/>
      <c r="D42" s="685"/>
      <c r="E42" s="685"/>
      <c r="F42" s="685"/>
      <c r="G42" s="685"/>
      <c r="H42" s="686"/>
      <c r="I42" s="303"/>
      <c r="J42" s="303"/>
    </row>
    <row r="43" spans="1:10" ht="55.5" customHeight="1" x14ac:dyDescent="0.2">
      <c r="A43" s="301" t="s">
        <v>272</v>
      </c>
      <c r="B43" s="681" t="s">
        <v>325</v>
      </c>
      <c r="C43" s="682"/>
      <c r="D43" s="682"/>
      <c r="E43" s="682"/>
      <c r="F43" s="682"/>
      <c r="G43" s="682"/>
      <c r="H43" s="683"/>
      <c r="I43" s="303"/>
      <c r="J43" s="303"/>
    </row>
    <row r="44" spans="1:10" ht="29.25" customHeight="1" x14ac:dyDescent="0.2">
      <c r="A44" s="658" t="s">
        <v>273</v>
      </c>
      <c r="B44" s="658"/>
      <c r="C44" s="658"/>
      <c r="D44" s="658"/>
      <c r="E44" s="658"/>
      <c r="F44" s="658"/>
      <c r="G44" s="658"/>
      <c r="H44" s="658"/>
      <c r="I44" s="303"/>
      <c r="J44" s="303"/>
    </row>
    <row r="45" spans="1:10" ht="33" customHeight="1" x14ac:dyDescent="0.2">
      <c r="A45" s="690" t="s">
        <v>274</v>
      </c>
      <c r="B45" s="297" t="s">
        <v>275</v>
      </c>
      <c r="C45" s="691" t="s">
        <v>276</v>
      </c>
      <c r="D45" s="691"/>
      <c r="E45" s="691"/>
      <c r="F45" s="691" t="s">
        <v>277</v>
      </c>
      <c r="G45" s="691"/>
      <c r="H45" s="691"/>
      <c r="I45" s="304"/>
      <c r="J45" s="304"/>
    </row>
    <row r="46" spans="1:10" ht="31.5" customHeight="1" x14ac:dyDescent="0.2">
      <c r="A46" s="690"/>
      <c r="B46" s="305"/>
      <c r="C46" s="661"/>
      <c r="D46" s="661"/>
      <c r="E46" s="661"/>
      <c r="F46" s="806"/>
      <c r="G46" s="806"/>
      <c r="H46" s="806"/>
      <c r="I46" s="304"/>
      <c r="J46" s="304"/>
    </row>
    <row r="47" spans="1:10" ht="31.5" customHeight="1" x14ac:dyDescent="0.2">
      <c r="A47" s="301" t="s">
        <v>278</v>
      </c>
      <c r="B47" s="807" t="s">
        <v>410</v>
      </c>
      <c r="C47" s="807"/>
      <c r="D47" s="695" t="s">
        <v>279</v>
      </c>
      <c r="E47" s="695"/>
      <c r="F47" s="807" t="s">
        <v>735</v>
      </c>
      <c r="G47" s="807"/>
      <c r="H47" s="824"/>
      <c r="I47" s="306"/>
      <c r="J47" s="306"/>
    </row>
    <row r="48" spans="1:10" ht="31.5" customHeight="1" x14ac:dyDescent="0.2">
      <c r="A48" s="301" t="s">
        <v>738</v>
      </c>
      <c r="B48" s="661" t="s">
        <v>739</v>
      </c>
      <c r="C48" s="661"/>
      <c r="D48" s="690" t="s">
        <v>280</v>
      </c>
      <c r="E48" s="690"/>
      <c r="F48" s="808" t="s">
        <v>742</v>
      </c>
      <c r="G48" s="809"/>
      <c r="H48" s="810"/>
      <c r="I48" s="306"/>
      <c r="J48" s="306"/>
    </row>
    <row r="49" spans="1:10" ht="31.5" customHeight="1" x14ac:dyDescent="0.2">
      <c r="A49" s="301" t="s">
        <v>281</v>
      </c>
      <c r="B49" s="661"/>
      <c r="C49" s="661"/>
      <c r="D49" s="659" t="s">
        <v>282</v>
      </c>
      <c r="E49" s="659"/>
      <c r="F49" s="661"/>
      <c r="G49" s="661"/>
      <c r="H49" s="661"/>
      <c r="I49" s="307"/>
      <c r="J49" s="307"/>
    </row>
    <row r="50" spans="1:10" ht="31.5" customHeight="1" x14ac:dyDescent="0.2">
      <c r="A50" s="301" t="s">
        <v>283</v>
      </c>
      <c r="B50" s="661"/>
      <c r="C50" s="661"/>
      <c r="D50" s="659"/>
      <c r="E50" s="659"/>
      <c r="F50" s="661"/>
      <c r="G50" s="661"/>
      <c r="H50" s="661"/>
      <c r="I50" s="307"/>
      <c r="J50" s="307"/>
    </row>
    <row r="51" spans="1:10" ht="15" hidden="1" x14ac:dyDescent="0.25">
      <c r="A51" s="159"/>
      <c r="B51" s="159"/>
      <c r="C51" s="7"/>
      <c r="D51" s="7"/>
      <c r="E51" s="7"/>
      <c r="F51" s="7"/>
      <c r="G51" s="7"/>
      <c r="H51" s="160"/>
      <c r="I51" s="161"/>
      <c r="J51" s="161"/>
    </row>
    <row r="52" spans="1:10" hidden="1" x14ac:dyDescent="0.2">
      <c r="A52" s="308"/>
      <c r="B52" s="309"/>
      <c r="C52" s="309"/>
      <c r="D52" s="310"/>
      <c r="E52" s="310"/>
      <c r="F52" s="311"/>
      <c r="G52" s="312"/>
      <c r="H52" s="309"/>
      <c r="I52" s="313"/>
      <c r="J52" s="313"/>
    </row>
    <row r="53" spans="1:10" hidden="1" x14ac:dyDescent="0.2">
      <c r="A53" s="308"/>
      <c r="B53" s="309"/>
      <c r="C53" s="309"/>
      <c r="D53" s="310"/>
      <c r="E53" s="310"/>
      <c r="F53" s="311"/>
      <c r="G53" s="312"/>
      <c r="H53" s="309"/>
      <c r="I53" s="313"/>
      <c r="J53" s="313"/>
    </row>
    <row r="54" spans="1:10" hidden="1" x14ac:dyDescent="0.2">
      <c r="A54" s="308"/>
      <c r="B54" s="309"/>
      <c r="C54" s="309"/>
      <c r="D54" s="310"/>
      <c r="E54" s="310"/>
      <c r="F54" s="311"/>
      <c r="G54" s="312"/>
      <c r="H54" s="309"/>
      <c r="I54" s="313"/>
      <c r="J54" s="313"/>
    </row>
    <row r="55" spans="1:10" hidden="1" x14ac:dyDescent="0.2">
      <c r="A55" s="308"/>
      <c r="B55" s="309"/>
      <c r="C55" s="309"/>
      <c r="D55" s="310"/>
      <c r="E55" s="310"/>
      <c r="F55" s="311"/>
      <c r="G55" s="312"/>
      <c r="H55" s="309"/>
      <c r="I55" s="313"/>
      <c r="J55" s="313"/>
    </row>
    <row r="56" spans="1:10" hidden="1" x14ac:dyDescent="0.2">
      <c r="A56" s="308"/>
      <c r="B56" s="309"/>
      <c r="C56" s="309"/>
      <c r="D56" s="310"/>
      <c r="E56" s="310"/>
      <c r="F56" s="311"/>
      <c r="G56" s="312"/>
      <c r="H56" s="309"/>
      <c r="I56" s="313"/>
      <c r="J56" s="313"/>
    </row>
    <row r="57" spans="1:10" hidden="1" x14ac:dyDescent="0.2">
      <c r="A57" s="308"/>
      <c r="B57" s="309"/>
      <c r="C57" s="309"/>
      <c r="D57" s="310"/>
      <c r="E57" s="310"/>
      <c r="F57" s="311"/>
      <c r="G57" s="312"/>
      <c r="H57" s="309"/>
      <c r="I57" s="313"/>
      <c r="J57" s="313"/>
    </row>
    <row r="58" spans="1:10" hidden="1" x14ac:dyDescent="0.2">
      <c r="A58" s="308"/>
      <c r="B58" s="309"/>
      <c r="C58" s="309"/>
      <c r="D58" s="310"/>
      <c r="E58" s="310"/>
      <c r="F58" s="311"/>
      <c r="G58" s="312"/>
      <c r="H58" s="309"/>
      <c r="I58" s="313"/>
      <c r="J58" s="313"/>
    </row>
    <row r="59" spans="1:10" hidden="1" x14ac:dyDescent="0.2">
      <c r="A59" s="308"/>
      <c r="B59" s="309"/>
      <c r="C59" s="309"/>
      <c r="D59" s="310"/>
      <c r="E59" s="310"/>
      <c r="F59" s="311"/>
      <c r="G59" s="312"/>
      <c r="H59" s="309"/>
      <c r="I59" s="313"/>
      <c r="J59" s="313"/>
    </row>
    <row r="60" spans="1:10" hidden="1" x14ac:dyDescent="0.2"/>
    <row r="61" spans="1:10" hidden="1" x14ac:dyDescent="0.2"/>
    <row r="62" spans="1:10" hidden="1" x14ac:dyDescent="0.2"/>
    <row r="63" spans="1:10" hidden="1" x14ac:dyDescent="0.2"/>
    <row r="64" spans="1:10" hidden="1" x14ac:dyDescent="0.2"/>
    <row r="65" hidden="1" x14ac:dyDescent="0.2"/>
    <row r="66" hidden="1" x14ac:dyDescent="0.2"/>
    <row r="67" hidden="1" x14ac:dyDescent="0.2"/>
  </sheetData>
  <sheetProtection autoFilter="0" pivotTables="0"/>
  <mergeCells count="65">
    <mergeCell ref="B49:C49"/>
    <mergeCell ref="D49:E50"/>
    <mergeCell ref="F49:H50"/>
    <mergeCell ref="B50:C50"/>
    <mergeCell ref="B47:C47"/>
    <mergeCell ref="D47:E47"/>
    <mergeCell ref="F47:H47"/>
    <mergeCell ref="B48:C48"/>
    <mergeCell ref="D48:E48"/>
    <mergeCell ref="F48:H48"/>
    <mergeCell ref="B43:H43"/>
    <mergeCell ref="A44:H44"/>
    <mergeCell ref="A45:A46"/>
    <mergeCell ref="C45:E45"/>
    <mergeCell ref="F45:H45"/>
    <mergeCell ref="C46:E46"/>
    <mergeCell ref="F46:H46"/>
    <mergeCell ref="B34:H34"/>
    <mergeCell ref="A35:H35"/>
    <mergeCell ref="A36:H40"/>
    <mergeCell ref="B41:H41"/>
    <mergeCell ref="B42:H42"/>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count="7">
    <dataValidation type="list" allowBlank="1" showInputMessage="1" showErrorMessage="1" sqref="B9 H9">
      <formula1>$M$13:$M$14</formula1>
    </dataValidation>
    <dataValidation type="list" allowBlank="1" showInputMessage="1" showErrorMessage="1" sqref="G15:H15">
      <formula1>$M$7:$M$10</formula1>
    </dataValidation>
    <dataValidation type="list" allowBlank="1" showInputMessage="1" showErrorMessage="1" sqref="I12:J12">
      <formula1>$L$23:$L$30</formula1>
    </dataValidation>
    <dataValidation type="list" allowBlank="1" showInputMessage="1" showErrorMessage="1" sqref="G14:I14">
      <formula1>L19:L21</formula1>
    </dataValidation>
    <dataValidation type="list" allowBlank="1" showInputMessage="1" showErrorMessage="1" sqref="J14">
      <formula1>N19:N21</formula1>
    </dataValidation>
    <dataValidation type="list" allowBlank="1" showInputMessage="1" showErrorMessage="1" sqref="B26:D26">
      <formula1>$L$14:$L$17</formula1>
    </dataValidation>
    <dataValidation type="list" allowBlank="1" showInputMessage="1" showErrorMessage="1" sqref="B12:H12">
      <formula1>$M$16:$M$23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'11'!$K$9:$K$12</xm:f>
          </x14:formula1>
          <xm:sqref>B11:E11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M48"/>
  <sheetViews>
    <sheetView topLeftCell="A10" zoomScale="80" zoomScaleNormal="80" workbookViewId="0">
      <selection activeCell="E15" sqref="E15"/>
    </sheetView>
  </sheetViews>
  <sheetFormatPr baseColWidth="10" defaultColWidth="0" defaultRowHeight="15" zeroHeight="1" x14ac:dyDescent="0.25"/>
  <cols>
    <col min="1" max="1" width="25.140625" style="394" customWidth="1"/>
    <col min="2" max="2" width="34.42578125" style="388" customWidth="1"/>
    <col min="3" max="3" width="24" style="388" customWidth="1"/>
    <col min="4" max="4" width="23.140625" style="388" customWidth="1"/>
    <col min="5" max="5" width="64" style="388" customWidth="1"/>
    <col min="6" max="7" width="20.42578125" style="388" customWidth="1"/>
    <col min="8" max="9" width="21.140625" style="388" customWidth="1"/>
    <col min="10" max="10" width="35.5703125" style="388" customWidth="1"/>
    <col min="11" max="194" width="11.42578125" style="388" hidden="1" customWidth="1"/>
    <col min="195" max="195" width="1.42578125" style="388" hidden="1" customWidth="1"/>
    <col min="196" max="16384" width="11.42578125" style="388" hidden="1"/>
  </cols>
  <sheetData>
    <row r="1" spans="1:10" ht="26.25" customHeight="1" x14ac:dyDescent="0.25">
      <c r="A1" s="832"/>
      <c r="B1" s="835" t="s">
        <v>412</v>
      </c>
      <c r="C1" s="836"/>
      <c r="D1" s="836"/>
      <c r="E1" s="836"/>
      <c r="F1" s="836"/>
      <c r="G1" s="836"/>
      <c r="H1" s="836"/>
      <c r="I1" s="836"/>
      <c r="J1" s="837"/>
    </row>
    <row r="2" spans="1:10" ht="26.25" customHeight="1" x14ac:dyDescent="0.25">
      <c r="A2" s="833"/>
      <c r="B2" s="835" t="s">
        <v>125</v>
      </c>
      <c r="C2" s="836"/>
      <c r="D2" s="836"/>
      <c r="E2" s="836"/>
      <c r="F2" s="836"/>
      <c r="G2" s="836"/>
      <c r="H2" s="836"/>
      <c r="I2" s="836"/>
      <c r="J2" s="837"/>
    </row>
    <row r="3" spans="1:10" ht="26.25" customHeight="1" x14ac:dyDescent="0.25">
      <c r="A3" s="833"/>
      <c r="B3" s="835" t="s">
        <v>359</v>
      </c>
      <c r="C3" s="836"/>
      <c r="D3" s="836"/>
      <c r="E3" s="836"/>
      <c r="F3" s="836"/>
      <c r="G3" s="836"/>
      <c r="H3" s="836"/>
      <c r="I3" s="836"/>
      <c r="J3" s="837"/>
    </row>
    <row r="4" spans="1:10" ht="26.25" customHeight="1" x14ac:dyDescent="0.25">
      <c r="A4" s="834"/>
      <c r="B4" s="835" t="s">
        <v>411</v>
      </c>
      <c r="C4" s="836"/>
      <c r="D4" s="836"/>
      <c r="E4" s="836"/>
      <c r="F4" s="837"/>
      <c r="G4" s="816" t="s">
        <v>408</v>
      </c>
      <c r="H4" s="817"/>
      <c r="I4" s="817"/>
      <c r="J4" s="818"/>
    </row>
    <row r="5" spans="1:10" x14ac:dyDescent="0.25">
      <c r="A5" s="389"/>
      <c r="B5" s="323"/>
      <c r="C5" s="323"/>
      <c r="D5" s="323"/>
      <c r="E5" s="323"/>
      <c r="F5" s="323"/>
      <c r="G5" s="323"/>
      <c r="H5" s="323"/>
      <c r="I5" s="390"/>
      <c r="J5" s="391"/>
    </row>
    <row r="6" spans="1:10" ht="36" x14ac:dyDescent="0.25">
      <c r="A6" s="274" t="s">
        <v>370</v>
      </c>
      <c r="B6" s="838" t="s">
        <v>299</v>
      </c>
      <c r="C6" s="839"/>
      <c r="D6" s="840"/>
      <c r="E6" s="273"/>
      <c r="F6" s="323"/>
      <c r="G6" s="323"/>
      <c r="H6" s="323"/>
      <c r="I6" s="390"/>
      <c r="J6" s="391"/>
    </row>
    <row r="7" spans="1:10" ht="27" customHeight="1" x14ac:dyDescent="0.25">
      <c r="A7" s="275" t="s">
        <v>0</v>
      </c>
      <c r="B7" s="712" t="s">
        <v>413</v>
      </c>
      <c r="C7" s="712"/>
      <c r="D7" s="712"/>
      <c r="E7" s="273"/>
      <c r="F7" s="323"/>
      <c r="G7" s="323"/>
      <c r="H7" s="323"/>
      <c r="I7" s="390"/>
      <c r="J7" s="391"/>
    </row>
    <row r="8" spans="1:10" ht="27" customHeight="1" x14ac:dyDescent="0.25">
      <c r="A8" s="275" t="s">
        <v>295</v>
      </c>
      <c r="B8" s="838" t="s">
        <v>406</v>
      </c>
      <c r="C8" s="839"/>
      <c r="D8" s="840"/>
      <c r="E8" s="385"/>
      <c r="F8" s="323"/>
      <c r="G8" s="323"/>
      <c r="H8" s="323"/>
      <c r="I8" s="390"/>
      <c r="J8" s="391"/>
    </row>
    <row r="9" spans="1:10" x14ac:dyDescent="0.25">
      <c r="A9" s="275" t="s">
        <v>180</v>
      </c>
      <c r="B9" s="841" t="s">
        <v>742</v>
      </c>
      <c r="C9" s="842"/>
      <c r="D9" s="843"/>
      <c r="E9" s="273"/>
      <c r="F9" s="323"/>
      <c r="G9" s="323"/>
      <c r="H9" s="323"/>
      <c r="I9" s="390"/>
      <c r="J9" s="391"/>
    </row>
    <row r="10" spans="1:10" ht="37.5" customHeight="1" x14ac:dyDescent="0.25">
      <c r="A10" s="275" t="s">
        <v>360</v>
      </c>
      <c r="B10" s="838" t="s">
        <v>364</v>
      </c>
      <c r="C10" s="839"/>
      <c r="D10" s="840"/>
      <c r="E10" s="273"/>
      <c r="F10" s="323"/>
      <c r="G10" s="323"/>
      <c r="H10" s="323"/>
      <c r="I10" s="390"/>
      <c r="J10" s="391"/>
    </row>
    <row r="11" spans="1:10" x14ac:dyDescent="0.25">
      <c r="A11" s="392"/>
      <c r="B11" s="391"/>
      <c r="C11" s="391"/>
      <c r="D11" s="391"/>
      <c r="E11" s="391"/>
      <c r="F11" s="391"/>
      <c r="G11" s="391"/>
      <c r="H11" s="391"/>
      <c r="I11" s="391"/>
      <c r="J11" s="391"/>
    </row>
    <row r="12" spans="1:10" ht="20.25" customHeight="1" x14ac:dyDescent="0.25">
      <c r="A12" s="826" t="s">
        <v>472</v>
      </c>
      <c r="B12" s="827"/>
      <c r="C12" s="827"/>
      <c r="D12" s="396"/>
      <c r="E12" s="396"/>
      <c r="F12" s="396"/>
      <c r="G12" s="397"/>
      <c r="H12" s="828" t="s">
        <v>291</v>
      </c>
      <c r="I12" s="829"/>
      <c r="J12" s="398"/>
    </row>
    <row r="13" spans="1:10" s="327" customFormat="1" ht="45" x14ac:dyDescent="0.25">
      <c r="A13" s="475" t="s">
        <v>296</v>
      </c>
      <c r="B13" s="475" t="s">
        <v>292</v>
      </c>
      <c r="C13" s="475" t="s">
        <v>342</v>
      </c>
      <c r="D13" s="475" t="s">
        <v>293</v>
      </c>
      <c r="E13" s="475" t="s">
        <v>294</v>
      </c>
      <c r="F13" s="325" t="s">
        <v>343</v>
      </c>
      <c r="G13" s="325" t="s">
        <v>344</v>
      </c>
      <c r="H13" s="326" t="s">
        <v>345</v>
      </c>
      <c r="I13" s="326" t="s">
        <v>346</v>
      </c>
      <c r="J13" s="326" t="s">
        <v>347</v>
      </c>
    </row>
    <row r="14" spans="1:10" s="419" customFormat="1" ht="75" customHeight="1" x14ac:dyDescent="0.25">
      <c r="A14" s="825">
        <v>1</v>
      </c>
      <c r="B14" s="825" t="s">
        <v>493</v>
      </c>
      <c r="C14" s="831">
        <v>5.0000000000000001E-3</v>
      </c>
      <c r="D14" s="422">
        <v>1</v>
      </c>
      <c r="E14" s="446" t="s">
        <v>729</v>
      </c>
      <c r="F14" s="333">
        <v>2.5000000000000001E-3</v>
      </c>
      <c r="G14" s="181">
        <v>43981</v>
      </c>
      <c r="H14" s="333">
        <v>2.5000000000000001E-3</v>
      </c>
      <c r="I14" s="181">
        <v>43981</v>
      </c>
      <c r="J14" s="535" t="s">
        <v>731</v>
      </c>
    </row>
    <row r="15" spans="1:10" s="419" customFormat="1" ht="75" customHeight="1" x14ac:dyDescent="0.25">
      <c r="A15" s="825"/>
      <c r="B15" s="825"/>
      <c r="C15" s="831"/>
      <c r="D15" s="422">
        <v>2</v>
      </c>
      <c r="E15" s="446" t="s">
        <v>488</v>
      </c>
      <c r="F15" s="333">
        <v>2.5000000000000001E-3</v>
      </c>
      <c r="G15" s="181">
        <v>43905</v>
      </c>
      <c r="H15" s="333">
        <v>2.5000000000000001E-3</v>
      </c>
      <c r="I15" s="181">
        <v>43905</v>
      </c>
      <c r="J15" s="535" t="s">
        <v>741</v>
      </c>
    </row>
    <row r="16" spans="1:10" s="419" customFormat="1" ht="147.75" customHeight="1" x14ac:dyDescent="0.25">
      <c r="A16" s="830">
        <v>2</v>
      </c>
      <c r="B16" s="830" t="s">
        <v>730</v>
      </c>
      <c r="C16" s="831">
        <v>5.3E-3</v>
      </c>
      <c r="D16" s="421">
        <v>1</v>
      </c>
      <c r="E16" s="446" t="s">
        <v>728</v>
      </c>
      <c r="F16" s="333">
        <v>2.5000000000000001E-3</v>
      </c>
      <c r="G16" s="181">
        <v>43951</v>
      </c>
      <c r="H16" s="333">
        <v>2.5000000000000001E-3</v>
      </c>
      <c r="I16" s="181">
        <v>43951</v>
      </c>
      <c r="J16" s="535" t="s">
        <v>732</v>
      </c>
    </row>
    <row r="17" spans="1:17" s="334" customFormat="1" ht="75" customHeight="1" x14ac:dyDescent="0.25">
      <c r="A17" s="830"/>
      <c r="B17" s="830"/>
      <c r="C17" s="831"/>
      <c r="D17" s="421">
        <v>2</v>
      </c>
      <c r="E17" s="446" t="s">
        <v>476</v>
      </c>
      <c r="F17" s="333">
        <v>2.8E-3</v>
      </c>
      <c r="G17" s="181">
        <v>43981</v>
      </c>
      <c r="H17" s="333">
        <v>2.8E-3</v>
      </c>
      <c r="I17" s="181">
        <v>43981</v>
      </c>
      <c r="J17" s="536" t="s">
        <v>733</v>
      </c>
      <c r="Q17" s="393"/>
    </row>
    <row r="18" spans="1:17" ht="27" customHeight="1" x14ac:dyDescent="0.25">
      <c r="A18" s="399" t="s">
        <v>348</v>
      </c>
      <c r="B18" s="400"/>
      <c r="C18" s="328">
        <f>SUM(C14:C17)</f>
        <v>1.03E-2</v>
      </c>
      <c r="D18" s="401" t="s">
        <v>105</v>
      </c>
      <c r="E18" s="402"/>
      <c r="F18" s="328">
        <f>SUM(F14:F17)</f>
        <v>1.03E-2</v>
      </c>
      <c r="G18" s="329"/>
      <c r="H18" s="330">
        <f>SUBTOTAL(9,H14:H17)</f>
        <v>1.03E-2</v>
      </c>
      <c r="I18" s="417"/>
      <c r="J18" s="331"/>
    </row>
    <row r="19" spans="1:17" ht="15" hidden="1" customHeight="1" x14ac:dyDescent="0.25"/>
    <row r="20" spans="1:17" ht="15" hidden="1" customHeight="1" x14ac:dyDescent="0.25">
      <c r="G20" s="395"/>
    </row>
    <row r="21" spans="1:17" ht="15" hidden="1" customHeight="1" x14ac:dyDescent="0.25">
      <c r="G21" s="395"/>
    </row>
    <row r="22" spans="1:17" ht="15" hidden="1" customHeight="1" x14ac:dyDescent="0.25">
      <c r="G22" s="395"/>
    </row>
    <row r="23" spans="1:17" ht="15" hidden="1" customHeight="1" x14ac:dyDescent="0.25">
      <c r="G23" s="395"/>
    </row>
    <row r="24" spans="1:17" ht="15" hidden="1" customHeight="1" x14ac:dyDescent="0.25">
      <c r="G24" s="395"/>
    </row>
    <row r="25" spans="1:17" ht="15" hidden="1" customHeight="1" x14ac:dyDescent="0.25">
      <c r="G25" s="395"/>
    </row>
    <row r="26" spans="1:17" ht="15" hidden="1" customHeight="1" x14ac:dyDescent="0.25">
      <c r="G26" s="395"/>
    </row>
    <row r="27" spans="1:17" ht="15" hidden="1" customHeight="1" x14ac:dyDescent="0.25">
      <c r="G27" s="395"/>
    </row>
    <row r="28" spans="1:17" ht="15" hidden="1" customHeight="1" x14ac:dyDescent="0.25">
      <c r="G28" s="395"/>
    </row>
    <row r="29" spans="1:17" ht="15" hidden="1" customHeight="1" x14ac:dyDescent="0.25">
      <c r="G29" s="395"/>
    </row>
    <row r="30" spans="1:17" ht="15" hidden="1" customHeight="1" x14ac:dyDescent="0.25"/>
    <row r="31" spans="1:17" ht="15" hidden="1" customHeight="1" x14ac:dyDescent="0.25"/>
    <row r="32" spans="1:17" ht="14.25" hidden="1" customHeight="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x14ac:dyDescent="0.25"/>
    <row r="47" x14ac:dyDescent="0.25"/>
    <row r="48" x14ac:dyDescent="0.25"/>
  </sheetData>
  <sheetProtection autoFilter="0" pivotTables="0"/>
  <autoFilter ref="A13:GM17"/>
  <mergeCells count="19">
    <mergeCell ref="B6:D6"/>
    <mergeCell ref="B7:D7"/>
    <mergeCell ref="B8:D8"/>
    <mergeCell ref="B9:D9"/>
    <mergeCell ref="B10:D10"/>
    <mergeCell ref="A1:A4"/>
    <mergeCell ref="B1:J1"/>
    <mergeCell ref="B2:J2"/>
    <mergeCell ref="B3:J3"/>
    <mergeCell ref="B4:F4"/>
    <mergeCell ref="G4:J4"/>
    <mergeCell ref="A14:A15"/>
    <mergeCell ref="A12:C12"/>
    <mergeCell ref="H12:I12"/>
    <mergeCell ref="B16:B17"/>
    <mergeCell ref="C16:C17"/>
    <mergeCell ref="A16:A17"/>
    <mergeCell ref="C14:C15"/>
    <mergeCell ref="B14:B1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X67"/>
  <sheetViews>
    <sheetView topLeftCell="A37" zoomScale="90" zoomScaleNormal="90" workbookViewId="0">
      <selection activeCell="F33" sqref="F33"/>
    </sheetView>
  </sheetViews>
  <sheetFormatPr baseColWidth="10" defaultColWidth="0" defaultRowHeight="12.75" zeroHeight="1" x14ac:dyDescent="0.2"/>
  <cols>
    <col min="1" max="1" width="25.85546875" style="314" customWidth="1"/>
    <col min="2" max="5" width="20.85546875" style="277" customWidth="1"/>
    <col min="6" max="6" width="20.85546875" style="315" customWidth="1"/>
    <col min="7" max="8" width="20.85546875" style="277" customWidth="1"/>
    <col min="9" max="11" width="11.42578125" style="277" hidden="1" customWidth="1"/>
    <col min="12" max="24" width="0" style="277" hidden="1" customWidth="1"/>
    <col min="25" max="16384" width="11.42578125" style="277" hidden="1"/>
  </cols>
  <sheetData>
    <row r="1" spans="1:8" ht="34.5" customHeight="1" x14ac:dyDescent="0.2">
      <c r="A1" s="649"/>
      <c r="B1" s="651" t="s">
        <v>407</v>
      </c>
      <c r="C1" s="651"/>
      <c r="D1" s="651"/>
      <c r="E1" s="651"/>
      <c r="F1" s="651"/>
      <c r="G1" s="651"/>
      <c r="H1" s="651"/>
    </row>
    <row r="2" spans="1:8" ht="25.5" customHeight="1" x14ac:dyDescent="0.2">
      <c r="A2" s="649"/>
      <c r="B2" s="650" t="s">
        <v>125</v>
      </c>
      <c r="C2" s="650"/>
      <c r="D2" s="650"/>
      <c r="E2" s="650"/>
      <c r="F2" s="650"/>
      <c r="G2" s="650"/>
      <c r="H2" s="650"/>
    </row>
    <row r="3" spans="1:8" ht="25.5" customHeight="1" x14ac:dyDescent="0.2">
      <c r="A3" s="649"/>
      <c r="B3" s="650" t="s">
        <v>208</v>
      </c>
      <c r="C3" s="650"/>
      <c r="D3" s="650"/>
      <c r="E3" s="650"/>
      <c r="F3" s="650"/>
      <c r="G3" s="650"/>
      <c r="H3" s="650"/>
    </row>
    <row r="4" spans="1:8" ht="25.5" customHeight="1" x14ac:dyDescent="0.2">
      <c r="A4" s="649"/>
      <c r="B4" s="650" t="s">
        <v>209</v>
      </c>
      <c r="C4" s="650"/>
      <c r="D4" s="650"/>
      <c r="E4" s="650"/>
      <c r="F4" s="638" t="s">
        <v>408</v>
      </c>
      <c r="G4" s="638"/>
      <c r="H4" s="638"/>
    </row>
    <row r="5" spans="1:8" ht="23.25" customHeight="1" x14ac:dyDescent="0.2">
      <c r="A5" s="652" t="s">
        <v>210</v>
      </c>
      <c r="B5" s="653"/>
      <c r="C5" s="653"/>
      <c r="D5" s="653"/>
      <c r="E5" s="653"/>
      <c r="F5" s="653"/>
      <c r="G5" s="653"/>
      <c r="H5" s="654"/>
    </row>
    <row r="6" spans="1:8" ht="24" customHeight="1" x14ac:dyDescent="0.2">
      <c r="A6" s="655" t="s">
        <v>211</v>
      </c>
      <c r="B6" s="656"/>
      <c r="C6" s="656"/>
      <c r="D6" s="656"/>
      <c r="E6" s="656"/>
      <c r="F6" s="656"/>
      <c r="G6" s="656"/>
      <c r="H6" s="657"/>
    </row>
    <row r="7" spans="1:8" ht="24" customHeight="1" x14ac:dyDescent="0.2">
      <c r="A7" s="658" t="s">
        <v>212</v>
      </c>
      <c r="B7" s="658"/>
      <c r="C7" s="658"/>
      <c r="D7" s="658"/>
      <c r="E7" s="658"/>
      <c r="F7" s="658"/>
      <c r="G7" s="658"/>
      <c r="H7" s="658"/>
    </row>
    <row r="8" spans="1:8" ht="30.75" customHeight="1" x14ac:dyDescent="0.2">
      <c r="A8" s="281" t="s">
        <v>402</v>
      </c>
      <c r="B8" s="282">
        <v>17</v>
      </c>
      <c r="C8" s="659" t="s">
        <v>403</v>
      </c>
      <c r="D8" s="659"/>
      <c r="E8" s="720" t="s">
        <v>328</v>
      </c>
      <c r="F8" s="720"/>
      <c r="G8" s="720"/>
      <c r="H8" s="720"/>
    </row>
    <row r="9" spans="1:8" ht="30.75" customHeight="1" x14ac:dyDescent="0.2">
      <c r="A9" s="281" t="s">
        <v>213</v>
      </c>
      <c r="B9" s="335" t="s">
        <v>227</v>
      </c>
      <c r="C9" s="659" t="s">
        <v>214</v>
      </c>
      <c r="D9" s="659"/>
      <c r="E9" s="660" t="s">
        <v>409</v>
      </c>
      <c r="F9" s="660"/>
      <c r="G9" s="284" t="s">
        <v>215</v>
      </c>
      <c r="H9" s="335" t="s">
        <v>227</v>
      </c>
    </row>
    <row r="10" spans="1:8" ht="30.75" customHeight="1" x14ac:dyDescent="0.2">
      <c r="A10" s="281" t="s">
        <v>216</v>
      </c>
      <c r="B10" s="721" t="s">
        <v>301</v>
      </c>
      <c r="C10" s="721"/>
      <c r="D10" s="721"/>
      <c r="E10" s="721"/>
      <c r="F10" s="284" t="s">
        <v>217</v>
      </c>
      <c r="G10" s="663">
        <v>967</v>
      </c>
      <c r="H10" s="663"/>
    </row>
    <row r="11" spans="1:8" ht="30.75" customHeight="1" x14ac:dyDescent="0.2">
      <c r="A11" s="281" t="s">
        <v>220</v>
      </c>
      <c r="B11" s="664" t="s">
        <v>418</v>
      </c>
      <c r="C11" s="664"/>
      <c r="D11" s="664"/>
      <c r="E11" s="664"/>
      <c r="F11" s="284" t="s">
        <v>221</v>
      </c>
      <c r="G11" s="665" t="s">
        <v>415</v>
      </c>
      <c r="H11" s="665"/>
    </row>
    <row r="12" spans="1:8" ht="30.75" customHeight="1" x14ac:dyDescent="0.2">
      <c r="A12" s="281" t="s">
        <v>222</v>
      </c>
      <c r="B12" s="666" t="s">
        <v>245</v>
      </c>
      <c r="C12" s="666"/>
      <c r="D12" s="666"/>
      <c r="E12" s="666"/>
      <c r="F12" s="666"/>
      <c r="G12" s="666"/>
      <c r="H12" s="666"/>
    </row>
    <row r="13" spans="1:8" ht="30.75" customHeight="1" x14ac:dyDescent="0.2">
      <c r="A13" s="281" t="s">
        <v>223</v>
      </c>
      <c r="B13" s="667" t="s">
        <v>302</v>
      </c>
      <c r="C13" s="667"/>
      <c r="D13" s="667"/>
      <c r="E13" s="667"/>
      <c r="F13" s="667"/>
      <c r="G13" s="667"/>
      <c r="H13" s="667"/>
    </row>
    <row r="14" spans="1:8" ht="30.75" customHeight="1" x14ac:dyDescent="0.2">
      <c r="A14" s="281" t="s">
        <v>225</v>
      </c>
      <c r="B14" s="660" t="s">
        <v>329</v>
      </c>
      <c r="C14" s="660"/>
      <c r="D14" s="660"/>
      <c r="E14" s="660"/>
      <c r="F14" s="284" t="s">
        <v>226</v>
      </c>
      <c r="G14" s="668" t="s">
        <v>238</v>
      </c>
      <c r="H14" s="668"/>
    </row>
    <row r="15" spans="1:8" ht="30.75" customHeight="1" x14ac:dyDescent="0.2">
      <c r="A15" s="281" t="s">
        <v>228</v>
      </c>
      <c r="B15" s="723" t="s">
        <v>470</v>
      </c>
      <c r="C15" s="723"/>
      <c r="D15" s="723"/>
      <c r="E15" s="723"/>
      <c r="F15" s="284" t="s">
        <v>229</v>
      </c>
      <c r="G15" s="668" t="s">
        <v>425</v>
      </c>
      <c r="H15" s="668"/>
    </row>
    <row r="16" spans="1:8" ht="40.5" customHeight="1" x14ac:dyDescent="0.2">
      <c r="A16" s="281" t="s">
        <v>230</v>
      </c>
      <c r="B16" s="660" t="s">
        <v>330</v>
      </c>
      <c r="C16" s="660"/>
      <c r="D16" s="660"/>
      <c r="E16" s="660"/>
      <c r="F16" s="660"/>
      <c r="G16" s="660"/>
      <c r="H16" s="660"/>
    </row>
    <row r="17" spans="1:8" ht="30.75" customHeight="1" x14ac:dyDescent="0.2">
      <c r="A17" s="281" t="s">
        <v>233</v>
      </c>
      <c r="B17" s="660" t="s">
        <v>314</v>
      </c>
      <c r="C17" s="660"/>
      <c r="D17" s="660"/>
      <c r="E17" s="660"/>
      <c r="F17" s="660"/>
      <c r="G17" s="660"/>
      <c r="H17" s="660"/>
    </row>
    <row r="18" spans="1:8" ht="30.75" customHeight="1" x14ac:dyDescent="0.2">
      <c r="A18" s="281" t="s">
        <v>235</v>
      </c>
      <c r="B18" s="666" t="s">
        <v>285</v>
      </c>
      <c r="C18" s="666"/>
      <c r="D18" s="666"/>
      <c r="E18" s="666"/>
      <c r="F18" s="666"/>
      <c r="G18" s="666"/>
      <c r="H18" s="666"/>
    </row>
    <row r="19" spans="1:8" ht="30.75" customHeight="1" x14ac:dyDescent="0.2">
      <c r="A19" s="281" t="s">
        <v>237</v>
      </c>
      <c r="B19" s="670" t="s">
        <v>286</v>
      </c>
      <c r="C19" s="670"/>
      <c r="D19" s="670"/>
      <c r="E19" s="670"/>
      <c r="F19" s="670"/>
      <c r="G19" s="670"/>
      <c r="H19" s="670"/>
    </row>
    <row r="20" spans="1:8" ht="27.75" customHeight="1" x14ac:dyDescent="0.2">
      <c r="A20" s="659" t="s">
        <v>240</v>
      </c>
      <c r="B20" s="671" t="s">
        <v>241</v>
      </c>
      <c r="C20" s="671"/>
      <c r="D20" s="671"/>
      <c r="E20" s="672" t="s">
        <v>242</v>
      </c>
      <c r="F20" s="672"/>
      <c r="G20" s="672"/>
      <c r="H20" s="672"/>
    </row>
    <row r="21" spans="1:8" ht="27" customHeight="1" x14ac:dyDescent="0.2">
      <c r="A21" s="659"/>
      <c r="B21" s="666" t="s">
        <v>287</v>
      </c>
      <c r="C21" s="666"/>
      <c r="D21" s="666"/>
      <c r="E21" s="666" t="s">
        <v>288</v>
      </c>
      <c r="F21" s="666"/>
      <c r="G21" s="666"/>
      <c r="H21" s="666"/>
    </row>
    <row r="22" spans="1:8" ht="39.75" customHeight="1" x14ac:dyDescent="0.2">
      <c r="A22" s="281" t="s">
        <v>244</v>
      </c>
      <c r="B22" s="667" t="s">
        <v>286</v>
      </c>
      <c r="C22" s="667"/>
      <c r="D22" s="667"/>
      <c r="E22" s="667" t="s">
        <v>286</v>
      </c>
      <c r="F22" s="667"/>
      <c r="G22" s="667"/>
      <c r="H22" s="667"/>
    </row>
    <row r="23" spans="1:8" ht="44.25" customHeight="1" x14ac:dyDescent="0.2">
      <c r="A23" s="281" t="s">
        <v>246</v>
      </c>
      <c r="B23" s="666" t="s">
        <v>290</v>
      </c>
      <c r="C23" s="666"/>
      <c r="D23" s="666"/>
      <c r="E23" s="666" t="s">
        <v>289</v>
      </c>
      <c r="F23" s="666"/>
      <c r="G23" s="666"/>
      <c r="H23" s="666"/>
    </row>
    <row r="24" spans="1:8" ht="29.25" customHeight="1" x14ac:dyDescent="0.2">
      <c r="A24" s="281" t="s">
        <v>248</v>
      </c>
      <c r="B24" s="819">
        <v>43831</v>
      </c>
      <c r="C24" s="660"/>
      <c r="D24" s="660"/>
      <c r="E24" s="284" t="s">
        <v>249</v>
      </c>
      <c r="F24" s="802">
        <f>+'Sección 2. Metas - Presupuesto'!I31</f>
        <v>1</v>
      </c>
      <c r="G24" s="803"/>
      <c r="H24" s="804"/>
    </row>
    <row r="25" spans="1:8" ht="27" customHeight="1" x14ac:dyDescent="0.2">
      <c r="A25" s="281" t="s">
        <v>250</v>
      </c>
      <c r="B25" s="819">
        <v>43982</v>
      </c>
      <c r="C25" s="660"/>
      <c r="D25" s="660"/>
      <c r="E25" s="284" t="s">
        <v>251</v>
      </c>
      <c r="F25" s="823">
        <v>1</v>
      </c>
      <c r="G25" s="823"/>
      <c r="H25" s="823"/>
    </row>
    <row r="26" spans="1:8" ht="47.25" customHeight="1" x14ac:dyDescent="0.2">
      <c r="A26" s="281" t="s">
        <v>252</v>
      </c>
      <c r="B26" s="668" t="s">
        <v>231</v>
      </c>
      <c r="C26" s="668"/>
      <c r="D26" s="668"/>
      <c r="E26" s="296" t="s">
        <v>253</v>
      </c>
      <c r="F26" s="844" t="s">
        <v>141</v>
      </c>
      <c r="G26" s="844"/>
      <c r="H26" s="844"/>
    </row>
    <row r="27" spans="1:8" ht="30" customHeight="1" x14ac:dyDescent="0.2">
      <c r="A27" s="676" t="s">
        <v>254</v>
      </c>
      <c r="B27" s="676"/>
      <c r="C27" s="676"/>
      <c r="D27" s="676"/>
      <c r="E27" s="676"/>
      <c r="F27" s="676"/>
      <c r="G27" s="676"/>
      <c r="H27" s="676"/>
    </row>
    <row r="28" spans="1:8" ht="56.25" customHeight="1" x14ac:dyDescent="0.2">
      <c r="A28" s="297" t="s">
        <v>255</v>
      </c>
      <c r="B28" s="297" t="s">
        <v>256</v>
      </c>
      <c r="C28" s="297" t="s">
        <v>257</v>
      </c>
      <c r="D28" s="297" t="s">
        <v>258</v>
      </c>
      <c r="E28" s="297" t="s">
        <v>259</v>
      </c>
      <c r="F28" s="298" t="s">
        <v>260</v>
      </c>
      <c r="G28" s="298" t="s">
        <v>261</v>
      </c>
      <c r="H28" s="297" t="s">
        <v>262</v>
      </c>
    </row>
    <row r="29" spans="1:8" ht="19.5" customHeight="1" x14ac:dyDescent="0.2">
      <c r="A29" s="299" t="s">
        <v>263</v>
      </c>
      <c r="B29" s="336">
        <v>0</v>
      </c>
      <c r="C29" s="317">
        <f>+B29</f>
        <v>0</v>
      </c>
      <c r="D29" s="173">
        <v>0</v>
      </c>
      <c r="E29" s="318">
        <f>+D29</f>
        <v>0</v>
      </c>
      <c r="F29" s="319">
        <f>IFERROR(+B29/D29,B29)</f>
        <v>0</v>
      </c>
      <c r="G29" s="320">
        <f>IFERROR(+C29/E29,)</f>
        <v>0</v>
      </c>
      <c r="H29" s="321">
        <f>+C29/$F$25</f>
        <v>0</v>
      </c>
    </row>
    <row r="30" spans="1:8" ht="19.5" customHeight="1" x14ac:dyDescent="0.2">
      <c r="A30" s="299" t="s">
        <v>264</v>
      </c>
      <c r="B30" s="336">
        <v>0</v>
      </c>
      <c r="C30" s="317">
        <f>+C29+B30</f>
        <v>0</v>
      </c>
      <c r="D30" s="173">
        <v>0</v>
      </c>
      <c r="E30" s="318">
        <f>+D30+E29</f>
        <v>0</v>
      </c>
      <c r="F30" s="319">
        <f t="shared" ref="F30:F33" si="0">IFERROR(+B30/D30,B30)</f>
        <v>0</v>
      </c>
      <c r="G30" s="320">
        <f t="shared" ref="G30:G33" si="1">IFERROR(+C30/E30,)</f>
        <v>0</v>
      </c>
      <c r="H30" s="321">
        <f t="shared" ref="H30:H33" si="2">+C30/$F$25</f>
        <v>0</v>
      </c>
    </row>
    <row r="31" spans="1:8" ht="19.5" customHeight="1" x14ac:dyDescent="0.2">
      <c r="A31" s="299" t="s">
        <v>265</v>
      </c>
      <c r="B31" s="336">
        <v>0</v>
      </c>
      <c r="C31" s="317">
        <v>0</v>
      </c>
      <c r="D31" s="173">
        <v>0</v>
      </c>
      <c r="E31" s="318">
        <f t="shared" ref="E31:E32" si="3">+D31+E30</f>
        <v>0</v>
      </c>
      <c r="F31" s="319">
        <f t="shared" si="0"/>
        <v>0</v>
      </c>
      <c r="G31" s="320">
        <f t="shared" si="1"/>
        <v>0</v>
      </c>
      <c r="H31" s="321">
        <f t="shared" si="2"/>
        <v>0</v>
      </c>
    </row>
    <row r="32" spans="1:8" ht="19.5" customHeight="1" x14ac:dyDescent="0.2">
      <c r="A32" s="299" t="s">
        <v>266</v>
      </c>
      <c r="B32" s="336">
        <v>0</v>
      </c>
      <c r="C32" s="317">
        <f t="shared" ref="C32:C33" si="4">+C31+B32</f>
        <v>0</v>
      </c>
      <c r="D32" s="173">
        <v>0</v>
      </c>
      <c r="E32" s="318">
        <f t="shared" si="3"/>
        <v>0</v>
      </c>
      <c r="F32" s="319">
        <f t="shared" si="0"/>
        <v>0</v>
      </c>
      <c r="G32" s="320">
        <f t="shared" si="1"/>
        <v>0</v>
      </c>
      <c r="H32" s="321">
        <f>+C32/$F$25</f>
        <v>0</v>
      </c>
    </row>
    <row r="33" spans="1:8" ht="19.5" customHeight="1" x14ac:dyDescent="0.2">
      <c r="A33" s="299" t="s">
        <v>267</v>
      </c>
      <c r="B33" s="336">
        <v>1</v>
      </c>
      <c r="C33" s="317">
        <f t="shared" si="4"/>
        <v>1</v>
      </c>
      <c r="D33" s="173">
        <v>1</v>
      </c>
      <c r="E33" s="318">
        <v>1</v>
      </c>
      <c r="F33" s="319">
        <f t="shared" si="0"/>
        <v>1</v>
      </c>
      <c r="G33" s="320">
        <f t="shared" si="1"/>
        <v>1</v>
      </c>
      <c r="H33" s="321">
        <f t="shared" si="2"/>
        <v>1</v>
      </c>
    </row>
    <row r="34" spans="1:8" ht="54" customHeight="1" x14ac:dyDescent="0.2">
      <c r="A34" s="301" t="s">
        <v>268</v>
      </c>
      <c r="B34" s="677" t="s">
        <v>736</v>
      </c>
      <c r="C34" s="678"/>
      <c r="D34" s="678"/>
      <c r="E34" s="678"/>
      <c r="F34" s="678"/>
      <c r="G34" s="678"/>
      <c r="H34" s="679"/>
    </row>
    <row r="35" spans="1:8" ht="29.25" customHeight="1" x14ac:dyDescent="0.2">
      <c r="A35" s="658" t="s">
        <v>269</v>
      </c>
      <c r="B35" s="658"/>
      <c r="C35" s="658"/>
      <c r="D35" s="658"/>
      <c r="E35" s="658"/>
      <c r="F35" s="658"/>
      <c r="G35" s="658"/>
      <c r="H35" s="658"/>
    </row>
    <row r="36" spans="1:8" ht="42" customHeight="1" x14ac:dyDescent="0.2">
      <c r="A36" s="680"/>
      <c r="B36" s="680"/>
      <c r="C36" s="680"/>
      <c r="D36" s="680"/>
      <c r="E36" s="680"/>
      <c r="F36" s="680"/>
      <c r="G36" s="680"/>
      <c r="H36" s="680"/>
    </row>
    <row r="37" spans="1:8" ht="42" customHeight="1" x14ac:dyDescent="0.2">
      <c r="A37" s="680"/>
      <c r="B37" s="680"/>
      <c r="C37" s="680"/>
      <c r="D37" s="680"/>
      <c r="E37" s="680"/>
      <c r="F37" s="680"/>
      <c r="G37" s="680"/>
      <c r="H37" s="680"/>
    </row>
    <row r="38" spans="1:8" ht="42" customHeight="1" x14ac:dyDescent="0.2">
      <c r="A38" s="680"/>
      <c r="B38" s="680"/>
      <c r="C38" s="680"/>
      <c r="D38" s="680"/>
      <c r="E38" s="680"/>
      <c r="F38" s="680"/>
      <c r="G38" s="680"/>
      <c r="H38" s="680"/>
    </row>
    <row r="39" spans="1:8" ht="42" customHeight="1" x14ac:dyDescent="0.2">
      <c r="A39" s="680"/>
      <c r="B39" s="680"/>
      <c r="C39" s="680"/>
      <c r="D39" s="680"/>
      <c r="E39" s="680"/>
      <c r="F39" s="680"/>
      <c r="G39" s="680"/>
      <c r="H39" s="680"/>
    </row>
    <row r="40" spans="1:8" ht="42" customHeight="1" x14ac:dyDescent="0.2">
      <c r="A40" s="680"/>
      <c r="B40" s="680"/>
      <c r="C40" s="680"/>
      <c r="D40" s="680"/>
      <c r="E40" s="680"/>
      <c r="F40" s="680"/>
      <c r="G40" s="680"/>
      <c r="H40" s="680"/>
    </row>
    <row r="41" spans="1:8" ht="66" customHeight="1" x14ac:dyDescent="0.2">
      <c r="A41" s="281" t="s">
        <v>270</v>
      </c>
      <c r="B41" s="734" t="s">
        <v>755</v>
      </c>
      <c r="C41" s="735"/>
      <c r="D41" s="735"/>
      <c r="E41" s="735"/>
      <c r="F41" s="735"/>
      <c r="G41" s="735"/>
      <c r="H41" s="735"/>
    </row>
    <row r="42" spans="1:8" ht="34.5" customHeight="1" x14ac:dyDescent="0.2">
      <c r="A42" s="281" t="s">
        <v>271</v>
      </c>
      <c r="B42" s="684" t="s">
        <v>437</v>
      </c>
      <c r="C42" s="685"/>
      <c r="D42" s="685"/>
      <c r="E42" s="685"/>
      <c r="F42" s="685"/>
      <c r="G42" s="685"/>
      <c r="H42" s="686"/>
    </row>
    <row r="43" spans="1:8" ht="54.75" customHeight="1" x14ac:dyDescent="0.2">
      <c r="A43" s="301" t="s">
        <v>272</v>
      </c>
      <c r="B43" s="735" t="s">
        <v>331</v>
      </c>
      <c r="C43" s="735"/>
      <c r="D43" s="735"/>
      <c r="E43" s="735"/>
      <c r="F43" s="735"/>
      <c r="G43" s="735"/>
      <c r="H43" s="735"/>
    </row>
    <row r="44" spans="1:8" ht="29.25" customHeight="1" x14ac:dyDescent="0.2">
      <c r="A44" s="658" t="s">
        <v>273</v>
      </c>
      <c r="B44" s="658"/>
      <c r="C44" s="658"/>
      <c r="D44" s="658"/>
      <c r="E44" s="658"/>
      <c r="F44" s="658"/>
      <c r="G44" s="658"/>
      <c r="H44" s="658"/>
    </row>
    <row r="45" spans="1:8" ht="33" customHeight="1" x14ac:dyDescent="0.2">
      <c r="A45" s="690" t="s">
        <v>274</v>
      </c>
      <c r="B45" s="297" t="s">
        <v>275</v>
      </c>
      <c r="C45" s="691" t="s">
        <v>276</v>
      </c>
      <c r="D45" s="691"/>
      <c r="E45" s="691"/>
      <c r="F45" s="691" t="s">
        <v>277</v>
      </c>
      <c r="G45" s="691"/>
      <c r="H45" s="691"/>
    </row>
    <row r="46" spans="1:8" ht="31.5" customHeight="1" x14ac:dyDescent="0.2">
      <c r="A46" s="690"/>
      <c r="B46" s="196"/>
      <c r="C46" s="845"/>
      <c r="D46" s="845"/>
      <c r="E46" s="845"/>
      <c r="F46" s="846"/>
      <c r="G46" s="846"/>
      <c r="H46" s="846"/>
    </row>
    <row r="47" spans="1:8" ht="31.5" customHeight="1" x14ac:dyDescent="0.2">
      <c r="A47" s="301" t="s">
        <v>278</v>
      </c>
      <c r="B47" s="694" t="s">
        <v>479</v>
      </c>
      <c r="C47" s="694"/>
      <c r="D47" s="695" t="s">
        <v>279</v>
      </c>
      <c r="E47" s="695"/>
      <c r="F47" s="694" t="s">
        <v>478</v>
      </c>
      <c r="G47" s="694"/>
      <c r="H47" s="694"/>
    </row>
    <row r="48" spans="1:8" ht="31.5" customHeight="1" x14ac:dyDescent="0.2">
      <c r="A48" s="301" t="s">
        <v>738</v>
      </c>
      <c r="B48" s="692" t="s">
        <v>739</v>
      </c>
      <c r="C48" s="692"/>
      <c r="D48" s="690" t="s">
        <v>280</v>
      </c>
      <c r="E48" s="690"/>
      <c r="F48" s="697" t="s">
        <v>742</v>
      </c>
      <c r="G48" s="698"/>
      <c r="H48" s="699"/>
    </row>
    <row r="49" spans="1:8" ht="31.5" customHeight="1" x14ac:dyDescent="0.2">
      <c r="A49" s="301" t="s">
        <v>281</v>
      </c>
      <c r="B49" s="692"/>
      <c r="C49" s="692"/>
      <c r="D49" s="659" t="s">
        <v>282</v>
      </c>
      <c r="E49" s="659"/>
      <c r="F49" s="692"/>
      <c r="G49" s="692"/>
      <c r="H49" s="692"/>
    </row>
    <row r="50" spans="1:8" ht="31.5" customHeight="1" x14ac:dyDescent="0.2">
      <c r="A50" s="301" t="s">
        <v>283</v>
      </c>
      <c r="B50" s="692"/>
      <c r="C50" s="692"/>
      <c r="D50" s="659"/>
      <c r="E50" s="659"/>
      <c r="F50" s="692"/>
      <c r="G50" s="692"/>
      <c r="H50" s="692"/>
    </row>
    <row r="51" spans="1:8" ht="15" hidden="1" x14ac:dyDescent="0.25">
      <c r="A51" s="159"/>
      <c r="B51" s="159"/>
      <c r="C51" s="7"/>
      <c r="D51" s="7"/>
      <c r="E51" s="7"/>
      <c r="F51" s="7"/>
      <c r="G51" s="7"/>
      <c r="H51" s="160"/>
    </row>
    <row r="52" spans="1:8" hidden="1" x14ac:dyDescent="0.2">
      <c r="A52" s="308"/>
      <c r="B52" s="309"/>
      <c r="C52" s="309"/>
      <c r="D52" s="310"/>
      <c r="E52" s="310"/>
      <c r="F52" s="311"/>
      <c r="G52" s="312"/>
      <c r="H52" s="309"/>
    </row>
    <row r="53" spans="1:8" hidden="1" x14ac:dyDescent="0.2">
      <c r="A53" s="308"/>
      <c r="B53" s="309"/>
      <c r="C53" s="309"/>
      <c r="D53" s="310"/>
      <c r="E53" s="310"/>
      <c r="F53" s="311"/>
      <c r="G53" s="312"/>
      <c r="H53" s="309"/>
    </row>
    <row r="54" spans="1:8" hidden="1" x14ac:dyDescent="0.2">
      <c r="A54" s="308"/>
      <c r="B54" s="309"/>
      <c r="C54" s="309"/>
      <c r="D54" s="310"/>
      <c r="E54" s="310"/>
      <c r="F54" s="311"/>
      <c r="G54" s="312"/>
      <c r="H54" s="309"/>
    </row>
    <row r="55" spans="1:8" hidden="1" x14ac:dyDescent="0.2">
      <c r="A55" s="308"/>
      <c r="B55" s="309"/>
      <c r="C55" s="309"/>
      <c r="D55" s="310"/>
      <c r="E55" s="310"/>
      <c r="F55" s="311"/>
      <c r="G55" s="312"/>
      <c r="H55" s="309"/>
    </row>
    <row r="56" spans="1:8" hidden="1" x14ac:dyDescent="0.2">
      <c r="A56" s="308"/>
      <c r="B56" s="309"/>
      <c r="C56" s="309"/>
      <c r="D56" s="310"/>
      <c r="E56" s="310"/>
      <c r="F56" s="311"/>
      <c r="G56" s="312"/>
      <c r="H56" s="309"/>
    </row>
    <row r="57" spans="1:8" hidden="1" x14ac:dyDescent="0.2">
      <c r="A57" s="308"/>
      <c r="B57" s="309"/>
      <c r="C57" s="309"/>
      <c r="D57" s="310"/>
      <c r="E57" s="310"/>
      <c r="F57" s="311"/>
      <c r="G57" s="312"/>
      <c r="H57" s="309"/>
    </row>
    <row r="58" spans="1:8" hidden="1" x14ac:dyDescent="0.2">
      <c r="A58" s="308"/>
      <c r="B58" s="309"/>
      <c r="C58" s="309"/>
      <c r="D58" s="310"/>
      <c r="E58" s="310"/>
      <c r="F58" s="311"/>
      <c r="G58" s="312"/>
      <c r="H58" s="309"/>
    </row>
    <row r="59" spans="1:8" hidden="1" x14ac:dyDescent="0.2">
      <c r="A59" s="308"/>
      <c r="B59" s="309"/>
      <c r="C59" s="309"/>
      <c r="D59" s="310"/>
      <c r="E59" s="310"/>
      <c r="F59" s="311"/>
      <c r="G59" s="312"/>
      <c r="H59" s="309"/>
    </row>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sheetData>
  <sheetProtection autoFilter="0" pivotTables="0"/>
  <mergeCells count="65">
    <mergeCell ref="B49:C49"/>
    <mergeCell ref="D49:E50"/>
    <mergeCell ref="F49:H50"/>
    <mergeCell ref="B50:C50"/>
    <mergeCell ref="B47:C47"/>
    <mergeCell ref="D47:E47"/>
    <mergeCell ref="F47:H47"/>
    <mergeCell ref="B48:C48"/>
    <mergeCell ref="D48:E48"/>
    <mergeCell ref="F48:H48"/>
    <mergeCell ref="B43:H43"/>
    <mergeCell ref="A44:H44"/>
    <mergeCell ref="A45:A46"/>
    <mergeCell ref="C45:E45"/>
    <mergeCell ref="F45:H45"/>
    <mergeCell ref="C46:E46"/>
    <mergeCell ref="F46:H46"/>
    <mergeCell ref="B34:H34"/>
    <mergeCell ref="A35:H35"/>
    <mergeCell ref="A36:H40"/>
    <mergeCell ref="B41:H41"/>
    <mergeCell ref="B42:H42"/>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disablePrompts="1" count="1">
    <dataValidation type="list" allowBlank="1" showInputMessage="1" showErrorMessage="1" sqref="B9 H9 B12:H12 B26:D26 G14:H14">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'11'!$L$8:$L$11</xm:f>
          </x14:formula1>
          <xm:sqref>G15:H15</xm:sqref>
        </x14:dataValidation>
        <x14:dataValidation type="list" allowBlank="1" showInputMessage="1" showErrorMessage="1">
          <x14:formula1>
            <xm:f>'11'!$K$9:$K$12</xm:f>
          </x14:formula1>
          <xm:sqref>B11:E11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30"/>
  <sheetViews>
    <sheetView topLeftCell="C1" zoomScale="80" zoomScaleNormal="80" workbookViewId="0">
      <selection activeCell="F15" sqref="F15"/>
    </sheetView>
  </sheetViews>
  <sheetFormatPr baseColWidth="10" defaultColWidth="0" defaultRowHeight="15" zeroHeight="1" x14ac:dyDescent="0.25"/>
  <cols>
    <col min="1" max="1" width="21.85546875" style="239" customWidth="1"/>
    <col min="2" max="2" width="40.85546875" style="7" customWidth="1"/>
    <col min="3" max="3" width="27.5703125" style="7" customWidth="1"/>
    <col min="4" max="4" width="18.140625" style="7" customWidth="1"/>
    <col min="5" max="5" width="55.42578125" style="7" customWidth="1"/>
    <col min="6" max="8" width="16.140625" style="7" customWidth="1"/>
    <col min="9" max="9" width="15.85546875" style="7" customWidth="1"/>
    <col min="10" max="10" width="38" style="7" customWidth="1"/>
    <col min="11" max="196" width="11.42578125" style="7" hidden="1" customWidth="1"/>
    <col min="197" max="197" width="1.42578125" style="7" hidden="1" customWidth="1"/>
    <col min="198" max="16384" width="11.42578125" style="7" hidden="1"/>
  </cols>
  <sheetData>
    <row r="1" spans="1:10" ht="23.25" customHeight="1" x14ac:dyDescent="0.25">
      <c r="A1" s="736"/>
      <c r="B1" s="737" t="s">
        <v>412</v>
      </c>
      <c r="C1" s="737"/>
      <c r="D1" s="737"/>
      <c r="E1" s="737"/>
      <c r="F1" s="737"/>
      <c r="G1" s="737"/>
      <c r="H1" s="737"/>
      <c r="I1" s="737"/>
      <c r="J1" s="737"/>
    </row>
    <row r="2" spans="1:10" ht="23.25" customHeight="1" x14ac:dyDescent="0.25">
      <c r="A2" s="736"/>
      <c r="B2" s="737" t="s">
        <v>125</v>
      </c>
      <c r="C2" s="737"/>
      <c r="D2" s="737"/>
      <c r="E2" s="737"/>
      <c r="F2" s="737"/>
      <c r="G2" s="737"/>
      <c r="H2" s="737"/>
      <c r="I2" s="737"/>
      <c r="J2" s="737"/>
    </row>
    <row r="3" spans="1:10" ht="23.25" customHeight="1" x14ac:dyDescent="0.25">
      <c r="A3" s="736"/>
      <c r="B3" s="737" t="s">
        <v>359</v>
      </c>
      <c r="C3" s="737"/>
      <c r="D3" s="737"/>
      <c r="E3" s="737"/>
      <c r="F3" s="737"/>
      <c r="G3" s="737"/>
      <c r="H3" s="737"/>
      <c r="I3" s="737"/>
      <c r="J3" s="737"/>
    </row>
    <row r="4" spans="1:10" ht="23.25" customHeight="1" x14ac:dyDescent="0.25">
      <c r="A4" s="736"/>
      <c r="B4" s="737" t="s">
        <v>411</v>
      </c>
      <c r="C4" s="737"/>
      <c r="D4" s="737"/>
      <c r="E4" s="737"/>
      <c r="F4" s="737"/>
      <c r="G4" s="738" t="s">
        <v>408</v>
      </c>
      <c r="H4" s="738"/>
      <c r="I4" s="738"/>
      <c r="J4" s="738"/>
    </row>
    <row r="5" spans="1:10" ht="18" customHeight="1" x14ac:dyDescent="0.25">
      <c r="A5" s="322"/>
      <c r="B5" s="323"/>
      <c r="C5" s="323"/>
      <c r="D5" s="323"/>
      <c r="E5" s="323"/>
      <c r="F5" s="323"/>
      <c r="G5" s="323"/>
      <c r="H5" s="323"/>
      <c r="I5" s="324"/>
      <c r="J5" s="232"/>
    </row>
    <row r="6" spans="1:10" ht="51.75" customHeight="1" x14ac:dyDescent="0.25">
      <c r="A6" s="274" t="s">
        <v>370</v>
      </c>
      <c r="B6" s="712" t="s">
        <v>299</v>
      </c>
      <c r="C6" s="712"/>
      <c r="D6" s="712"/>
      <c r="E6" s="273"/>
      <c r="F6" s="323"/>
      <c r="G6" s="323"/>
      <c r="H6" s="323"/>
      <c r="I6" s="324"/>
      <c r="J6" s="232"/>
    </row>
    <row r="7" spans="1:10" ht="32.25" customHeight="1" x14ac:dyDescent="0.25">
      <c r="A7" s="275" t="s">
        <v>0</v>
      </c>
      <c r="B7" s="712" t="s">
        <v>413</v>
      </c>
      <c r="C7" s="712"/>
      <c r="D7" s="712"/>
      <c r="E7" s="273"/>
      <c r="F7" s="323"/>
      <c r="G7" s="323"/>
      <c r="H7" s="323"/>
      <c r="I7" s="324"/>
      <c r="J7" s="232"/>
    </row>
    <row r="8" spans="1:10" ht="32.25" customHeight="1" x14ac:dyDescent="0.25">
      <c r="A8" s="275" t="s">
        <v>295</v>
      </c>
      <c r="B8" s="712" t="s">
        <v>406</v>
      </c>
      <c r="C8" s="712"/>
      <c r="D8" s="712"/>
      <c r="E8" s="231"/>
      <c r="F8" s="323"/>
      <c r="G8" s="323"/>
      <c r="H8" s="323"/>
      <c r="I8" s="324"/>
      <c r="J8" s="232"/>
    </row>
    <row r="9" spans="1:10" ht="33.75" customHeight="1" x14ac:dyDescent="0.25">
      <c r="A9" s="275" t="s">
        <v>180</v>
      </c>
      <c r="B9" s="712" t="s">
        <v>742</v>
      </c>
      <c r="C9" s="712"/>
      <c r="D9" s="712"/>
      <c r="E9" s="273"/>
      <c r="F9" s="323"/>
      <c r="G9" s="323"/>
      <c r="H9" s="323"/>
      <c r="I9" s="324"/>
      <c r="J9" s="232"/>
    </row>
    <row r="10" spans="1:10" ht="35.25" customHeight="1" x14ac:dyDescent="0.25">
      <c r="A10" s="275" t="s">
        <v>360</v>
      </c>
      <c r="B10" s="712" t="s">
        <v>365</v>
      </c>
      <c r="C10" s="712"/>
      <c r="D10" s="712"/>
      <c r="E10" s="273"/>
      <c r="F10" s="323"/>
      <c r="G10" s="323"/>
      <c r="H10" s="323"/>
      <c r="I10" s="324"/>
      <c r="J10" s="232"/>
    </row>
    <row r="11" spans="1:10" x14ac:dyDescent="0.25">
      <c r="A11" s="234"/>
      <c r="B11" s="232"/>
      <c r="C11" s="232"/>
      <c r="D11" s="232"/>
      <c r="E11" s="232"/>
      <c r="F11" s="232"/>
      <c r="G11" s="232"/>
      <c r="H11" s="232"/>
      <c r="I11" s="232"/>
      <c r="J11" s="232"/>
    </row>
    <row r="12" spans="1:10" s="541" customFormat="1" ht="20.25" customHeight="1" x14ac:dyDescent="0.25">
      <c r="A12" s="851" t="s">
        <v>764</v>
      </c>
      <c r="B12" s="852"/>
      <c r="C12" s="852"/>
      <c r="D12" s="852"/>
      <c r="E12" s="852"/>
      <c r="F12" s="852"/>
      <c r="G12" s="853"/>
      <c r="H12" s="849" t="s">
        <v>291</v>
      </c>
      <c r="I12" s="850"/>
      <c r="J12" s="850"/>
    </row>
    <row r="13" spans="1:10" s="496" customFormat="1" ht="56.25" customHeight="1" x14ac:dyDescent="0.25">
      <c r="A13" s="494" t="s">
        <v>296</v>
      </c>
      <c r="B13" s="494" t="s">
        <v>292</v>
      </c>
      <c r="C13" s="494" t="s">
        <v>342</v>
      </c>
      <c r="D13" s="494" t="s">
        <v>293</v>
      </c>
      <c r="E13" s="494" t="s">
        <v>294</v>
      </c>
      <c r="F13" s="494" t="s">
        <v>343</v>
      </c>
      <c r="G13" s="494" t="s">
        <v>344</v>
      </c>
      <c r="H13" s="495" t="s">
        <v>345</v>
      </c>
      <c r="I13" s="495" t="s">
        <v>346</v>
      </c>
      <c r="J13" s="495" t="s">
        <v>347</v>
      </c>
    </row>
    <row r="14" spans="1:10" s="208" customFormat="1" ht="129" customHeight="1" x14ac:dyDescent="0.2">
      <c r="A14" s="519">
        <v>1</v>
      </c>
      <c r="B14" s="537" t="s">
        <v>340</v>
      </c>
      <c r="C14" s="538">
        <v>1</v>
      </c>
      <c r="D14" s="470">
        <v>1</v>
      </c>
      <c r="E14" s="524" t="s">
        <v>477</v>
      </c>
      <c r="F14" s="539">
        <v>1</v>
      </c>
      <c r="G14" s="484">
        <v>43981</v>
      </c>
      <c r="H14" s="539">
        <v>1</v>
      </c>
      <c r="I14" s="484">
        <v>43981</v>
      </c>
      <c r="J14" s="518" t="s">
        <v>754</v>
      </c>
    </row>
    <row r="15" spans="1:10" s="540" customFormat="1" ht="21.75" customHeight="1" x14ac:dyDescent="0.25">
      <c r="A15" s="847" t="s">
        <v>348</v>
      </c>
      <c r="B15" s="848"/>
      <c r="C15" s="530">
        <f>SUM(C14:C14)</f>
        <v>1</v>
      </c>
      <c r="D15" s="812" t="s">
        <v>105</v>
      </c>
      <c r="E15" s="813"/>
      <c r="F15" s="530">
        <f>SUBTOTAL(9,F14:F14)</f>
        <v>1</v>
      </c>
      <c r="G15" s="530"/>
      <c r="H15" s="530">
        <f>SUBTOTAL(9,H14:H14)</f>
        <v>1</v>
      </c>
      <c r="I15" s="531"/>
      <c r="J15" s="531"/>
    </row>
    <row r="16" spans="1:10" hidden="1" x14ac:dyDescent="0.25">
      <c r="F16" s="338"/>
      <c r="G16" s="332"/>
    </row>
    <row r="17" spans="8:8" hidden="1" x14ac:dyDescent="0.25"/>
    <row r="18" spans="8:8" hidden="1" x14ac:dyDescent="0.25"/>
    <row r="19" spans="8:8" hidden="1" x14ac:dyDescent="0.25">
      <c r="H19" s="332"/>
    </row>
    <row r="20" spans="8:8" hidden="1" x14ac:dyDescent="0.25"/>
    <row r="21" spans="8:8" hidden="1" x14ac:dyDescent="0.25"/>
    <row r="22" spans="8:8" hidden="1" x14ac:dyDescent="0.25"/>
    <row r="23" spans="8:8" hidden="1" x14ac:dyDescent="0.25"/>
    <row r="24" spans="8:8" hidden="1" x14ac:dyDescent="0.25"/>
    <row r="25" spans="8:8" hidden="1" x14ac:dyDescent="0.25"/>
    <row r="26" spans="8:8" hidden="1" x14ac:dyDescent="0.25"/>
    <row r="27" spans="8:8" hidden="1" x14ac:dyDescent="0.25"/>
    <row r="28" spans="8:8" hidden="1" x14ac:dyDescent="0.25"/>
    <row r="29" spans="8:8" hidden="1" x14ac:dyDescent="0.25"/>
    <row r="30" spans="8:8" x14ac:dyDescent="0.25"/>
  </sheetData>
  <sheetProtection autoFilter="0" pivotTables="0"/>
  <autoFilter ref="A13:J14"/>
  <mergeCells count="15">
    <mergeCell ref="A15:B15"/>
    <mergeCell ref="D15:E15"/>
    <mergeCell ref="H12:J12"/>
    <mergeCell ref="B6:D6"/>
    <mergeCell ref="B7:D7"/>
    <mergeCell ref="B8:D8"/>
    <mergeCell ref="B9:D9"/>
    <mergeCell ref="B10:D10"/>
    <mergeCell ref="A12:G12"/>
    <mergeCell ref="A1:A4"/>
    <mergeCell ref="B4:F4"/>
    <mergeCell ref="B1:J1"/>
    <mergeCell ref="B2:J2"/>
    <mergeCell ref="B3:J3"/>
    <mergeCell ref="G4:J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topLeftCell="A23" zoomScaleNormal="87" workbookViewId="0">
      <selection activeCell="F25" sqref="F25:H25"/>
    </sheetView>
  </sheetViews>
  <sheetFormatPr baseColWidth="10" defaultColWidth="0" defaultRowHeight="12.75" zeroHeight="1" x14ac:dyDescent="0.2"/>
  <cols>
    <col min="1" max="1" width="25.85546875" style="314" customWidth="1"/>
    <col min="2" max="5" width="20.85546875" style="277" customWidth="1"/>
    <col min="6" max="6" width="20.85546875" style="315" customWidth="1"/>
    <col min="7" max="8" width="20.85546875" style="277" customWidth="1"/>
    <col min="9" max="9" width="22.42578125" style="316" hidden="1" customWidth="1"/>
    <col min="10" max="19" width="0" style="205" hidden="1" customWidth="1"/>
    <col min="20" max="22" width="0" style="204" hidden="1" customWidth="1"/>
    <col min="23" max="16384" width="0" style="277" hidden="1"/>
  </cols>
  <sheetData>
    <row r="1" spans="1:22" s="368" customFormat="1" ht="25.5" customHeight="1" x14ac:dyDescent="0.2">
      <c r="A1" s="736"/>
      <c r="B1" s="638" t="s">
        <v>414</v>
      </c>
      <c r="C1" s="638"/>
      <c r="D1" s="638"/>
      <c r="E1" s="638"/>
      <c r="F1" s="638"/>
      <c r="G1" s="638"/>
      <c r="H1" s="638"/>
      <c r="I1" s="323"/>
      <c r="J1" s="366"/>
      <c r="K1" s="367" t="s">
        <v>421</v>
      </c>
      <c r="L1" s="366"/>
      <c r="M1" s="366"/>
      <c r="N1" s="366"/>
      <c r="O1" s="366"/>
      <c r="P1" s="366"/>
      <c r="Q1" s="366"/>
      <c r="R1" s="366"/>
      <c r="S1" s="366"/>
      <c r="T1" s="366"/>
      <c r="U1" s="366"/>
      <c r="V1" s="366"/>
    </row>
    <row r="2" spans="1:22" s="368" customFormat="1" ht="25.5" customHeight="1" x14ac:dyDescent="0.2">
      <c r="A2" s="736"/>
      <c r="B2" s="638" t="s">
        <v>125</v>
      </c>
      <c r="C2" s="638"/>
      <c r="D2" s="638"/>
      <c r="E2" s="638"/>
      <c r="F2" s="638"/>
      <c r="G2" s="638"/>
      <c r="H2" s="638"/>
      <c r="I2" s="323"/>
      <c r="J2" s="366"/>
      <c r="K2" s="367" t="s">
        <v>422</v>
      </c>
      <c r="L2" s="366"/>
      <c r="M2" s="366"/>
      <c r="N2" s="366"/>
      <c r="O2" s="366"/>
      <c r="P2" s="366"/>
      <c r="Q2" s="366"/>
      <c r="R2" s="366"/>
      <c r="S2" s="366"/>
      <c r="T2" s="366"/>
      <c r="U2" s="366"/>
      <c r="V2" s="366"/>
    </row>
    <row r="3" spans="1:22" s="368" customFormat="1" ht="25.5" customHeight="1" x14ac:dyDescent="0.2">
      <c r="A3" s="736"/>
      <c r="B3" s="638" t="s">
        <v>208</v>
      </c>
      <c r="C3" s="638"/>
      <c r="D3" s="638"/>
      <c r="E3" s="638"/>
      <c r="F3" s="638"/>
      <c r="G3" s="638"/>
      <c r="H3" s="638"/>
      <c r="I3" s="323"/>
      <c r="J3" s="366"/>
      <c r="K3" s="367" t="s">
        <v>423</v>
      </c>
      <c r="L3" s="366"/>
      <c r="M3" s="366"/>
      <c r="N3" s="366"/>
      <c r="O3" s="366"/>
      <c r="P3" s="366"/>
      <c r="Q3" s="366"/>
      <c r="R3" s="366"/>
      <c r="S3" s="366"/>
      <c r="T3" s="366"/>
      <c r="U3" s="366"/>
      <c r="V3" s="366"/>
    </row>
    <row r="4" spans="1:22" s="368" customFormat="1" ht="25.5" customHeight="1" x14ac:dyDescent="0.2">
      <c r="A4" s="736"/>
      <c r="B4" s="638" t="s">
        <v>209</v>
      </c>
      <c r="C4" s="638"/>
      <c r="D4" s="638"/>
      <c r="E4" s="638"/>
      <c r="F4" s="638" t="s">
        <v>408</v>
      </c>
      <c r="G4" s="638"/>
      <c r="H4" s="638"/>
      <c r="I4" s="323"/>
      <c r="J4" s="366"/>
      <c r="K4" s="367" t="s">
        <v>424</v>
      </c>
      <c r="L4" s="366"/>
      <c r="M4" s="366"/>
      <c r="N4" s="366"/>
      <c r="O4" s="366"/>
      <c r="P4" s="366"/>
      <c r="Q4" s="366"/>
      <c r="R4" s="366"/>
      <c r="S4" s="366"/>
      <c r="T4" s="366"/>
      <c r="U4" s="366"/>
      <c r="V4" s="366"/>
    </row>
    <row r="5" spans="1:22" s="368" customFormat="1" ht="23.25" customHeight="1" x14ac:dyDescent="0.2">
      <c r="A5" s="369" t="s">
        <v>210</v>
      </c>
      <c r="B5" s="857"/>
      <c r="C5" s="857"/>
      <c r="D5" s="857"/>
      <c r="E5" s="858"/>
      <c r="F5" s="858"/>
      <c r="G5" s="859"/>
      <c r="H5" s="369"/>
      <c r="I5" s="370"/>
      <c r="J5" s="366"/>
      <c r="K5" s="366"/>
      <c r="L5" s="366"/>
      <c r="M5" s="366"/>
      <c r="N5" s="366"/>
      <c r="O5" s="366"/>
      <c r="P5" s="366"/>
      <c r="Q5" s="366"/>
      <c r="R5" s="366"/>
      <c r="S5" s="366"/>
      <c r="T5" s="366"/>
      <c r="U5" s="366"/>
      <c r="V5" s="366"/>
    </row>
    <row r="6" spans="1:22" s="368" customFormat="1" ht="24" customHeight="1" x14ac:dyDescent="0.2">
      <c r="A6" s="854" t="s">
        <v>211</v>
      </c>
      <c r="B6" s="854"/>
      <c r="C6" s="854"/>
      <c r="D6" s="854"/>
      <c r="E6" s="854"/>
      <c r="F6" s="854"/>
      <c r="G6" s="854"/>
      <c r="H6" s="854"/>
      <c r="I6" s="371"/>
      <c r="J6" s="366"/>
      <c r="K6" s="366"/>
      <c r="L6" s="366"/>
      <c r="M6" s="366"/>
      <c r="N6" s="366"/>
      <c r="O6" s="366"/>
      <c r="P6" s="366"/>
      <c r="Q6" s="366"/>
      <c r="R6" s="366"/>
      <c r="S6" s="366"/>
      <c r="T6" s="366"/>
      <c r="U6" s="366"/>
      <c r="V6" s="366"/>
    </row>
    <row r="7" spans="1:22" s="368" customFormat="1" ht="24" customHeight="1" x14ac:dyDescent="0.2">
      <c r="A7" s="855" t="s">
        <v>212</v>
      </c>
      <c r="B7" s="855"/>
      <c r="C7" s="855"/>
      <c r="D7" s="855"/>
      <c r="E7" s="855"/>
      <c r="F7" s="855"/>
      <c r="G7" s="855"/>
      <c r="H7" s="855"/>
      <c r="I7" s="372"/>
      <c r="J7" s="366"/>
      <c r="K7" s="366"/>
      <c r="L7" s="373" t="s">
        <v>425</v>
      </c>
      <c r="M7" s="366"/>
      <c r="N7" s="366"/>
      <c r="O7" s="366"/>
      <c r="P7" s="366"/>
      <c r="Q7" s="366"/>
      <c r="R7" s="366"/>
      <c r="S7" s="366"/>
      <c r="T7" s="366"/>
      <c r="U7" s="366"/>
      <c r="V7" s="366"/>
    </row>
    <row r="8" spans="1:22" s="368" customFormat="1" ht="30.75" customHeight="1" x14ac:dyDescent="0.2">
      <c r="A8" s="374" t="s">
        <v>402</v>
      </c>
      <c r="B8" s="351">
        <v>18</v>
      </c>
      <c r="C8" s="856" t="s">
        <v>403</v>
      </c>
      <c r="D8" s="856"/>
      <c r="E8" s="660" t="s">
        <v>464</v>
      </c>
      <c r="F8" s="660"/>
      <c r="G8" s="660"/>
      <c r="H8" s="660"/>
      <c r="I8" s="375"/>
      <c r="J8" s="366"/>
      <c r="K8" s="367" t="s">
        <v>418</v>
      </c>
      <c r="L8" s="373" t="s">
        <v>426</v>
      </c>
      <c r="M8" s="366"/>
      <c r="N8" s="366"/>
      <c r="O8" s="366"/>
      <c r="P8" s="366"/>
      <c r="Q8" s="366"/>
      <c r="R8" s="366"/>
      <c r="S8" s="366"/>
      <c r="T8" s="366"/>
      <c r="U8" s="366"/>
      <c r="V8" s="366"/>
    </row>
    <row r="9" spans="1:22" s="368" customFormat="1" ht="30.75" customHeight="1" x14ac:dyDescent="0.2">
      <c r="A9" s="374" t="s">
        <v>213</v>
      </c>
      <c r="B9" s="351" t="s">
        <v>227</v>
      </c>
      <c r="C9" s="856" t="s">
        <v>214</v>
      </c>
      <c r="D9" s="856"/>
      <c r="E9" s="660" t="str">
        <f>+'17'!E9:F9</f>
        <v>Oficina de Tecnologías de la Información y las Comunicaciones</v>
      </c>
      <c r="F9" s="660"/>
      <c r="G9" s="376" t="s">
        <v>215</v>
      </c>
      <c r="H9" s="351" t="s">
        <v>227</v>
      </c>
      <c r="I9" s="377"/>
      <c r="J9" s="366"/>
      <c r="K9" s="367" t="s">
        <v>419</v>
      </c>
      <c r="L9" s="373" t="s">
        <v>427</v>
      </c>
      <c r="M9" s="366"/>
      <c r="N9" s="366"/>
      <c r="O9" s="366"/>
      <c r="P9" s="366"/>
      <c r="Q9" s="366"/>
      <c r="R9" s="366"/>
      <c r="S9" s="366"/>
      <c r="T9" s="366"/>
      <c r="U9" s="366"/>
      <c r="V9" s="366"/>
    </row>
    <row r="10" spans="1:22" s="368" customFormat="1" ht="30.75" customHeight="1" x14ac:dyDescent="0.2">
      <c r="A10" s="374" t="s">
        <v>216</v>
      </c>
      <c r="B10" s="660" t="str">
        <f>+'17'!B10:E10</f>
        <v>Tecnologías de información y comunicaciones para lograr una movilidad sostenible en Bogotá</v>
      </c>
      <c r="C10" s="660"/>
      <c r="D10" s="660"/>
      <c r="E10" s="660"/>
      <c r="F10" s="376" t="s">
        <v>217</v>
      </c>
      <c r="G10" s="663">
        <f>+'17'!G10:H10</f>
        <v>967</v>
      </c>
      <c r="H10" s="663"/>
      <c r="I10" s="378"/>
      <c r="J10" s="366"/>
      <c r="K10" s="367" t="s">
        <v>218</v>
      </c>
      <c r="L10" s="373" t="s">
        <v>219</v>
      </c>
      <c r="M10" s="366"/>
      <c r="N10" s="366"/>
      <c r="O10" s="366"/>
      <c r="P10" s="366"/>
      <c r="Q10" s="366"/>
      <c r="R10" s="366"/>
      <c r="S10" s="366"/>
      <c r="T10" s="366"/>
      <c r="U10" s="366"/>
      <c r="V10" s="366"/>
    </row>
    <row r="11" spans="1:22" s="368" customFormat="1" ht="30.75" customHeight="1" x14ac:dyDescent="0.2">
      <c r="A11" s="374" t="s">
        <v>220</v>
      </c>
      <c r="B11" s="860" t="s">
        <v>418</v>
      </c>
      <c r="C11" s="860"/>
      <c r="D11" s="860"/>
      <c r="E11" s="860"/>
      <c r="F11" s="376" t="s">
        <v>221</v>
      </c>
      <c r="G11" s="665" t="str">
        <f>+'17'!G11:H11</f>
        <v>PA 04</v>
      </c>
      <c r="H11" s="665"/>
      <c r="I11" s="379"/>
      <c r="J11" s="366"/>
      <c r="K11" s="380" t="s">
        <v>420</v>
      </c>
      <c r="L11" s="366"/>
      <c r="M11" s="366"/>
      <c r="N11" s="366"/>
      <c r="O11" s="366"/>
      <c r="P11" s="366"/>
      <c r="Q11" s="366"/>
      <c r="R11" s="366"/>
      <c r="S11" s="366"/>
      <c r="T11" s="366"/>
      <c r="U11" s="366"/>
      <c r="V11" s="366"/>
    </row>
    <row r="12" spans="1:22" ht="30.75" customHeight="1" x14ac:dyDescent="0.2">
      <c r="A12" s="347" t="s">
        <v>222</v>
      </c>
      <c r="B12" s="861" t="s">
        <v>245</v>
      </c>
      <c r="C12" s="862"/>
      <c r="D12" s="862"/>
      <c r="E12" s="862"/>
      <c r="F12" s="862"/>
      <c r="G12" s="862"/>
      <c r="H12" s="863"/>
      <c r="I12" s="289"/>
      <c r="K12" s="155"/>
    </row>
    <row r="13" spans="1:22" ht="30.75" customHeight="1" x14ac:dyDescent="0.2">
      <c r="A13" s="347" t="s">
        <v>223</v>
      </c>
      <c r="B13" s="864" t="str">
        <f>+'17'!B13:H13</f>
        <v>Fortalecer y modernizar en un 80%  el recurso tecnológico y de sistemas de información de las entidades del Sector Movilidad</v>
      </c>
      <c r="C13" s="865"/>
      <c r="D13" s="865"/>
      <c r="E13" s="865"/>
      <c r="F13" s="865"/>
      <c r="G13" s="865"/>
      <c r="H13" s="866"/>
      <c r="I13" s="286"/>
      <c r="K13" s="155"/>
      <c r="L13" s="280" t="s">
        <v>224</v>
      </c>
    </row>
    <row r="14" spans="1:22" ht="30.75" customHeight="1" x14ac:dyDescent="0.2">
      <c r="A14" s="347" t="s">
        <v>225</v>
      </c>
      <c r="B14" s="808" t="s">
        <v>463</v>
      </c>
      <c r="C14" s="809"/>
      <c r="D14" s="809"/>
      <c r="E14" s="867"/>
      <c r="F14" s="284" t="s">
        <v>226</v>
      </c>
      <c r="G14" s="868" t="s">
        <v>238</v>
      </c>
      <c r="H14" s="869"/>
      <c r="I14" s="286"/>
      <c r="K14" s="155" t="s">
        <v>428</v>
      </c>
      <c r="L14" s="280" t="s">
        <v>227</v>
      </c>
    </row>
    <row r="15" spans="1:22" ht="30.75" customHeight="1" x14ac:dyDescent="0.2">
      <c r="A15" s="347" t="s">
        <v>228</v>
      </c>
      <c r="B15" s="723" t="s">
        <v>470</v>
      </c>
      <c r="C15" s="723"/>
      <c r="D15" s="723"/>
      <c r="E15" s="723"/>
      <c r="F15" s="284" t="s">
        <v>229</v>
      </c>
      <c r="G15" s="668" t="s">
        <v>425</v>
      </c>
      <c r="H15" s="668"/>
      <c r="I15" s="286"/>
      <c r="K15" s="155" t="s">
        <v>429</v>
      </c>
    </row>
    <row r="16" spans="1:22" ht="40.5" customHeight="1" x14ac:dyDescent="0.2">
      <c r="A16" s="347" t="s">
        <v>230</v>
      </c>
      <c r="B16" s="660" t="s">
        <v>462</v>
      </c>
      <c r="C16" s="660"/>
      <c r="D16" s="660"/>
      <c r="E16" s="660"/>
      <c r="F16" s="660"/>
      <c r="G16" s="660"/>
      <c r="H16" s="660"/>
      <c r="I16" s="289"/>
      <c r="K16" s="155" t="s">
        <v>231</v>
      </c>
      <c r="L16" s="280" t="s">
        <v>232</v>
      </c>
    </row>
    <row r="17" spans="1:12" ht="30.75" customHeight="1" x14ac:dyDescent="0.2">
      <c r="A17" s="347" t="s">
        <v>233</v>
      </c>
      <c r="B17" s="660" t="s">
        <v>461</v>
      </c>
      <c r="C17" s="660"/>
      <c r="D17" s="660"/>
      <c r="E17" s="660"/>
      <c r="F17" s="660"/>
      <c r="G17" s="660"/>
      <c r="H17" s="660"/>
      <c r="I17" s="290"/>
      <c r="K17" s="155" t="s">
        <v>430</v>
      </c>
      <c r="L17" s="280" t="s">
        <v>234</v>
      </c>
    </row>
    <row r="18" spans="1:12" ht="30.75" customHeight="1" x14ac:dyDescent="0.2">
      <c r="A18" s="347" t="s">
        <v>235</v>
      </c>
      <c r="B18" s="666" t="s">
        <v>460</v>
      </c>
      <c r="C18" s="666"/>
      <c r="D18" s="666"/>
      <c r="E18" s="666"/>
      <c r="F18" s="666"/>
      <c r="G18" s="666"/>
      <c r="H18" s="666"/>
      <c r="I18" s="291"/>
      <c r="K18" s="155"/>
      <c r="L18" s="280" t="s">
        <v>236</v>
      </c>
    </row>
    <row r="19" spans="1:12" ht="30.75" customHeight="1" x14ac:dyDescent="0.2">
      <c r="A19" s="347" t="s">
        <v>237</v>
      </c>
      <c r="B19" s="668" t="s">
        <v>286</v>
      </c>
      <c r="C19" s="670"/>
      <c r="D19" s="670"/>
      <c r="E19" s="670"/>
      <c r="F19" s="670"/>
      <c r="G19" s="670"/>
      <c r="H19" s="670"/>
      <c r="I19" s="292"/>
      <c r="K19" s="155" t="s">
        <v>238</v>
      </c>
      <c r="L19" s="280" t="s">
        <v>239</v>
      </c>
    </row>
    <row r="20" spans="1:12" ht="27.75" customHeight="1" x14ac:dyDescent="0.2">
      <c r="A20" s="659" t="s">
        <v>240</v>
      </c>
      <c r="B20" s="671" t="s">
        <v>241</v>
      </c>
      <c r="C20" s="671"/>
      <c r="D20" s="671"/>
      <c r="E20" s="672" t="s">
        <v>242</v>
      </c>
      <c r="F20" s="672"/>
      <c r="G20" s="672"/>
      <c r="H20" s="672"/>
      <c r="I20" s="293"/>
      <c r="K20" s="155" t="s">
        <v>432</v>
      </c>
      <c r="L20" s="280" t="s">
        <v>459</v>
      </c>
    </row>
    <row r="21" spans="1:12" ht="27" customHeight="1" x14ac:dyDescent="0.2">
      <c r="A21" s="659"/>
      <c r="B21" s="870" t="s">
        <v>458</v>
      </c>
      <c r="C21" s="870"/>
      <c r="D21" s="870"/>
      <c r="E21" s="666" t="s">
        <v>457</v>
      </c>
      <c r="F21" s="666"/>
      <c r="G21" s="666"/>
      <c r="H21" s="666"/>
      <c r="I21" s="291"/>
      <c r="K21" s="155" t="s">
        <v>433</v>
      </c>
      <c r="L21" s="280" t="s">
        <v>243</v>
      </c>
    </row>
    <row r="22" spans="1:12" ht="39.75" customHeight="1" x14ac:dyDescent="0.2">
      <c r="A22" s="347" t="s">
        <v>244</v>
      </c>
      <c r="B22" s="871" t="s">
        <v>327</v>
      </c>
      <c r="C22" s="871"/>
      <c r="D22" s="871"/>
      <c r="E22" s="668" t="s">
        <v>327</v>
      </c>
      <c r="F22" s="668"/>
      <c r="G22" s="668"/>
      <c r="H22" s="668"/>
      <c r="I22" s="286"/>
      <c r="K22" s="155"/>
      <c r="L22" s="280" t="s">
        <v>245</v>
      </c>
    </row>
    <row r="23" spans="1:12" ht="44.25" customHeight="1" x14ac:dyDescent="0.2">
      <c r="A23" s="347" t="s">
        <v>246</v>
      </c>
      <c r="B23" s="870" t="s">
        <v>458</v>
      </c>
      <c r="C23" s="870"/>
      <c r="D23" s="870"/>
      <c r="E23" s="666" t="s">
        <v>457</v>
      </c>
      <c r="F23" s="666"/>
      <c r="G23" s="666"/>
      <c r="H23" s="666"/>
      <c r="I23" s="290"/>
      <c r="K23" s="156"/>
      <c r="L23" s="280" t="s">
        <v>247</v>
      </c>
    </row>
    <row r="24" spans="1:12" ht="29.25" customHeight="1" x14ac:dyDescent="0.2">
      <c r="A24" s="347" t="s">
        <v>248</v>
      </c>
      <c r="B24" s="819">
        <v>43831</v>
      </c>
      <c r="C24" s="660"/>
      <c r="D24" s="660"/>
      <c r="E24" s="284" t="s">
        <v>249</v>
      </c>
      <c r="F24" s="872" t="s">
        <v>466</v>
      </c>
      <c r="G24" s="872"/>
      <c r="H24" s="872"/>
      <c r="I24" s="294"/>
      <c r="K24" s="156"/>
    </row>
    <row r="25" spans="1:12" ht="27" customHeight="1" x14ac:dyDescent="0.2">
      <c r="A25" s="347" t="s">
        <v>250</v>
      </c>
      <c r="B25" s="819">
        <v>43982</v>
      </c>
      <c r="C25" s="660"/>
      <c r="D25" s="660"/>
      <c r="E25" s="284" t="s">
        <v>251</v>
      </c>
      <c r="F25" s="872">
        <v>0</v>
      </c>
      <c r="G25" s="872"/>
      <c r="H25" s="872"/>
      <c r="I25" s="295"/>
      <c r="K25" s="156"/>
    </row>
    <row r="26" spans="1:12" ht="47.25" customHeight="1" x14ac:dyDescent="0.2">
      <c r="A26" s="347" t="s">
        <v>252</v>
      </c>
      <c r="B26" s="668" t="s">
        <v>231</v>
      </c>
      <c r="C26" s="668"/>
      <c r="D26" s="668"/>
      <c r="E26" s="296" t="s">
        <v>253</v>
      </c>
      <c r="F26" s="844"/>
      <c r="G26" s="844"/>
      <c r="H26" s="844"/>
      <c r="I26" s="293"/>
      <c r="K26" s="156"/>
    </row>
    <row r="27" spans="1:12" ht="30" customHeight="1" x14ac:dyDescent="0.2">
      <c r="A27" s="676" t="s">
        <v>254</v>
      </c>
      <c r="B27" s="676"/>
      <c r="C27" s="676"/>
      <c r="D27" s="676"/>
      <c r="E27" s="676"/>
      <c r="F27" s="676"/>
      <c r="G27" s="676"/>
      <c r="H27" s="676"/>
      <c r="I27" s="279"/>
      <c r="K27" s="156"/>
    </row>
    <row r="28" spans="1:12" ht="56.25" customHeight="1" x14ac:dyDescent="0.2">
      <c r="A28" s="350" t="s">
        <v>255</v>
      </c>
      <c r="B28" s="350" t="s">
        <v>256</v>
      </c>
      <c r="C28" s="350" t="s">
        <v>257</v>
      </c>
      <c r="D28" s="350" t="s">
        <v>258</v>
      </c>
      <c r="E28" s="350" t="s">
        <v>259</v>
      </c>
      <c r="F28" s="298" t="s">
        <v>260</v>
      </c>
      <c r="G28" s="298" t="s">
        <v>261</v>
      </c>
      <c r="H28" s="350" t="s">
        <v>262</v>
      </c>
      <c r="I28" s="291"/>
      <c r="K28" s="156"/>
    </row>
    <row r="29" spans="1:12" ht="19.5" customHeight="1" x14ac:dyDescent="0.2">
      <c r="A29" s="348" t="s">
        <v>263</v>
      </c>
      <c r="B29" s="360">
        <v>0</v>
      </c>
      <c r="C29" s="359">
        <f>+B29</f>
        <v>0</v>
      </c>
      <c r="D29" s="358">
        <v>0</v>
      </c>
      <c r="E29" s="357">
        <f>+D29</f>
        <v>0</v>
      </c>
      <c r="F29" s="319">
        <f t="shared" ref="F29:F33" si="0">IFERROR(+B29/D29,)</f>
        <v>0</v>
      </c>
      <c r="G29" s="320">
        <f t="shared" ref="G29:G33" si="1">IFERROR(+C29/E29,)</f>
        <v>0</v>
      </c>
      <c r="H29" s="321">
        <f t="shared" ref="H29:H33" si="2">IFERROR((+C29/E29)/$F$25,)</f>
        <v>0</v>
      </c>
      <c r="I29" s="300"/>
      <c r="K29" s="156"/>
    </row>
    <row r="30" spans="1:12" ht="19.5" customHeight="1" x14ac:dyDescent="0.2">
      <c r="A30" s="348" t="s">
        <v>264</v>
      </c>
      <c r="B30" s="360">
        <v>0</v>
      </c>
      <c r="C30" s="359">
        <f>+B30+C29</f>
        <v>0</v>
      </c>
      <c r="D30" s="358">
        <v>0</v>
      </c>
      <c r="E30" s="357">
        <f t="shared" ref="E30:E33" si="3">+D30+E29</f>
        <v>0</v>
      </c>
      <c r="F30" s="319">
        <f t="shared" si="0"/>
        <v>0</v>
      </c>
      <c r="G30" s="320">
        <f t="shared" si="1"/>
        <v>0</v>
      </c>
      <c r="H30" s="321">
        <f t="shared" si="2"/>
        <v>0</v>
      </c>
      <c r="I30" s="300"/>
      <c r="K30" s="156"/>
    </row>
    <row r="31" spans="1:12" ht="19.5" customHeight="1" x14ac:dyDescent="0.2">
      <c r="A31" s="348" t="s">
        <v>265</v>
      </c>
      <c r="B31" s="360">
        <v>0</v>
      </c>
      <c r="C31" s="359">
        <f t="shared" ref="C31:C33" si="4">+B31+C30</f>
        <v>0</v>
      </c>
      <c r="D31" s="358">
        <v>0</v>
      </c>
      <c r="E31" s="357">
        <f t="shared" si="3"/>
        <v>0</v>
      </c>
      <c r="F31" s="319">
        <f t="shared" si="0"/>
        <v>0</v>
      </c>
      <c r="G31" s="320">
        <f t="shared" si="1"/>
        <v>0</v>
      </c>
      <c r="H31" s="321">
        <f t="shared" si="2"/>
        <v>0</v>
      </c>
      <c r="I31" s="300"/>
      <c r="K31" s="156"/>
    </row>
    <row r="32" spans="1:12" ht="19.5" customHeight="1" x14ac:dyDescent="0.2">
      <c r="A32" s="348" t="s">
        <v>266</v>
      </c>
      <c r="B32" s="360">
        <v>0</v>
      </c>
      <c r="C32" s="359">
        <f t="shared" si="4"/>
        <v>0</v>
      </c>
      <c r="D32" s="358">
        <v>0</v>
      </c>
      <c r="E32" s="357">
        <f t="shared" si="3"/>
        <v>0</v>
      </c>
      <c r="F32" s="319">
        <f t="shared" si="0"/>
        <v>0</v>
      </c>
      <c r="G32" s="320">
        <f t="shared" si="1"/>
        <v>0</v>
      </c>
      <c r="H32" s="321">
        <f t="shared" si="2"/>
        <v>0</v>
      </c>
      <c r="I32" s="873"/>
      <c r="J32" s="873"/>
    </row>
    <row r="33" spans="1:10" ht="19.5" customHeight="1" x14ac:dyDescent="0.2">
      <c r="A33" s="348" t="s">
        <v>267</v>
      </c>
      <c r="B33" s="360">
        <v>0</v>
      </c>
      <c r="C33" s="359">
        <f t="shared" si="4"/>
        <v>0</v>
      </c>
      <c r="D33" s="463">
        <v>0</v>
      </c>
      <c r="E33" s="357">
        <f t="shared" si="3"/>
        <v>0</v>
      </c>
      <c r="F33" s="319">
        <f t="shared" si="0"/>
        <v>0</v>
      </c>
      <c r="G33" s="320">
        <f t="shared" si="1"/>
        <v>0</v>
      </c>
      <c r="H33" s="321">
        <f t="shared" si="2"/>
        <v>0</v>
      </c>
      <c r="I33" s="873"/>
      <c r="J33" s="873"/>
    </row>
    <row r="34" spans="1:10" ht="54" customHeight="1" x14ac:dyDescent="0.2">
      <c r="A34" s="349" t="s">
        <v>268</v>
      </c>
      <c r="B34" s="681" t="s">
        <v>743</v>
      </c>
      <c r="C34" s="682"/>
      <c r="D34" s="682"/>
      <c r="E34" s="682"/>
      <c r="F34" s="682"/>
      <c r="G34" s="682"/>
      <c r="H34" s="683"/>
      <c r="I34" s="302"/>
    </row>
    <row r="35" spans="1:10" ht="29.25" customHeight="1" x14ac:dyDescent="0.2">
      <c r="A35" s="658" t="s">
        <v>269</v>
      </c>
      <c r="B35" s="658"/>
      <c r="C35" s="658"/>
      <c r="D35" s="658"/>
      <c r="E35" s="658"/>
      <c r="F35" s="658"/>
      <c r="G35" s="658"/>
      <c r="H35" s="658"/>
      <c r="I35" s="279"/>
    </row>
    <row r="36" spans="1:10" ht="43.5" customHeight="1" x14ac:dyDescent="0.2">
      <c r="A36" s="680"/>
      <c r="B36" s="680"/>
      <c r="C36" s="680"/>
      <c r="D36" s="680"/>
      <c r="E36" s="680"/>
      <c r="F36" s="680"/>
      <c r="G36" s="680"/>
      <c r="H36" s="680"/>
      <c r="I36" s="279"/>
    </row>
    <row r="37" spans="1:10" ht="43.5" customHeight="1" x14ac:dyDescent="0.2">
      <c r="A37" s="680"/>
      <c r="B37" s="680"/>
      <c r="C37" s="680"/>
      <c r="D37" s="680"/>
      <c r="E37" s="680"/>
      <c r="F37" s="680"/>
      <c r="G37" s="680"/>
      <c r="H37" s="680"/>
      <c r="I37" s="302"/>
    </row>
    <row r="38" spans="1:10" ht="43.5" customHeight="1" x14ac:dyDescent="0.2">
      <c r="A38" s="680"/>
      <c r="B38" s="680"/>
      <c r="C38" s="680"/>
      <c r="D38" s="680"/>
      <c r="E38" s="680"/>
      <c r="F38" s="680"/>
      <c r="G38" s="680"/>
      <c r="H38" s="680"/>
      <c r="I38" s="302"/>
    </row>
    <row r="39" spans="1:10" ht="43.5" customHeight="1" x14ac:dyDescent="0.2">
      <c r="A39" s="680"/>
      <c r="B39" s="680"/>
      <c r="C39" s="680"/>
      <c r="D39" s="680"/>
      <c r="E39" s="680"/>
      <c r="F39" s="680"/>
      <c r="G39" s="680"/>
      <c r="H39" s="680"/>
      <c r="I39" s="302"/>
    </row>
    <row r="40" spans="1:10" ht="43.5" customHeight="1" x14ac:dyDescent="0.2">
      <c r="A40" s="680"/>
      <c r="B40" s="680"/>
      <c r="C40" s="680"/>
      <c r="D40" s="680"/>
      <c r="E40" s="680"/>
      <c r="F40" s="680"/>
      <c r="G40" s="680"/>
      <c r="H40" s="680"/>
      <c r="I40" s="153"/>
    </row>
    <row r="41" spans="1:10" ht="51" customHeight="1" x14ac:dyDescent="0.2">
      <c r="A41" s="347" t="s">
        <v>270</v>
      </c>
      <c r="B41" s="681" t="s">
        <v>743</v>
      </c>
      <c r="C41" s="682"/>
      <c r="D41" s="682"/>
      <c r="E41" s="682"/>
      <c r="F41" s="682"/>
      <c r="G41" s="682"/>
      <c r="H41" s="683"/>
      <c r="I41" s="303"/>
    </row>
    <row r="42" spans="1:10" ht="44.25" customHeight="1" x14ac:dyDescent="0.2">
      <c r="A42" s="347" t="s">
        <v>271</v>
      </c>
      <c r="B42" s="684" t="s">
        <v>437</v>
      </c>
      <c r="C42" s="685"/>
      <c r="D42" s="685"/>
      <c r="E42" s="685"/>
      <c r="F42" s="685"/>
      <c r="G42" s="685"/>
      <c r="H42" s="686"/>
      <c r="I42" s="303"/>
    </row>
    <row r="43" spans="1:10" ht="54.75" customHeight="1" x14ac:dyDescent="0.2">
      <c r="A43" s="349" t="s">
        <v>272</v>
      </c>
      <c r="B43" s="876"/>
      <c r="C43" s="876"/>
      <c r="D43" s="876"/>
      <c r="E43" s="876"/>
      <c r="F43" s="876"/>
      <c r="G43" s="876"/>
      <c r="H43" s="876"/>
      <c r="I43" s="303"/>
    </row>
    <row r="44" spans="1:10" ht="29.25" customHeight="1" x14ac:dyDescent="0.2">
      <c r="A44" s="658" t="s">
        <v>273</v>
      </c>
      <c r="B44" s="658"/>
      <c r="C44" s="658"/>
      <c r="D44" s="658"/>
      <c r="E44" s="658"/>
      <c r="F44" s="658"/>
      <c r="G44" s="658"/>
      <c r="H44" s="658"/>
      <c r="I44" s="303"/>
    </row>
    <row r="45" spans="1:10" ht="45.75" customHeight="1" x14ac:dyDescent="0.2">
      <c r="A45" s="690" t="s">
        <v>274</v>
      </c>
      <c r="B45" s="350" t="s">
        <v>275</v>
      </c>
      <c r="C45" s="691" t="s">
        <v>276</v>
      </c>
      <c r="D45" s="691"/>
      <c r="E45" s="691"/>
      <c r="F45" s="691" t="s">
        <v>277</v>
      </c>
      <c r="G45" s="691"/>
      <c r="H45" s="691"/>
      <c r="I45" s="304"/>
    </row>
    <row r="46" spans="1:10" ht="48" customHeight="1" x14ac:dyDescent="0.2">
      <c r="A46" s="690"/>
      <c r="B46" s="356"/>
      <c r="C46" s="845"/>
      <c r="D46" s="845"/>
      <c r="E46" s="845"/>
      <c r="F46" s="874"/>
      <c r="G46" s="874"/>
      <c r="H46" s="875"/>
      <c r="I46" s="304"/>
    </row>
    <row r="47" spans="1:10" ht="31.5" customHeight="1" x14ac:dyDescent="0.2">
      <c r="A47" s="349" t="s">
        <v>278</v>
      </c>
      <c r="B47" s="660" t="s">
        <v>410</v>
      </c>
      <c r="C47" s="660"/>
      <c r="D47" s="695" t="s">
        <v>279</v>
      </c>
      <c r="E47" s="695"/>
      <c r="F47" s="668" t="s">
        <v>478</v>
      </c>
      <c r="G47" s="668"/>
      <c r="H47" s="668"/>
      <c r="I47" s="306"/>
    </row>
    <row r="48" spans="1:10" ht="31.5" customHeight="1" x14ac:dyDescent="0.2">
      <c r="A48" s="349" t="s">
        <v>738</v>
      </c>
      <c r="B48" s="660" t="s">
        <v>739</v>
      </c>
      <c r="C48" s="660"/>
      <c r="D48" s="690" t="s">
        <v>280</v>
      </c>
      <c r="E48" s="690"/>
      <c r="F48" s="668" t="s">
        <v>742</v>
      </c>
      <c r="G48" s="668"/>
      <c r="H48" s="668"/>
      <c r="I48" s="306"/>
    </row>
    <row r="49" spans="1:22" ht="31.5" customHeight="1" x14ac:dyDescent="0.2">
      <c r="A49" s="349" t="s">
        <v>281</v>
      </c>
      <c r="B49" s="660"/>
      <c r="C49" s="660"/>
      <c r="D49" s="659" t="s">
        <v>282</v>
      </c>
      <c r="E49" s="659"/>
      <c r="F49" s="660"/>
      <c r="G49" s="660"/>
      <c r="H49" s="660"/>
      <c r="I49" s="307"/>
    </row>
    <row r="50" spans="1:22" ht="31.5" customHeight="1" x14ac:dyDescent="0.2">
      <c r="A50" s="349" t="s">
        <v>283</v>
      </c>
      <c r="B50" s="660"/>
      <c r="C50" s="660"/>
      <c r="D50" s="659"/>
      <c r="E50" s="659"/>
      <c r="F50" s="660"/>
      <c r="G50" s="660"/>
      <c r="H50" s="660"/>
      <c r="I50" s="307"/>
    </row>
    <row r="51" spans="1:22" ht="15" hidden="1" x14ac:dyDescent="0.25">
      <c r="A51" s="159"/>
      <c r="B51" s="159"/>
      <c r="C51" s="7"/>
      <c r="D51" s="7"/>
      <c r="E51" s="7"/>
      <c r="F51" s="7"/>
      <c r="G51" s="7"/>
      <c r="H51" s="160"/>
      <c r="I51" s="161"/>
    </row>
    <row r="52" spans="1:22" hidden="1" x14ac:dyDescent="0.2">
      <c r="A52" s="308"/>
      <c r="B52" s="309"/>
      <c r="C52" s="309"/>
      <c r="D52" s="310"/>
      <c r="E52" s="310"/>
      <c r="F52" s="311"/>
      <c r="G52" s="312"/>
      <c r="H52" s="309"/>
      <c r="I52" s="313"/>
    </row>
    <row r="53" spans="1:22" hidden="1" x14ac:dyDescent="0.2">
      <c r="A53" s="308"/>
      <c r="B53" s="309"/>
      <c r="C53" s="309"/>
      <c r="D53" s="310"/>
      <c r="E53" s="310"/>
      <c r="F53" s="311"/>
      <c r="G53" s="312"/>
      <c r="H53" s="309"/>
      <c r="I53" s="313"/>
    </row>
    <row r="54" spans="1:22" hidden="1" x14ac:dyDescent="0.2">
      <c r="A54" s="308"/>
      <c r="B54" s="309"/>
      <c r="C54" s="309"/>
      <c r="D54" s="310"/>
      <c r="E54" s="310"/>
      <c r="F54" s="311"/>
      <c r="G54" s="312"/>
      <c r="H54" s="309"/>
      <c r="I54" s="313"/>
    </row>
    <row r="55" spans="1:22" hidden="1" x14ac:dyDescent="0.2">
      <c r="A55" s="308"/>
      <c r="B55" s="309"/>
      <c r="C55" s="309"/>
      <c r="D55" s="310"/>
      <c r="E55" s="310"/>
      <c r="F55" s="311"/>
      <c r="G55" s="312"/>
      <c r="H55" s="309"/>
      <c r="I55" s="313"/>
    </row>
    <row r="56" spans="1:22" hidden="1" x14ac:dyDescent="0.2">
      <c r="A56" s="308"/>
      <c r="B56" s="309"/>
      <c r="C56" s="309"/>
      <c r="D56" s="310"/>
      <c r="E56" s="310"/>
      <c r="F56" s="311"/>
      <c r="G56" s="312"/>
      <c r="H56" s="309"/>
      <c r="I56" s="313"/>
    </row>
    <row r="57" spans="1:22" hidden="1" x14ac:dyDescent="0.2">
      <c r="A57" s="308"/>
      <c r="B57" s="309"/>
      <c r="C57" s="309"/>
      <c r="D57" s="310"/>
      <c r="E57" s="310"/>
      <c r="F57" s="311"/>
      <c r="G57" s="312"/>
      <c r="H57" s="309"/>
      <c r="I57" s="313"/>
    </row>
    <row r="58" spans="1:22" hidden="1" x14ac:dyDescent="0.2">
      <c r="A58" s="308"/>
      <c r="B58" s="309"/>
      <c r="C58" s="309"/>
      <c r="D58" s="310"/>
      <c r="E58" s="310"/>
      <c r="F58" s="311"/>
      <c r="G58" s="312"/>
      <c r="H58" s="309"/>
      <c r="I58" s="313"/>
    </row>
    <row r="59" spans="1:22" hidden="1" x14ac:dyDescent="0.2">
      <c r="A59" s="308"/>
      <c r="B59" s="309"/>
      <c r="C59" s="309"/>
      <c r="D59" s="310"/>
      <c r="E59" s="310"/>
      <c r="F59" s="311"/>
      <c r="G59" s="312"/>
      <c r="H59" s="309"/>
      <c r="I59" s="313"/>
    </row>
    <row r="60" spans="1:22" s="352" customFormat="1" hidden="1" x14ac:dyDescent="0.2">
      <c r="A60" s="355"/>
      <c r="F60" s="354"/>
      <c r="J60" s="353"/>
      <c r="K60" s="353"/>
      <c r="L60" s="353"/>
      <c r="M60" s="353"/>
      <c r="N60" s="353"/>
      <c r="O60" s="353"/>
      <c r="P60" s="353"/>
      <c r="Q60" s="353"/>
      <c r="R60" s="353"/>
      <c r="S60" s="353"/>
      <c r="T60" s="353"/>
      <c r="U60" s="353"/>
      <c r="V60" s="353"/>
    </row>
    <row r="61" spans="1:22" hidden="1" x14ac:dyDescent="0.2"/>
    <row r="62" spans="1:22" hidden="1" x14ac:dyDescent="0.2"/>
    <row r="63" spans="1:22" hidden="1" x14ac:dyDescent="0.2"/>
    <row r="64" spans="1:22" hidden="1" x14ac:dyDescent="0.2"/>
    <row r="65" hidden="1" x14ac:dyDescent="0.2"/>
    <row r="66" hidden="1" x14ac:dyDescent="0.2"/>
    <row r="67" hidden="1" x14ac:dyDescent="0.2"/>
    <row r="68" hidden="1" x14ac:dyDescent="0.2"/>
  </sheetData>
  <sheetProtection autoFilter="0" pivotTables="0"/>
  <mergeCells count="67">
    <mergeCell ref="B49:C49"/>
    <mergeCell ref="D49:E50"/>
    <mergeCell ref="F49:H50"/>
    <mergeCell ref="B50:C50"/>
    <mergeCell ref="B1:H1"/>
    <mergeCell ref="B2:H2"/>
    <mergeCell ref="B3:H3"/>
    <mergeCell ref="F4:H4"/>
    <mergeCell ref="B47:C47"/>
    <mergeCell ref="D47:E47"/>
    <mergeCell ref="B42:H42"/>
    <mergeCell ref="B43:H43"/>
    <mergeCell ref="F47:H47"/>
    <mergeCell ref="B48:C48"/>
    <mergeCell ref="D48:E48"/>
    <mergeCell ref="F48:H48"/>
    <mergeCell ref="A44:H44"/>
    <mergeCell ref="A45:A46"/>
    <mergeCell ref="C45:E45"/>
    <mergeCell ref="F45:H45"/>
    <mergeCell ref="C46:E46"/>
    <mergeCell ref="F46:H46"/>
    <mergeCell ref="I32:J33"/>
    <mergeCell ref="B34:H34"/>
    <mergeCell ref="A35:H35"/>
    <mergeCell ref="A36:H40"/>
    <mergeCell ref="B41:H41"/>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2:H12"/>
    <mergeCell ref="B13:H13"/>
    <mergeCell ref="B14:E14"/>
    <mergeCell ref="G14:H14"/>
    <mergeCell ref="B15:E15"/>
    <mergeCell ref="G15:H15"/>
    <mergeCell ref="C9:D9"/>
    <mergeCell ref="E9:F9"/>
    <mergeCell ref="B10:E10"/>
    <mergeCell ref="G10:H10"/>
    <mergeCell ref="B11:E11"/>
    <mergeCell ref="G11:H11"/>
    <mergeCell ref="A1:A4"/>
    <mergeCell ref="B4:E4"/>
    <mergeCell ref="A6:H6"/>
    <mergeCell ref="A7:H7"/>
    <mergeCell ref="C8:D8"/>
    <mergeCell ref="E8:H8"/>
    <mergeCell ref="B5:D5"/>
    <mergeCell ref="E5:G5"/>
  </mergeCells>
  <dataValidations disablePrompts="1" count="8">
    <dataValidation type="list" allowBlank="1" showInputMessage="1" showErrorMessage="1" sqref="B12:H12 WVI983045:WVO983045 WLM983045:WLS983045 WBQ983045:WBW983045 VRU983045:VSA983045 VHY983045:VIE983045 UYC983045:UYI983045 UOG983045:UOM983045 UEK983045:UEQ983045 TUO983045:TUU983045 TKS983045:TKY983045 TAW983045:TBC983045 SRA983045:SRG983045 SHE983045:SHK983045 RXI983045:RXO983045 RNM983045:RNS983045 RDQ983045:RDW983045 QTU983045:QUA983045 QJY983045:QKE983045 QAC983045:QAI983045 PQG983045:PQM983045 PGK983045:PGQ983045 OWO983045:OWU983045 OMS983045:OMY983045 OCW983045:ODC983045 NTA983045:NTG983045 NJE983045:NJK983045 MZI983045:MZO983045 MPM983045:MPS983045 MFQ983045:MFW983045 LVU983045:LWA983045 LLY983045:LME983045 LCC983045:LCI983045 KSG983045:KSM983045 KIK983045:KIQ983045 JYO983045:JYU983045 JOS983045:JOY983045 JEW983045:JFC983045 IVA983045:IVG983045 ILE983045:ILK983045 IBI983045:IBO983045 HRM983045:HRS983045 HHQ983045:HHW983045 GXU983045:GYA983045 GNY983045:GOE983045 GEC983045:GEI983045 FUG983045:FUM983045 FKK983045:FKQ983045 FAO983045:FAU983045 EQS983045:EQY983045 EGW983045:EHC983045 DXA983045:DXG983045 DNE983045:DNK983045 DDI983045:DDO983045 CTM983045:CTS983045 CJQ983045:CJW983045 BZU983045:CAA983045 BPY983045:BQE983045 BGC983045:BGI983045 AWG983045:AWM983045 AMK983045:AMQ983045 ACO983045:ACU983045 SS983045:SY983045 IW983045:JC983045 B983045:H983045 WVI917509:WVO917509 WLM917509:WLS917509 WBQ917509:WBW917509 VRU917509:VSA917509 VHY917509:VIE917509 UYC917509:UYI917509 UOG917509:UOM917509 UEK917509:UEQ917509 TUO917509:TUU917509 TKS917509:TKY917509 TAW917509:TBC917509 SRA917509:SRG917509 SHE917509:SHK917509 RXI917509:RXO917509 RNM917509:RNS917509 RDQ917509:RDW917509 QTU917509:QUA917509 QJY917509:QKE917509 QAC917509:QAI917509 PQG917509:PQM917509 PGK917509:PGQ917509 OWO917509:OWU917509 OMS917509:OMY917509 OCW917509:ODC917509 NTA917509:NTG917509 NJE917509:NJK917509 MZI917509:MZO917509 MPM917509:MPS917509 MFQ917509:MFW917509 LVU917509:LWA917509 LLY917509:LME917509 LCC917509:LCI917509 KSG917509:KSM917509 KIK917509:KIQ917509 JYO917509:JYU917509 JOS917509:JOY917509 JEW917509:JFC917509 IVA917509:IVG917509 ILE917509:ILK917509 IBI917509:IBO917509 HRM917509:HRS917509 HHQ917509:HHW917509 GXU917509:GYA917509 GNY917509:GOE917509 GEC917509:GEI917509 FUG917509:FUM917509 FKK917509:FKQ917509 FAO917509:FAU917509 EQS917509:EQY917509 EGW917509:EHC917509 DXA917509:DXG917509 DNE917509:DNK917509 DDI917509:DDO917509 CTM917509:CTS917509 CJQ917509:CJW917509 BZU917509:CAA917509 BPY917509:BQE917509 BGC917509:BGI917509 AWG917509:AWM917509 AMK917509:AMQ917509 ACO917509:ACU917509 SS917509:SY917509 IW917509:JC917509 B917509:H917509 WVI851973:WVO851973 WLM851973:WLS851973 WBQ851973:WBW851973 VRU851973:VSA851973 VHY851973:VIE851973 UYC851973:UYI851973 UOG851973:UOM851973 UEK851973:UEQ851973 TUO851973:TUU851973 TKS851973:TKY851973 TAW851973:TBC851973 SRA851973:SRG851973 SHE851973:SHK851973 RXI851973:RXO851973 RNM851973:RNS851973 RDQ851973:RDW851973 QTU851973:QUA851973 QJY851973:QKE851973 QAC851973:QAI851973 PQG851973:PQM851973 PGK851973:PGQ851973 OWO851973:OWU851973 OMS851973:OMY851973 OCW851973:ODC851973 NTA851973:NTG851973 NJE851973:NJK851973 MZI851973:MZO851973 MPM851973:MPS851973 MFQ851973:MFW851973 LVU851973:LWA851973 LLY851973:LME851973 LCC851973:LCI851973 KSG851973:KSM851973 KIK851973:KIQ851973 JYO851973:JYU851973 JOS851973:JOY851973 JEW851973:JFC851973 IVA851973:IVG851973 ILE851973:ILK851973 IBI851973:IBO851973 HRM851973:HRS851973 HHQ851973:HHW851973 GXU851973:GYA851973 GNY851973:GOE851973 GEC851973:GEI851973 FUG851973:FUM851973 FKK851973:FKQ851973 FAO851973:FAU851973 EQS851973:EQY851973 EGW851973:EHC851973 DXA851973:DXG851973 DNE851973:DNK851973 DDI851973:DDO851973 CTM851973:CTS851973 CJQ851973:CJW851973 BZU851973:CAA851973 BPY851973:BQE851973 BGC851973:BGI851973 AWG851973:AWM851973 AMK851973:AMQ851973 ACO851973:ACU851973 SS851973:SY851973 IW851973:JC851973 B851973:H851973 WVI786437:WVO786437 WLM786437:WLS786437 WBQ786437:WBW786437 VRU786437:VSA786437 VHY786437:VIE786437 UYC786437:UYI786437 UOG786437:UOM786437 UEK786437:UEQ786437 TUO786437:TUU786437 TKS786437:TKY786437 TAW786437:TBC786437 SRA786437:SRG786437 SHE786437:SHK786437 RXI786437:RXO786437 RNM786437:RNS786437 RDQ786437:RDW786437 QTU786437:QUA786437 QJY786437:QKE786437 QAC786437:QAI786437 PQG786437:PQM786437 PGK786437:PGQ786437 OWO786437:OWU786437 OMS786437:OMY786437 OCW786437:ODC786437 NTA786437:NTG786437 NJE786437:NJK786437 MZI786437:MZO786437 MPM786437:MPS786437 MFQ786437:MFW786437 LVU786437:LWA786437 LLY786437:LME786437 LCC786437:LCI786437 KSG786437:KSM786437 KIK786437:KIQ786437 JYO786437:JYU786437 JOS786437:JOY786437 JEW786437:JFC786437 IVA786437:IVG786437 ILE786437:ILK786437 IBI786437:IBO786437 HRM786437:HRS786437 HHQ786437:HHW786437 GXU786437:GYA786437 GNY786437:GOE786437 GEC786437:GEI786437 FUG786437:FUM786437 FKK786437:FKQ786437 FAO786437:FAU786437 EQS786437:EQY786437 EGW786437:EHC786437 DXA786437:DXG786437 DNE786437:DNK786437 DDI786437:DDO786437 CTM786437:CTS786437 CJQ786437:CJW786437 BZU786437:CAA786437 BPY786437:BQE786437 BGC786437:BGI786437 AWG786437:AWM786437 AMK786437:AMQ786437 ACO786437:ACU786437 SS786437:SY786437 IW786437:JC786437 B786437:H786437 WVI720901:WVO720901 WLM720901:WLS720901 WBQ720901:WBW720901 VRU720901:VSA720901 VHY720901:VIE720901 UYC720901:UYI720901 UOG720901:UOM720901 UEK720901:UEQ720901 TUO720901:TUU720901 TKS720901:TKY720901 TAW720901:TBC720901 SRA720901:SRG720901 SHE720901:SHK720901 RXI720901:RXO720901 RNM720901:RNS720901 RDQ720901:RDW720901 QTU720901:QUA720901 QJY720901:QKE720901 QAC720901:QAI720901 PQG720901:PQM720901 PGK720901:PGQ720901 OWO720901:OWU720901 OMS720901:OMY720901 OCW720901:ODC720901 NTA720901:NTG720901 NJE720901:NJK720901 MZI720901:MZO720901 MPM720901:MPS720901 MFQ720901:MFW720901 LVU720901:LWA720901 LLY720901:LME720901 LCC720901:LCI720901 KSG720901:KSM720901 KIK720901:KIQ720901 JYO720901:JYU720901 JOS720901:JOY720901 JEW720901:JFC720901 IVA720901:IVG720901 ILE720901:ILK720901 IBI720901:IBO720901 HRM720901:HRS720901 HHQ720901:HHW720901 GXU720901:GYA720901 GNY720901:GOE720901 GEC720901:GEI720901 FUG720901:FUM720901 FKK720901:FKQ720901 FAO720901:FAU720901 EQS720901:EQY720901 EGW720901:EHC720901 DXA720901:DXG720901 DNE720901:DNK720901 DDI720901:DDO720901 CTM720901:CTS720901 CJQ720901:CJW720901 BZU720901:CAA720901 BPY720901:BQE720901 BGC720901:BGI720901 AWG720901:AWM720901 AMK720901:AMQ720901 ACO720901:ACU720901 SS720901:SY720901 IW720901:JC720901 B720901:H720901 WVI655365:WVO655365 WLM655365:WLS655365 WBQ655365:WBW655365 VRU655365:VSA655365 VHY655365:VIE655365 UYC655365:UYI655365 UOG655365:UOM655365 UEK655365:UEQ655365 TUO655365:TUU655365 TKS655365:TKY655365 TAW655365:TBC655365 SRA655365:SRG655365 SHE655365:SHK655365 RXI655365:RXO655365 RNM655365:RNS655365 RDQ655365:RDW655365 QTU655365:QUA655365 QJY655365:QKE655365 QAC655365:QAI655365 PQG655365:PQM655365 PGK655365:PGQ655365 OWO655365:OWU655365 OMS655365:OMY655365 OCW655365:ODC655365 NTA655365:NTG655365 NJE655365:NJK655365 MZI655365:MZO655365 MPM655365:MPS655365 MFQ655365:MFW655365 LVU655365:LWA655365 LLY655365:LME655365 LCC655365:LCI655365 KSG655365:KSM655365 KIK655365:KIQ655365 JYO655365:JYU655365 JOS655365:JOY655365 JEW655365:JFC655365 IVA655365:IVG655365 ILE655365:ILK655365 IBI655365:IBO655365 HRM655365:HRS655365 HHQ655365:HHW655365 GXU655365:GYA655365 GNY655365:GOE655365 GEC655365:GEI655365 FUG655365:FUM655365 FKK655365:FKQ655365 FAO655365:FAU655365 EQS655365:EQY655365 EGW655365:EHC655365 DXA655365:DXG655365 DNE655365:DNK655365 DDI655365:DDO655365 CTM655365:CTS655365 CJQ655365:CJW655365 BZU655365:CAA655365 BPY655365:BQE655365 BGC655365:BGI655365 AWG655365:AWM655365 AMK655365:AMQ655365 ACO655365:ACU655365 SS655365:SY655365 IW655365:JC655365 B655365:H655365 WVI589829:WVO589829 WLM589829:WLS589829 WBQ589829:WBW589829 VRU589829:VSA589829 VHY589829:VIE589829 UYC589829:UYI589829 UOG589829:UOM589829 UEK589829:UEQ589829 TUO589829:TUU589829 TKS589829:TKY589829 TAW589829:TBC589829 SRA589829:SRG589829 SHE589829:SHK589829 RXI589829:RXO589829 RNM589829:RNS589829 RDQ589829:RDW589829 QTU589829:QUA589829 QJY589829:QKE589829 QAC589829:QAI589829 PQG589829:PQM589829 PGK589829:PGQ589829 OWO589829:OWU589829 OMS589829:OMY589829 OCW589829:ODC589829 NTA589829:NTG589829 NJE589829:NJK589829 MZI589829:MZO589829 MPM589829:MPS589829 MFQ589829:MFW589829 LVU589829:LWA589829 LLY589829:LME589829 LCC589829:LCI589829 KSG589829:KSM589829 KIK589829:KIQ589829 JYO589829:JYU589829 JOS589829:JOY589829 JEW589829:JFC589829 IVA589829:IVG589829 ILE589829:ILK589829 IBI589829:IBO589829 HRM589829:HRS589829 HHQ589829:HHW589829 GXU589829:GYA589829 GNY589829:GOE589829 GEC589829:GEI589829 FUG589829:FUM589829 FKK589829:FKQ589829 FAO589829:FAU589829 EQS589829:EQY589829 EGW589829:EHC589829 DXA589829:DXG589829 DNE589829:DNK589829 DDI589829:DDO589829 CTM589829:CTS589829 CJQ589829:CJW589829 BZU589829:CAA589829 BPY589829:BQE589829 BGC589829:BGI589829 AWG589829:AWM589829 AMK589829:AMQ589829 ACO589829:ACU589829 SS589829:SY589829 IW589829:JC589829 B589829:H589829 WVI524293:WVO524293 WLM524293:WLS524293 WBQ524293:WBW524293 VRU524293:VSA524293 VHY524293:VIE524293 UYC524293:UYI524293 UOG524293:UOM524293 UEK524293:UEQ524293 TUO524293:TUU524293 TKS524293:TKY524293 TAW524293:TBC524293 SRA524293:SRG524293 SHE524293:SHK524293 RXI524293:RXO524293 RNM524293:RNS524293 RDQ524293:RDW524293 QTU524293:QUA524293 QJY524293:QKE524293 QAC524293:QAI524293 PQG524293:PQM524293 PGK524293:PGQ524293 OWO524293:OWU524293 OMS524293:OMY524293 OCW524293:ODC524293 NTA524293:NTG524293 NJE524293:NJK524293 MZI524293:MZO524293 MPM524293:MPS524293 MFQ524293:MFW524293 LVU524293:LWA524293 LLY524293:LME524293 LCC524293:LCI524293 KSG524293:KSM524293 KIK524293:KIQ524293 JYO524293:JYU524293 JOS524293:JOY524293 JEW524293:JFC524293 IVA524293:IVG524293 ILE524293:ILK524293 IBI524293:IBO524293 HRM524293:HRS524293 HHQ524293:HHW524293 GXU524293:GYA524293 GNY524293:GOE524293 GEC524293:GEI524293 FUG524293:FUM524293 FKK524293:FKQ524293 FAO524293:FAU524293 EQS524293:EQY524293 EGW524293:EHC524293 DXA524293:DXG524293 DNE524293:DNK524293 DDI524293:DDO524293 CTM524293:CTS524293 CJQ524293:CJW524293 BZU524293:CAA524293 BPY524293:BQE524293 BGC524293:BGI524293 AWG524293:AWM524293 AMK524293:AMQ524293 ACO524293:ACU524293 SS524293:SY524293 IW524293:JC524293 B524293:H524293 WVI458757:WVO458757 WLM458757:WLS458757 WBQ458757:WBW458757 VRU458757:VSA458757 VHY458757:VIE458757 UYC458757:UYI458757 UOG458757:UOM458757 UEK458757:UEQ458757 TUO458757:TUU458757 TKS458757:TKY458757 TAW458757:TBC458757 SRA458757:SRG458757 SHE458757:SHK458757 RXI458757:RXO458757 RNM458757:RNS458757 RDQ458757:RDW458757 QTU458757:QUA458757 QJY458757:QKE458757 QAC458757:QAI458757 PQG458757:PQM458757 PGK458757:PGQ458757 OWO458757:OWU458757 OMS458757:OMY458757 OCW458757:ODC458757 NTA458757:NTG458757 NJE458757:NJK458757 MZI458757:MZO458757 MPM458757:MPS458757 MFQ458757:MFW458757 LVU458757:LWA458757 LLY458757:LME458757 LCC458757:LCI458757 KSG458757:KSM458757 KIK458757:KIQ458757 JYO458757:JYU458757 JOS458757:JOY458757 JEW458757:JFC458757 IVA458757:IVG458757 ILE458757:ILK458757 IBI458757:IBO458757 HRM458757:HRS458757 HHQ458757:HHW458757 GXU458757:GYA458757 GNY458757:GOE458757 GEC458757:GEI458757 FUG458757:FUM458757 FKK458757:FKQ458757 FAO458757:FAU458757 EQS458757:EQY458757 EGW458757:EHC458757 DXA458757:DXG458757 DNE458757:DNK458757 DDI458757:DDO458757 CTM458757:CTS458757 CJQ458757:CJW458757 BZU458757:CAA458757 BPY458757:BQE458757 BGC458757:BGI458757 AWG458757:AWM458757 AMK458757:AMQ458757 ACO458757:ACU458757 SS458757:SY458757 IW458757:JC458757 B458757:H458757 WVI393221:WVO393221 WLM393221:WLS393221 WBQ393221:WBW393221 VRU393221:VSA393221 VHY393221:VIE393221 UYC393221:UYI393221 UOG393221:UOM393221 UEK393221:UEQ393221 TUO393221:TUU393221 TKS393221:TKY393221 TAW393221:TBC393221 SRA393221:SRG393221 SHE393221:SHK393221 RXI393221:RXO393221 RNM393221:RNS393221 RDQ393221:RDW393221 QTU393221:QUA393221 QJY393221:QKE393221 QAC393221:QAI393221 PQG393221:PQM393221 PGK393221:PGQ393221 OWO393221:OWU393221 OMS393221:OMY393221 OCW393221:ODC393221 NTA393221:NTG393221 NJE393221:NJK393221 MZI393221:MZO393221 MPM393221:MPS393221 MFQ393221:MFW393221 LVU393221:LWA393221 LLY393221:LME393221 LCC393221:LCI393221 KSG393221:KSM393221 KIK393221:KIQ393221 JYO393221:JYU393221 JOS393221:JOY393221 JEW393221:JFC393221 IVA393221:IVG393221 ILE393221:ILK393221 IBI393221:IBO393221 HRM393221:HRS393221 HHQ393221:HHW393221 GXU393221:GYA393221 GNY393221:GOE393221 GEC393221:GEI393221 FUG393221:FUM393221 FKK393221:FKQ393221 FAO393221:FAU393221 EQS393221:EQY393221 EGW393221:EHC393221 DXA393221:DXG393221 DNE393221:DNK393221 DDI393221:DDO393221 CTM393221:CTS393221 CJQ393221:CJW393221 BZU393221:CAA393221 BPY393221:BQE393221 BGC393221:BGI393221 AWG393221:AWM393221 AMK393221:AMQ393221 ACO393221:ACU393221 SS393221:SY393221 IW393221:JC393221 B393221:H393221 WVI327685:WVO327685 WLM327685:WLS327685 WBQ327685:WBW327685 VRU327685:VSA327685 VHY327685:VIE327685 UYC327685:UYI327685 UOG327685:UOM327685 UEK327685:UEQ327685 TUO327685:TUU327685 TKS327685:TKY327685 TAW327685:TBC327685 SRA327685:SRG327685 SHE327685:SHK327685 RXI327685:RXO327685 RNM327685:RNS327685 RDQ327685:RDW327685 QTU327685:QUA327685 QJY327685:QKE327685 QAC327685:QAI327685 PQG327685:PQM327685 PGK327685:PGQ327685 OWO327685:OWU327685 OMS327685:OMY327685 OCW327685:ODC327685 NTA327685:NTG327685 NJE327685:NJK327685 MZI327685:MZO327685 MPM327685:MPS327685 MFQ327685:MFW327685 LVU327685:LWA327685 LLY327685:LME327685 LCC327685:LCI327685 KSG327685:KSM327685 KIK327685:KIQ327685 JYO327685:JYU327685 JOS327685:JOY327685 JEW327685:JFC327685 IVA327685:IVG327685 ILE327685:ILK327685 IBI327685:IBO327685 HRM327685:HRS327685 HHQ327685:HHW327685 GXU327685:GYA327685 GNY327685:GOE327685 GEC327685:GEI327685 FUG327685:FUM327685 FKK327685:FKQ327685 FAO327685:FAU327685 EQS327685:EQY327685 EGW327685:EHC327685 DXA327685:DXG327685 DNE327685:DNK327685 DDI327685:DDO327685 CTM327685:CTS327685 CJQ327685:CJW327685 BZU327685:CAA327685 BPY327685:BQE327685 BGC327685:BGI327685 AWG327685:AWM327685 AMK327685:AMQ327685 ACO327685:ACU327685 SS327685:SY327685 IW327685:JC327685 B327685:H327685 WVI262149:WVO262149 WLM262149:WLS262149 WBQ262149:WBW262149 VRU262149:VSA262149 VHY262149:VIE262149 UYC262149:UYI262149 UOG262149:UOM262149 UEK262149:UEQ262149 TUO262149:TUU262149 TKS262149:TKY262149 TAW262149:TBC262149 SRA262149:SRG262149 SHE262149:SHK262149 RXI262149:RXO262149 RNM262149:RNS262149 RDQ262149:RDW262149 QTU262149:QUA262149 QJY262149:QKE262149 QAC262149:QAI262149 PQG262149:PQM262149 PGK262149:PGQ262149 OWO262149:OWU262149 OMS262149:OMY262149 OCW262149:ODC262149 NTA262149:NTG262149 NJE262149:NJK262149 MZI262149:MZO262149 MPM262149:MPS262149 MFQ262149:MFW262149 LVU262149:LWA262149 LLY262149:LME262149 LCC262149:LCI262149 KSG262149:KSM262149 KIK262149:KIQ262149 JYO262149:JYU262149 JOS262149:JOY262149 JEW262149:JFC262149 IVA262149:IVG262149 ILE262149:ILK262149 IBI262149:IBO262149 HRM262149:HRS262149 HHQ262149:HHW262149 GXU262149:GYA262149 GNY262149:GOE262149 GEC262149:GEI262149 FUG262149:FUM262149 FKK262149:FKQ262149 FAO262149:FAU262149 EQS262149:EQY262149 EGW262149:EHC262149 DXA262149:DXG262149 DNE262149:DNK262149 DDI262149:DDO262149 CTM262149:CTS262149 CJQ262149:CJW262149 BZU262149:CAA262149 BPY262149:BQE262149 BGC262149:BGI262149 AWG262149:AWM262149 AMK262149:AMQ262149 ACO262149:ACU262149 SS262149:SY262149 IW262149:JC262149 B262149:H262149 WVI196613:WVO196613 WLM196613:WLS196613 WBQ196613:WBW196613 VRU196613:VSA196613 VHY196613:VIE196613 UYC196613:UYI196613 UOG196613:UOM196613 UEK196613:UEQ196613 TUO196613:TUU196613 TKS196613:TKY196613 TAW196613:TBC196613 SRA196613:SRG196613 SHE196613:SHK196613 RXI196613:RXO196613 RNM196613:RNS196613 RDQ196613:RDW196613 QTU196613:QUA196613 QJY196613:QKE196613 QAC196613:QAI196613 PQG196613:PQM196613 PGK196613:PGQ196613 OWO196613:OWU196613 OMS196613:OMY196613 OCW196613:ODC196613 NTA196613:NTG196613 NJE196613:NJK196613 MZI196613:MZO196613 MPM196613:MPS196613 MFQ196613:MFW196613 LVU196613:LWA196613 LLY196613:LME196613 LCC196613:LCI196613 KSG196613:KSM196613 KIK196613:KIQ196613 JYO196613:JYU196613 JOS196613:JOY196613 JEW196613:JFC196613 IVA196613:IVG196613 ILE196613:ILK196613 IBI196613:IBO196613 HRM196613:HRS196613 HHQ196613:HHW196613 GXU196613:GYA196613 GNY196613:GOE196613 GEC196613:GEI196613 FUG196613:FUM196613 FKK196613:FKQ196613 FAO196613:FAU196613 EQS196613:EQY196613 EGW196613:EHC196613 DXA196613:DXG196613 DNE196613:DNK196613 DDI196613:DDO196613 CTM196613:CTS196613 CJQ196613:CJW196613 BZU196613:CAA196613 BPY196613:BQE196613 BGC196613:BGI196613 AWG196613:AWM196613 AMK196613:AMQ196613 ACO196613:ACU196613 SS196613:SY196613 IW196613:JC196613 B196613:H196613 WVI131077:WVO131077 WLM131077:WLS131077 WBQ131077:WBW131077 VRU131077:VSA131077 VHY131077:VIE131077 UYC131077:UYI131077 UOG131077:UOM131077 UEK131077:UEQ131077 TUO131077:TUU131077 TKS131077:TKY131077 TAW131077:TBC131077 SRA131077:SRG131077 SHE131077:SHK131077 RXI131077:RXO131077 RNM131077:RNS131077 RDQ131077:RDW131077 QTU131077:QUA131077 QJY131077:QKE131077 QAC131077:QAI131077 PQG131077:PQM131077 PGK131077:PGQ131077 OWO131077:OWU131077 OMS131077:OMY131077 OCW131077:ODC131077 NTA131077:NTG131077 NJE131077:NJK131077 MZI131077:MZO131077 MPM131077:MPS131077 MFQ131077:MFW131077 LVU131077:LWA131077 LLY131077:LME131077 LCC131077:LCI131077 KSG131077:KSM131077 KIK131077:KIQ131077 JYO131077:JYU131077 JOS131077:JOY131077 JEW131077:JFC131077 IVA131077:IVG131077 ILE131077:ILK131077 IBI131077:IBO131077 HRM131077:HRS131077 HHQ131077:HHW131077 GXU131077:GYA131077 GNY131077:GOE131077 GEC131077:GEI131077 FUG131077:FUM131077 FKK131077:FKQ131077 FAO131077:FAU131077 EQS131077:EQY131077 EGW131077:EHC131077 DXA131077:DXG131077 DNE131077:DNK131077 DDI131077:DDO131077 CTM131077:CTS131077 CJQ131077:CJW131077 BZU131077:CAA131077 BPY131077:BQE131077 BGC131077:BGI131077 AWG131077:AWM131077 AMK131077:AMQ131077 ACO131077:ACU131077 SS131077:SY131077 IW131077:JC131077 B131077:H131077 WVI65541:WVO65541 WLM65541:WLS65541 WBQ65541:WBW65541 VRU65541:VSA65541 VHY65541:VIE65541 UYC65541:UYI65541 UOG65541:UOM65541 UEK65541:UEQ65541 TUO65541:TUU65541 TKS65541:TKY65541 TAW65541:TBC65541 SRA65541:SRG65541 SHE65541:SHK65541 RXI65541:RXO65541 RNM65541:RNS65541 RDQ65541:RDW65541 QTU65541:QUA65541 QJY65541:QKE65541 QAC65541:QAI65541 PQG65541:PQM65541 PGK65541:PGQ65541 OWO65541:OWU65541 OMS65541:OMY65541 OCW65541:ODC65541 NTA65541:NTG65541 NJE65541:NJK65541 MZI65541:MZO65541 MPM65541:MPS65541 MFQ65541:MFW65541 LVU65541:LWA65541 LLY65541:LME65541 LCC65541:LCI65541 KSG65541:KSM65541 KIK65541:KIQ65541 JYO65541:JYU65541 JOS65541:JOY65541 JEW65541:JFC65541 IVA65541:IVG65541 ILE65541:ILK65541 IBI65541:IBO65541 HRM65541:HRS65541 HHQ65541:HHW65541 GXU65541:GYA65541 GNY65541:GOE65541 GEC65541:GEI65541 FUG65541:FUM65541 FKK65541:FKQ65541 FAO65541:FAU65541 EQS65541:EQY65541 EGW65541:EHC65541 DXA65541:DXG65541 DNE65541:DNK65541 DDI65541:DDO65541 CTM65541:CTS65541 CJQ65541:CJW65541 BZU65541:CAA65541 BPY65541:BQE65541 BGC65541:BGI65541 AWG65541:AWM65541 AMK65541:AMQ65541 ACO65541:ACU65541 SS65541:SY65541 IW65541:JC65541 B65541:H65541 WVI12:WVO12 WLM12:WLS12 WBQ12:WBW12 VRU12:VSA12 VHY12:VIE12 UYC12:UYI12 UOG12:UOM12 UEK12:UEQ12 TUO12:TUU12 TKS12:TKY12 TAW12:TBC12 SRA12:SRG12 SHE12:SHK12 RXI12:RXO12 RNM12:RNS12 RDQ12:RDW12 QTU12:QUA12 QJY12:QKE12 QAC12:QAI12 PQG12:PQM12 PGK12:PGQ12 OWO12:OWU12 OMS12:OMY12 OCW12:ODC12 NTA12:NTG12 NJE12:NJK12 MZI12:MZO12 MPM12:MPS12 MFQ12:MFW12 LVU12:LWA12 LLY12:LME12 LCC12:LCI12 KSG12:KSM12 KIK12:KIQ12 JYO12:JYU12 JOS12:JOY12 JEW12:JFC12 IVA12:IVG12 ILE12:ILK12 IBI12:IBO12 HRM12:HRS12 HHQ12:HHW12 GXU12:GYA12 GNY12:GOE12 GEC12:GEI12 FUG12:FUM12 FKK12:FKQ12 FAO12:FAU12 EQS12:EQY12 EGW12:EHC12 DXA12:DXG12 DNE12:DNK12 DDI12:DDO12 CTM12:CTS12 CJQ12:CJW12 BZU12:CAA12 BPY12:BQE12 BGC12:BGI12 AWG12:AWM12 AMK12:AMQ12 ACO12:ACU12 SS12:SY12 IW12:JC12">
      <formula1>$L$16:$L$23</formula1>
    </dataValidation>
    <dataValidation type="list" allowBlank="1" showInputMessage="1" showErrorMessage="1" sqref="B26:D26 WVI983059:WVK983059 WLM983059:WLO983059 WBQ983059:WBS983059 VRU983059:VRW983059 VHY983059:VIA983059 UYC983059:UYE983059 UOG983059:UOI983059 UEK983059:UEM983059 TUO983059:TUQ983059 TKS983059:TKU983059 TAW983059:TAY983059 SRA983059:SRC983059 SHE983059:SHG983059 RXI983059:RXK983059 RNM983059:RNO983059 RDQ983059:RDS983059 QTU983059:QTW983059 QJY983059:QKA983059 QAC983059:QAE983059 PQG983059:PQI983059 PGK983059:PGM983059 OWO983059:OWQ983059 OMS983059:OMU983059 OCW983059:OCY983059 NTA983059:NTC983059 NJE983059:NJG983059 MZI983059:MZK983059 MPM983059:MPO983059 MFQ983059:MFS983059 LVU983059:LVW983059 LLY983059:LMA983059 LCC983059:LCE983059 KSG983059:KSI983059 KIK983059:KIM983059 JYO983059:JYQ983059 JOS983059:JOU983059 JEW983059:JEY983059 IVA983059:IVC983059 ILE983059:ILG983059 IBI983059:IBK983059 HRM983059:HRO983059 HHQ983059:HHS983059 GXU983059:GXW983059 GNY983059:GOA983059 GEC983059:GEE983059 FUG983059:FUI983059 FKK983059:FKM983059 FAO983059:FAQ983059 EQS983059:EQU983059 EGW983059:EGY983059 DXA983059:DXC983059 DNE983059:DNG983059 DDI983059:DDK983059 CTM983059:CTO983059 CJQ983059:CJS983059 BZU983059:BZW983059 BPY983059:BQA983059 BGC983059:BGE983059 AWG983059:AWI983059 AMK983059:AMM983059 ACO983059:ACQ983059 SS983059:SU983059 IW983059:IY983059 B983059:D983059 WVI917523:WVK917523 WLM917523:WLO917523 WBQ917523:WBS917523 VRU917523:VRW917523 VHY917523:VIA917523 UYC917523:UYE917523 UOG917523:UOI917523 UEK917523:UEM917523 TUO917523:TUQ917523 TKS917523:TKU917523 TAW917523:TAY917523 SRA917523:SRC917523 SHE917523:SHG917523 RXI917523:RXK917523 RNM917523:RNO917523 RDQ917523:RDS917523 QTU917523:QTW917523 QJY917523:QKA917523 QAC917523:QAE917523 PQG917523:PQI917523 PGK917523:PGM917523 OWO917523:OWQ917523 OMS917523:OMU917523 OCW917523:OCY917523 NTA917523:NTC917523 NJE917523:NJG917523 MZI917523:MZK917523 MPM917523:MPO917523 MFQ917523:MFS917523 LVU917523:LVW917523 LLY917523:LMA917523 LCC917523:LCE917523 KSG917523:KSI917523 KIK917523:KIM917523 JYO917523:JYQ917523 JOS917523:JOU917523 JEW917523:JEY917523 IVA917523:IVC917523 ILE917523:ILG917523 IBI917523:IBK917523 HRM917523:HRO917523 HHQ917523:HHS917523 GXU917523:GXW917523 GNY917523:GOA917523 GEC917523:GEE917523 FUG917523:FUI917523 FKK917523:FKM917523 FAO917523:FAQ917523 EQS917523:EQU917523 EGW917523:EGY917523 DXA917523:DXC917523 DNE917523:DNG917523 DDI917523:DDK917523 CTM917523:CTO917523 CJQ917523:CJS917523 BZU917523:BZW917523 BPY917523:BQA917523 BGC917523:BGE917523 AWG917523:AWI917523 AMK917523:AMM917523 ACO917523:ACQ917523 SS917523:SU917523 IW917523:IY917523 B917523:D917523 WVI851987:WVK851987 WLM851987:WLO851987 WBQ851987:WBS851987 VRU851987:VRW851987 VHY851987:VIA851987 UYC851987:UYE851987 UOG851987:UOI851987 UEK851987:UEM851987 TUO851987:TUQ851987 TKS851987:TKU851987 TAW851987:TAY851987 SRA851987:SRC851987 SHE851987:SHG851987 RXI851987:RXK851987 RNM851987:RNO851987 RDQ851987:RDS851987 QTU851987:QTW851987 QJY851987:QKA851987 QAC851987:QAE851987 PQG851987:PQI851987 PGK851987:PGM851987 OWO851987:OWQ851987 OMS851987:OMU851987 OCW851987:OCY851987 NTA851987:NTC851987 NJE851987:NJG851987 MZI851987:MZK851987 MPM851987:MPO851987 MFQ851987:MFS851987 LVU851987:LVW851987 LLY851987:LMA851987 LCC851987:LCE851987 KSG851987:KSI851987 KIK851987:KIM851987 JYO851987:JYQ851987 JOS851987:JOU851987 JEW851987:JEY851987 IVA851987:IVC851987 ILE851987:ILG851987 IBI851987:IBK851987 HRM851987:HRO851987 HHQ851987:HHS851987 GXU851987:GXW851987 GNY851987:GOA851987 GEC851987:GEE851987 FUG851987:FUI851987 FKK851987:FKM851987 FAO851987:FAQ851987 EQS851987:EQU851987 EGW851987:EGY851987 DXA851987:DXC851987 DNE851987:DNG851987 DDI851987:DDK851987 CTM851987:CTO851987 CJQ851987:CJS851987 BZU851987:BZW851987 BPY851987:BQA851987 BGC851987:BGE851987 AWG851987:AWI851987 AMK851987:AMM851987 ACO851987:ACQ851987 SS851987:SU851987 IW851987:IY851987 B851987:D851987 WVI786451:WVK786451 WLM786451:WLO786451 WBQ786451:WBS786451 VRU786451:VRW786451 VHY786451:VIA786451 UYC786451:UYE786451 UOG786451:UOI786451 UEK786451:UEM786451 TUO786451:TUQ786451 TKS786451:TKU786451 TAW786451:TAY786451 SRA786451:SRC786451 SHE786451:SHG786451 RXI786451:RXK786451 RNM786451:RNO786451 RDQ786451:RDS786451 QTU786451:QTW786451 QJY786451:QKA786451 QAC786451:QAE786451 PQG786451:PQI786451 PGK786451:PGM786451 OWO786451:OWQ786451 OMS786451:OMU786451 OCW786451:OCY786451 NTA786451:NTC786451 NJE786451:NJG786451 MZI786451:MZK786451 MPM786451:MPO786451 MFQ786451:MFS786451 LVU786451:LVW786451 LLY786451:LMA786451 LCC786451:LCE786451 KSG786451:KSI786451 KIK786451:KIM786451 JYO786451:JYQ786451 JOS786451:JOU786451 JEW786451:JEY786451 IVA786451:IVC786451 ILE786451:ILG786451 IBI786451:IBK786451 HRM786451:HRO786451 HHQ786451:HHS786451 GXU786451:GXW786451 GNY786451:GOA786451 GEC786451:GEE786451 FUG786451:FUI786451 FKK786451:FKM786451 FAO786451:FAQ786451 EQS786451:EQU786451 EGW786451:EGY786451 DXA786451:DXC786451 DNE786451:DNG786451 DDI786451:DDK786451 CTM786451:CTO786451 CJQ786451:CJS786451 BZU786451:BZW786451 BPY786451:BQA786451 BGC786451:BGE786451 AWG786451:AWI786451 AMK786451:AMM786451 ACO786451:ACQ786451 SS786451:SU786451 IW786451:IY786451 B786451:D786451 WVI720915:WVK720915 WLM720915:WLO720915 WBQ720915:WBS720915 VRU720915:VRW720915 VHY720915:VIA720915 UYC720915:UYE720915 UOG720915:UOI720915 UEK720915:UEM720915 TUO720915:TUQ720915 TKS720915:TKU720915 TAW720915:TAY720915 SRA720915:SRC720915 SHE720915:SHG720915 RXI720915:RXK720915 RNM720915:RNO720915 RDQ720915:RDS720915 QTU720915:QTW720915 QJY720915:QKA720915 QAC720915:QAE720915 PQG720915:PQI720915 PGK720915:PGM720915 OWO720915:OWQ720915 OMS720915:OMU720915 OCW720915:OCY720915 NTA720915:NTC720915 NJE720915:NJG720915 MZI720915:MZK720915 MPM720915:MPO720915 MFQ720915:MFS720915 LVU720915:LVW720915 LLY720915:LMA720915 LCC720915:LCE720915 KSG720915:KSI720915 KIK720915:KIM720915 JYO720915:JYQ720915 JOS720915:JOU720915 JEW720915:JEY720915 IVA720915:IVC720915 ILE720915:ILG720915 IBI720915:IBK720915 HRM720915:HRO720915 HHQ720915:HHS720915 GXU720915:GXW720915 GNY720915:GOA720915 GEC720915:GEE720915 FUG720915:FUI720915 FKK720915:FKM720915 FAO720915:FAQ720915 EQS720915:EQU720915 EGW720915:EGY720915 DXA720915:DXC720915 DNE720915:DNG720915 DDI720915:DDK720915 CTM720915:CTO720915 CJQ720915:CJS720915 BZU720915:BZW720915 BPY720915:BQA720915 BGC720915:BGE720915 AWG720915:AWI720915 AMK720915:AMM720915 ACO720915:ACQ720915 SS720915:SU720915 IW720915:IY720915 B720915:D720915 WVI655379:WVK655379 WLM655379:WLO655379 WBQ655379:WBS655379 VRU655379:VRW655379 VHY655379:VIA655379 UYC655379:UYE655379 UOG655379:UOI655379 UEK655379:UEM655379 TUO655379:TUQ655379 TKS655379:TKU655379 TAW655379:TAY655379 SRA655379:SRC655379 SHE655379:SHG655379 RXI655379:RXK655379 RNM655379:RNO655379 RDQ655379:RDS655379 QTU655379:QTW655379 QJY655379:QKA655379 QAC655379:QAE655379 PQG655379:PQI655379 PGK655379:PGM655379 OWO655379:OWQ655379 OMS655379:OMU655379 OCW655379:OCY655379 NTA655379:NTC655379 NJE655379:NJG655379 MZI655379:MZK655379 MPM655379:MPO655379 MFQ655379:MFS655379 LVU655379:LVW655379 LLY655379:LMA655379 LCC655379:LCE655379 KSG655379:KSI655379 KIK655379:KIM655379 JYO655379:JYQ655379 JOS655379:JOU655379 JEW655379:JEY655379 IVA655379:IVC655379 ILE655379:ILG655379 IBI655379:IBK655379 HRM655379:HRO655379 HHQ655379:HHS655379 GXU655379:GXW655379 GNY655379:GOA655379 GEC655379:GEE655379 FUG655379:FUI655379 FKK655379:FKM655379 FAO655379:FAQ655379 EQS655379:EQU655379 EGW655379:EGY655379 DXA655379:DXC655379 DNE655379:DNG655379 DDI655379:DDK655379 CTM655379:CTO655379 CJQ655379:CJS655379 BZU655379:BZW655379 BPY655379:BQA655379 BGC655379:BGE655379 AWG655379:AWI655379 AMK655379:AMM655379 ACO655379:ACQ655379 SS655379:SU655379 IW655379:IY655379 B655379:D655379 WVI589843:WVK589843 WLM589843:WLO589843 WBQ589843:WBS589843 VRU589843:VRW589843 VHY589843:VIA589843 UYC589843:UYE589843 UOG589843:UOI589843 UEK589843:UEM589843 TUO589843:TUQ589843 TKS589843:TKU589843 TAW589843:TAY589843 SRA589843:SRC589843 SHE589843:SHG589843 RXI589843:RXK589843 RNM589843:RNO589843 RDQ589843:RDS589843 QTU589843:QTW589843 QJY589843:QKA589843 QAC589843:QAE589843 PQG589843:PQI589843 PGK589843:PGM589843 OWO589843:OWQ589843 OMS589843:OMU589843 OCW589843:OCY589843 NTA589843:NTC589843 NJE589843:NJG589843 MZI589843:MZK589843 MPM589843:MPO589843 MFQ589843:MFS589843 LVU589843:LVW589843 LLY589843:LMA589843 LCC589843:LCE589843 KSG589843:KSI589843 KIK589843:KIM589843 JYO589843:JYQ589843 JOS589843:JOU589843 JEW589843:JEY589843 IVA589843:IVC589843 ILE589843:ILG589843 IBI589843:IBK589843 HRM589843:HRO589843 HHQ589843:HHS589843 GXU589843:GXW589843 GNY589843:GOA589843 GEC589843:GEE589843 FUG589843:FUI589843 FKK589843:FKM589843 FAO589843:FAQ589843 EQS589843:EQU589843 EGW589843:EGY589843 DXA589843:DXC589843 DNE589843:DNG589843 DDI589843:DDK589843 CTM589843:CTO589843 CJQ589843:CJS589843 BZU589843:BZW589843 BPY589843:BQA589843 BGC589843:BGE589843 AWG589843:AWI589843 AMK589843:AMM589843 ACO589843:ACQ589843 SS589843:SU589843 IW589843:IY589843 B589843:D589843 WVI524307:WVK524307 WLM524307:WLO524307 WBQ524307:WBS524307 VRU524307:VRW524307 VHY524307:VIA524307 UYC524307:UYE524307 UOG524307:UOI524307 UEK524307:UEM524307 TUO524307:TUQ524307 TKS524307:TKU524307 TAW524307:TAY524307 SRA524307:SRC524307 SHE524307:SHG524307 RXI524307:RXK524307 RNM524307:RNO524307 RDQ524307:RDS524307 QTU524307:QTW524307 QJY524307:QKA524307 QAC524307:QAE524307 PQG524307:PQI524307 PGK524307:PGM524307 OWO524307:OWQ524307 OMS524307:OMU524307 OCW524307:OCY524307 NTA524307:NTC524307 NJE524307:NJG524307 MZI524307:MZK524307 MPM524307:MPO524307 MFQ524307:MFS524307 LVU524307:LVW524307 LLY524307:LMA524307 LCC524307:LCE524307 KSG524307:KSI524307 KIK524307:KIM524307 JYO524307:JYQ524307 JOS524307:JOU524307 JEW524307:JEY524307 IVA524307:IVC524307 ILE524307:ILG524307 IBI524307:IBK524307 HRM524307:HRO524307 HHQ524307:HHS524307 GXU524307:GXW524307 GNY524307:GOA524307 GEC524307:GEE524307 FUG524307:FUI524307 FKK524307:FKM524307 FAO524307:FAQ524307 EQS524307:EQU524307 EGW524307:EGY524307 DXA524307:DXC524307 DNE524307:DNG524307 DDI524307:DDK524307 CTM524307:CTO524307 CJQ524307:CJS524307 BZU524307:BZW524307 BPY524307:BQA524307 BGC524307:BGE524307 AWG524307:AWI524307 AMK524307:AMM524307 ACO524307:ACQ524307 SS524307:SU524307 IW524307:IY524307 B524307:D524307 WVI458771:WVK458771 WLM458771:WLO458771 WBQ458771:WBS458771 VRU458771:VRW458771 VHY458771:VIA458771 UYC458771:UYE458771 UOG458771:UOI458771 UEK458771:UEM458771 TUO458771:TUQ458771 TKS458771:TKU458771 TAW458771:TAY458771 SRA458771:SRC458771 SHE458771:SHG458771 RXI458771:RXK458771 RNM458771:RNO458771 RDQ458771:RDS458771 QTU458771:QTW458771 QJY458771:QKA458771 QAC458771:QAE458771 PQG458771:PQI458771 PGK458771:PGM458771 OWO458771:OWQ458771 OMS458771:OMU458771 OCW458771:OCY458771 NTA458771:NTC458771 NJE458771:NJG458771 MZI458771:MZK458771 MPM458771:MPO458771 MFQ458771:MFS458771 LVU458771:LVW458771 LLY458771:LMA458771 LCC458771:LCE458771 KSG458771:KSI458771 KIK458771:KIM458771 JYO458771:JYQ458771 JOS458771:JOU458771 JEW458771:JEY458771 IVA458771:IVC458771 ILE458771:ILG458771 IBI458771:IBK458771 HRM458771:HRO458771 HHQ458771:HHS458771 GXU458771:GXW458771 GNY458771:GOA458771 GEC458771:GEE458771 FUG458771:FUI458771 FKK458771:FKM458771 FAO458771:FAQ458771 EQS458771:EQU458771 EGW458771:EGY458771 DXA458771:DXC458771 DNE458771:DNG458771 DDI458771:DDK458771 CTM458771:CTO458771 CJQ458771:CJS458771 BZU458771:BZW458771 BPY458771:BQA458771 BGC458771:BGE458771 AWG458771:AWI458771 AMK458771:AMM458771 ACO458771:ACQ458771 SS458771:SU458771 IW458771:IY458771 B458771:D458771 WVI393235:WVK393235 WLM393235:WLO393235 WBQ393235:WBS393235 VRU393235:VRW393235 VHY393235:VIA393235 UYC393235:UYE393235 UOG393235:UOI393235 UEK393235:UEM393235 TUO393235:TUQ393235 TKS393235:TKU393235 TAW393235:TAY393235 SRA393235:SRC393235 SHE393235:SHG393235 RXI393235:RXK393235 RNM393235:RNO393235 RDQ393235:RDS393235 QTU393235:QTW393235 QJY393235:QKA393235 QAC393235:QAE393235 PQG393235:PQI393235 PGK393235:PGM393235 OWO393235:OWQ393235 OMS393235:OMU393235 OCW393235:OCY393235 NTA393235:NTC393235 NJE393235:NJG393235 MZI393235:MZK393235 MPM393235:MPO393235 MFQ393235:MFS393235 LVU393235:LVW393235 LLY393235:LMA393235 LCC393235:LCE393235 KSG393235:KSI393235 KIK393235:KIM393235 JYO393235:JYQ393235 JOS393235:JOU393235 JEW393235:JEY393235 IVA393235:IVC393235 ILE393235:ILG393235 IBI393235:IBK393235 HRM393235:HRO393235 HHQ393235:HHS393235 GXU393235:GXW393235 GNY393235:GOA393235 GEC393235:GEE393235 FUG393235:FUI393235 FKK393235:FKM393235 FAO393235:FAQ393235 EQS393235:EQU393235 EGW393235:EGY393235 DXA393235:DXC393235 DNE393235:DNG393235 DDI393235:DDK393235 CTM393235:CTO393235 CJQ393235:CJS393235 BZU393235:BZW393235 BPY393235:BQA393235 BGC393235:BGE393235 AWG393235:AWI393235 AMK393235:AMM393235 ACO393235:ACQ393235 SS393235:SU393235 IW393235:IY393235 B393235:D393235 WVI327699:WVK327699 WLM327699:WLO327699 WBQ327699:WBS327699 VRU327699:VRW327699 VHY327699:VIA327699 UYC327699:UYE327699 UOG327699:UOI327699 UEK327699:UEM327699 TUO327699:TUQ327699 TKS327699:TKU327699 TAW327699:TAY327699 SRA327699:SRC327699 SHE327699:SHG327699 RXI327699:RXK327699 RNM327699:RNO327699 RDQ327699:RDS327699 QTU327699:QTW327699 QJY327699:QKA327699 QAC327699:QAE327699 PQG327699:PQI327699 PGK327699:PGM327699 OWO327699:OWQ327699 OMS327699:OMU327699 OCW327699:OCY327699 NTA327699:NTC327699 NJE327699:NJG327699 MZI327699:MZK327699 MPM327699:MPO327699 MFQ327699:MFS327699 LVU327699:LVW327699 LLY327699:LMA327699 LCC327699:LCE327699 KSG327699:KSI327699 KIK327699:KIM327699 JYO327699:JYQ327699 JOS327699:JOU327699 JEW327699:JEY327699 IVA327699:IVC327699 ILE327699:ILG327699 IBI327699:IBK327699 HRM327699:HRO327699 HHQ327699:HHS327699 GXU327699:GXW327699 GNY327699:GOA327699 GEC327699:GEE327699 FUG327699:FUI327699 FKK327699:FKM327699 FAO327699:FAQ327699 EQS327699:EQU327699 EGW327699:EGY327699 DXA327699:DXC327699 DNE327699:DNG327699 DDI327699:DDK327699 CTM327699:CTO327699 CJQ327699:CJS327699 BZU327699:BZW327699 BPY327699:BQA327699 BGC327699:BGE327699 AWG327699:AWI327699 AMK327699:AMM327699 ACO327699:ACQ327699 SS327699:SU327699 IW327699:IY327699 B327699:D327699 WVI262163:WVK262163 WLM262163:WLO262163 WBQ262163:WBS262163 VRU262163:VRW262163 VHY262163:VIA262163 UYC262163:UYE262163 UOG262163:UOI262163 UEK262163:UEM262163 TUO262163:TUQ262163 TKS262163:TKU262163 TAW262163:TAY262163 SRA262163:SRC262163 SHE262163:SHG262163 RXI262163:RXK262163 RNM262163:RNO262163 RDQ262163:RDS262163 QTU262163:QTW262163 QJY262163:QKA262163 QAC262163:QAE262163 PQG262163:PQI262163 PGK262163:PGM262163 OWO262163:OWQ262163 OMS262163:OMU262163 OCW262163:OCY262163 NTA262163:NTC262163 NJE262163:NJG262163 MZI262163:MZK262163 MPM262163:MPO262163 MFQ262163:MFS262163 LVU262163:LVW262163 LLY262163:LMA262163 LCC262163:LCE262163 KSG262163:KSI262163 KIK262163:KIM262163 JYO262163:JYQ262163 JOS262163:JOU262163 JEW262163:JEY262163 IVA262163:IVC262163 ILE262163:ILG262163 IBI262163:IBK262163 HRM262163:HRO262163 HHQ262163:HHS262163 GXU262163:GXW262163 GNY262163:GOA262163 GEC262163:GEE262163 FUG262163:FUI262163 FKK262163:FKM262163 FAO262163:FAQ262163 EQS262163:EQU262163 EGW262163:EGY262163 DXA262163:DXC262163 DNE262163:DNG262163 DDI262163:DDK262163 CTM262163:CTO262163 CJQ262163:CJS262163 BZU262163:BZW262163 BPY262163:BQA262163 BGC262163:BGE262163 AWG262163:AWI262163 AMK262163:AMM262163 ACO262163:ACQ262163 SS262163:SU262163 IW262163:IY262163 B262163:D262163 WVI196627:WVK196627 WLM196627:WLO196627 WBQ196627:WBS196627 VRU196627:VRW196627 VHY196627:VIA196627 UYC196627:UYE196627 UOG196627:UOI196627 UEK196627:UEM196627 TUO196627:TUQ196627 TKS196627:TKU196627 TAW196627:TAY196627 SRA196627:SRC196627 SHE196627:SHG196627 RXI196627:RXK196627 RNM196627:RNO196627 RDQ196627:RDS196627 QTU196627:QTW196627 QJY196627:QKA196627 QAC196627:QAE196627 PQG196627:PQI196627 PGK196627:PGM196627 OWO196627:OWQ196627 OMS196627:OMU196627 OCW196627:OCY196627 NTA196627:NTC196627 NJE196627:NJG196627 MZI196627:MZK196627 MPM196627:MPO196627 MFQ196627:MFS196627 LVU196627:LVW196627 LLY196627:LMA196627 LCC196627:LCE196627 KSG196627:KSI196627 KIK196627:KIM196627 JYO196627:JYQ196627 JOS196627:JOU196627 JEW196627:JEY196627 IVA196627:IVC196627 ILE196627:ILG196627 IBI196627:IBK196627 HRM196627:HRO196627 HHQ196627:HHS196627 GXU196627:GXW196627 GNY196627:GOA196627 GEC196627:GEE196627 FUG196627:FUI196627 FKK196627:FKM196627 FAO196627:FAQ196627 EQS196627:EQU196627 EGW196627:EGY196627 DXA196627:DXC196627 DNE196627:DNG196627 DDI196627:DDK196627 CTM196627:CTO196627 CJQ196627:CJS196627 BZU196627:BZW196627 BPY196627:BQA196627 BGC196627:BGE196627 AWG196627:AWI196627 AMK196627:AMM196627 ACO196627:ACQ196627 SS196627:SU196627 IW196627:IY196627 B196627:D196627 WVI131091:WVK131091 WLM131091:WLO131091 WBQ131091:WBS131091 VRU131091:VRW131091 VHY131091:VIA131091 UYC131091:UYE131091 UOG131091:UOI131091 UEK131091:UEM131091 TUO131091:TUQ131091 TKS131091:TKU131091 TAW131091:TAY131091 SRA131091:SRC131091 SHE131091:SHG131091 RXI131091:RXK131091 RNM131091:RNO131091 RDQ131091:RDS131091 QTU131091:QTW131091 QJY131091:QKA131091 QAC131091:QAE131091 PQG131091:PQI131091 PGK131091:PGM131091 OWO131091:OWQ131091 OMS131091:OMU131091 OCW131091:OCY131091 NTA131091:NTC131091 NJE131091:NJG131091 MZI131091:MZK131091 MPM131091:MPO131091 MFQ131091:MFS131091 LVU131091:LVW131091 LLY131091:LMA131091 LCC131091:LCE131091 KSG131091:KSI131091 KIK131091:KIM131091 JYO131091:JYQ131091 JOS131091:JOU131091 JEW131091:JEY131091 IVA131091:IVC131091 ILE131091:ILG131091 IBI131091:IBK131091 HRM131091:HRO131091 HHQ131091:HHS131091 GXU131091:GXW131091 GNY131091:GOA131091 GEC131091:GEE131091 FUG131091:FUI131091 FKK131091:FKM131091 FAO131091:FAQ131091 EQS131091:EQU131091 EGW131091:EGY131091 DXA131091:DXC131091 DNE131091:DNG131091 DDI131091:DDK131091 CTM131091:CTO131091 CJQ131091:CJS131091 BZU131091:BZW131091 BPY131091:BQA131091 BGC131091:BGE131091 AWG131091:AWI131091 AMK131091:AMM131091 ACO131091:ACQ131091 SS131091:SU131091 IW131091:IY131091 B131091:D131091 WVI65555:WVK65555 WLM65555:WLO65555 WBQ65555:WBS65555 VRU65555:VRW65555 VHY65555:VIA65555 UYC65555:UYE65555 UOG65555:UOI65555 UEK65555:UEM65555 TUO65555:TUQ65555 TKS65555:TKU65555 TAW65555:TAY65555 SRA65555:SRC65555 SHE65555:SHG65555 RXI65555:RXK65555 RNM65555:RNO65555 RDQ65555:RDS65555 QTU65555:QTW65555 QJY65555:QKA65555 QAC65555:QAE65555 PQG65555:PQI65555 PGK65555:PGM65555 OWO65555:OWQ65555 OMS65555:OMU65555 OCW65555:OCY65555 NTA65555:NTC65555 NJE65555:NJG65555 MZI65555:MZK65555 MPM65555:MPO65555 MFQ65555:MFS65555 LVU65555:LVW65555 LLY65555:LMA65555 LCC65555:LCE65555 KSG65555:KSI65555 KIK65555:KIM65555 JYO65555:JYQ65555 JOS65555:JOU65555 JEW65555:JEY65555 IVA65555:IVC65555 ILE65555:ILG65555 IBI65555:IBK65555 HRM65555:HRO65555 HHQ65555:HHS65555 GXU65555:GXW65555 GNY65555:GOA65555 GEC65555:GEE65555 FUG65555:FUI65555 FKK65555:FKM65555 FAO65555:FAQ65555 EQS65555:EQU65555 EGW65555:EGY65555 DXA65555:DXC65555 DNE65555:DNG65555 DDI65555:DDK65555 CTM65555:CTO65555 CJQ65555:CJS65555 BZU65555:BZW65555 BPY65555:BQA65555 BGC65555:BGE65555 AWG65555:AWI65555 AMK65555:AMM65555 ACO65555:ACQ65555 SS65555:SU65555 IW65555:IY65555 B65555:D65555 WVI26:WVK26 WLM26:WLO26 WBQ26:WBS26 VRU26:VRW26 VHY26:VIA26 UYC26:UYE26 UOG26:UOI26 UEK26:UEM26 TUO26:TUQ26 TKS26:TKU26 TAW26:TAY26 SRA26:SRC26 SHE26:SHG26 RXI26:RXK26 RNM26:RNO26 RDQ26:RDS26 QTU26:QTW26 QJY26:QKA26 QAC26:QAE26 PQG26:PQI26 PGK26:PGM26 OWO26:OWQ26 OMS26:OMU26 OCW26:OCY26 NTA26:NTC26 NJE26:NJG26 MZI26:MZK26 MPM26:MPO26 MFQ26:MFS26 LVU26:LVW26 LLY26:LMA26 LCC26:LCE26 KSG26:KSI26 KIK26:KIM26 JYO26:JYQ26 JOS26:JOU26 JEW26:JEY26 IVA26:IVC26 ILE26:ILG26 IBI26:IBK26 HRM26:HRO26 HHQ26:HHS26 GXU26:GXW26 GNY26:GOA26 GEC26:GEE26 FUG26:FUI26 FKK26:FKM26 FAO26:FAQ26 EQS26:EQU26 EGW26:EGY26 DXA26:DXC26 DNE26:DNG26 DDI26:DDK26 CTM26:CTO26 CJQ26:CJS26 BZU26:BZW26 BPY26:BQA26 BGC26:BGE26 AWG26:AWI26 AMK26:AMM26 ACO26:ACQ26 SS26:SU26 IW26:IY26">
      <formula1>$K$14:$K$17</formula1>
    </dataValidation>
    <dataValidation type="list" allowBlank="1" showInputMessage="1" showErrorMessage="1" sqref="B11:E11 WVI983044:WVL983044 WLM983044:WLP983044 WBQ983044:WBT983044 VRU983044:VRX983044 VHY983044:VIB983044 UYC983044:UYF983044 UOG983044:UOJ983044 UEK983044:UEN983044 TUO983044:TUR983044 TKS983044:TKV983044 TAW983044:TAZ983044 SRA983044:SRD983044 SHE983044:SHH983044 RXI983044:RXL983044 RNM983044:RNP983044 RDQ983044:RDT983044 QTU983044:QTX983044 QJY983044:QKB983044 QAC983044:QAF983044 PQG983044:PQJ983044 PGK983044:PGN983044 OWO983044:OWR983044 OMS983044:OMV983044 OCW983044:OCZ983044 NTA983044:NTD983044 NJE983044:NJH983044 MZI983044:MZL983044 MPM983044:MPP983044 MFQ983044:MFT983044 LVU983044:LVX983044 LLY983044:LMB983044 LCC983044:LCF983044 KSG983044:KSJ983044 KIK983044:KIN983044 JYO983044:JYR983044 JOS983044:JOV983044 JEW983044:JEZ983044 IVA983044:IVD983044 ILE983044:ILH983044 IBI983044:IBL983044 HRM983044:HRP983044 HHQ983044:HHT983044 GXU983044:GXX983044 GNY983044:GOB983044 GEC983044:GEF983044 FUG983044:FUJ983044 FKK983044:FKN983044 FAO983044:FAR983044 EQS983044:EQV983044 EGW983044:EGZ983044 DXA983044:DXD983044 DNE983044:DNH983044 DDI983044:DDL983044 CTM983044:CTP983044 CJQ983044:CJT983044 BZU983044:BZX983044 BPY983044:BQB983044 BGC983044:BGF983044 AWG983044:AWJ983044 AMK983044:AMN983044 ACO983044:ACR983044 SS983044:SV983044 IW983044:IZ983044 B983044:E983044 WVI917508:WVL917508 WLM917508:WLP917508 WBQ917508:WBT917508 VRU917508:VRX917508 VHY917508:VIB917508 UYC917508:UYF917508 UOG917508:UOJ917508 UEK917508:UEN917508 TUO917508:TUR917508 TKS917508:TKV917508 TAW917508:TAZ917508 SRA917508:SRD917508 SHE917508:SHH917508 RXI917508:RXL917508 RNM917508:RNP917508 RDQ917508:RDT917508 QTU917508:QTX917508 QJY917508:QKB917508 QAC917508:QAF917508 PQG917508:PQJ917508 PGK917508:PGN917508 OWO917508:OWR917508 OMS917508:OMV917508 OCW917508:OCZ917508 NTA917508:NTD917508 NJE917508:NJH917508 MZI917508:MZL917508 MPM917508:MPP917508 MFQ917508:MFT917508 LVU917508:LVX917508 LLY917508:LMB917508 LCC917508:LCF917508 KSG917508:KSJ917508 KIK917508:KIN917508 JYO917508:JYR917508 JOS917508:JOV917508 JEW917508:JEZ917508 IVA917508:IVD917508 ILE917508:ILH917508 IBI917508:IBL917508 HRM917508:HRP917508 HHQ917508:HHT917508 GXU917508:GXX917508 GNY917508:GOB917508 GEC917508:GEF917508 FUG917508:FUJ917508 FKK917508:FKN917508 FAO917508:FAR917508 EQS917508:EQV917508 EGW917508:EGZ917508 DXA917508:DXD917508 DNE917508:DNH917508 DDI917508:DDL917508 CTM917508:CTP917508 CJQ917508:CJT917508 BZU917508:BZX917508 BPY917508:BQB917508 BGC917508:BGF917508 AWG917508:AWJ917508 AMK917508:AMN917508 ACO917508:ACR917508 SS917508:SV917508 IW917508:IZ917508 B917508:E917508 WVI851972:WVL851972 WLM851972:WLP851972 WBQ851972:WBT851972 VRU851972:VRX851972 VHY851972:VIB851972 UYC851972:UYF851972 UOG851972:UOJ851972 UEK851972:UEN851972 TUO851972:TUR851972 TKS851972:TKV851972 TAW851972:TAZ851972 SRA851972:SRD851972 SHE851972:SHH851972 RXI851972:RXL851972 RNM851972:RNP851972 RDQ851972:RDT851972 QTU851972:QTX851972 QJY851972:QKB851972 QAC851972:QAF851972 PQG851972:PQJ851972 PGK851972:PGN851972 OWO851972:OWR851972 OMS851972:OMV851972 OCW851972:OCZ851972 NTA851972:NTD851972 NJE851972:NJH851972 MZI851972:MZL851972 MPM851972:MPP851972 MFQ851972:MFT851972 LVU851972:LVX851972 LLY851972:LMB851972 LCC851972:LCF851972 KSG851972:KSJ851972 KIK851972:KIN851972 JYO851972:JYR851972 JOS851972:JOV851972 JEW851972:JEZ851972 IVA851972:IVD851972 ILE851972:ILH851972 IBI851972:IBL851972 HRM851972:HRP851972 HHQ851972:HHT851972 GXU851972:GXX851972 GNY851972:GOB851972 GEC851972:GEF851972 FUG851972:FUJ851972 FKK851972:FKN851972 FAO851972:FAR851972 EQS851972:EQV851972 EGW851972:EGZ851972 DXA851972:DXD851972 DNE851972:DNH851972 DDI851972:DDL851972 CTM851972:CTP851972 CJQ851972:CJT851972 BZU851972:BZX851972 BPY851972:BQB851972 BGC851972:BGF851972 AWG851972:AWJ851972 AMK851972:AMN851972 ACO851972:ACR851972 SS851972:SV851972 IW851972:IZ851972 B851972:E851972 WVI786436:WVL786436 WLM786436:WLP786436 WBQ786436:WBT786436 VRU786436:VRX786436 VHY786436:VIB786436 UYC786436:UYF786436 UOG786436:UOJ786436 UEK786436:UEN786436 TUO786436:TUR786436 TKS786436:TKV786436 TAW786436:TAZ786436 SRA786436:SRD786436 SHE786436:SHH786436 RXI786436:RXL786436 RNM786436:RNP786436 RDQ786436:RDT786436 QTU786436:QTX786436 QJY786436:QKB786436 QAC786436:QAF786436 PQG786436:PQJ786436 PGK786436:PGN786436 OWO786436:OWR786436 OMS786436:OMV786436 OCW786436:OCZ786436 NTA786436:NTD786436 NJE786436:NJH786436 MZI786436:MZL786436 MPM786436:MPP786436 MFQ786436:MFT786436 LVU786436:LVX786436 LLY786436:LMB786436 LCC786436:LCF786436 KSG786436:KSJ786436 KIK786436:KIN786436 JYO786436:JYR786436 JOS786436:JOV786436 JEW786436:JEZ786436 IVA786436:IVD786436 ILE786436:ILH786436 IBI786436:IBL786436 HRM786436:HRP786436 HHQ786436:HHT786436 GXU786436:GXX786436 GNY786436:GOB786436 GEC786436:GEF786436 FUG786436:FUJ786436 FKK786436:FKN786436 FAO786436:FAR786436 EQS786436:EQV786436 EGW786436:EGZ786436 DXA786436:DXD786436 DNE786436:DNH786436 DDI786436:DDL786436 CTM786436:CTP786436 CJQ786436:CJT786436 BZU786436:BZX786436 BPY786436:BQB786436 BGC786436:BGF786436 AWG786436:AWJ786436 AMK786436:AMN786436 ACO786436:ACR786436 SS786436:SV786436 IW786436:IZ786436 B786436:E786436 WVI720900:WVL720900 WLM720900:WLP720900 WBQ720900:WBT720900 VRU720900:VRX720900 VHY720900:VIB720900 UYC720900:UYF720900 UOG720900:UOJ720900 UEK720900:UEN720900 TUO720900:TUR720900 TKS720900:TKV720900 TAW720900:TAZ720900 SRA720900:SRD720900 SHE720900:SHH720900 RXI720900:RXL720900 RNM720900:RNP720900 RDQ720900:RDT720900 QTU720900:QTX720900 QJY720900:QKB720900 QAC720900:QAF720900 PQG720900:PQJ720900 PGK720900:PGN720900 OWO720900:OWR720900 OMS720900:OMV720900 OCW720900:OCZ720900 NTA720900:NTD720900 NJE720900:NJH720900 MZI720900:MZL720900 MPM720900:MPP720900 MFQ720900:MFT720900 LVU720900:LVX720900 LLY720900:LMB720900 LCC720900:LCF720900 KSG720900:KSJ720900 KIK720900:KIN720900 JYO720900:JYR720900 JOS720900:JOV720900 JEW720900:JEZ720900 IVA720900:IVD720900 ILE720900:ILH720900 IBI720900:IBL720900 HRM720900:HRP720900 HHQ720900:HHT720900 GXU720900:GXX720900 GNY720900:GOB720900 GEC720900:GEF720900 FUG720900:FUJ720900 FKK720900:FKN720900 FAO720900:FAR720900 EQS720900:EQV720900 EGW720900:EGZ720900 DXA720900:DXD720900 DNE720900:DNH720900 DDI720900:DDL720900 CTM720900:CTP720900 CJQ720900:CJT720900 BZU720900:BZX720900 BPY720900:BQB720900 BGC720900:BGF720900 AWG720900:AWJ720900 AMK720900:AMN720900 ACO720900:ACR720900 SS720900:SV720900 IW720900:IZ720900 B720900:E720900 WVI655364:WVL655364 WLM655364:WLP655364 WBQ655364:WBT655364 VRU655364:VRX655364 VHY655364:VIB655364 UYC655364:UYF655364 UOG655364:UOJ655364 UEK655364:UEN655364 TUO655364:TUR655364 TKS655364:TKV655364 TAW655364:TAZ655364 SRA655364:SRD655364 SHE655364:SHH655364 RXI655364:RXL655364 RNM655364:RNP655364 RDQ655364:RDT655364 QTU655364:QTX655364 QJY655364:QKB655364 QAC655364:QAF655364 PQG655364:PQJ655364 PGK655364:PGN655364 OWO655364:OWR655364 OMS655364:OMV655364 OCW655364:OCZ655364 NTA655364:NTD655364 NJE655364:NJH655364 MZI655364:MZL655364 MPM655364:MPP655364 MFQ655364:MFT655364 LVU655364:LVX655364 LLY655364:LMB655364 LCC655364:LCF655364 KSG655364:KSJ655364 KIK655364:KIN655364 JYO655364:JYR655364 JOS655364:JOV655364 JEW655364:JEZ655364 IVA655364:IVD655364 ILE655364:ILH655364 IBI655364:IBL655364 HRM655364:HRP655364 HHQ655364:HHT655364 GXU655364:GXX655364 GNY655364:GOB655364 GEC655364:GEF655364 FUG655364:FUJ655364 FKK655364:FKN655364 FAO655364:FAR655364 EQS655364:EQV655364 EGW655364:EGZ655364 DXA655364:DXD655364 DNE655364:DNH655364 DDI655364:DDL655364 CTM655364:CTP655364 CJQ655364:CJT655364 BZU655364:BZX655364 BPY655364:BQB655364 BGC655364:BGF655364 AWG655364:AWJ655364 AMK655364:AMN655364 ACO655364:ACR655364 SS655364:SV655364 IW655364:IZ655364 B655364:E655364 WVI589828:WVL589828 WLM589828:WLP589828 WBQ589828:WBT589828 VRU589828:VRX589828 VHY589828:VIB589828 UYC589828:UYF589828 UOG589828:UOJ589828 UEK589828:UEN589828 TUO589828:TUR589828 TKS589828:TKV589828 TAW589828:TAZ589828 SRA589828:SRD589828 SHE589828:SHH589828 RXI589828:RXL589828 RNM589828:RNP589828 RDQ589828:RDT589828 QTU589828:QTX589828 QJY589828:QKB589828 QAC589828:QAF589828 PQG589828:PQJ589828 PGK589828:PGN589828 OWO589828:OWR589828 OMS589828:OMV589828 OCW589828:OCZ589828 NTA589828:NTD589828 NJE589828:NJH589828 MZI589828:MZL589828 MPM589828:MPP589828 MFQ589828:MFT589828 LVU589828:LVX589828 LLY589828:LMB589828 LCC589828:LCF589828 KSG589828:KSJ589828 KIK589828:KIN589828 JYO589828:JYR589828 JOS589828:JOV589828 JEW589828:JEZ589828 IVA589828:IVD589828 ILE589828:ILH589828 IBI589828:IBL589828 HRM589828:HRP589828 HHQ589828:HHT589828 GXU589828:GXX589828 GNY589828:GOB589828 GEC589828:GEF589828 FUG589828:FUJ589828 FKK589828:FKN589828 FAO589828:FAR589828 EQS589828:EQV589828 EGW589828:EGZ589828 DXA589828:DXD589828 DNE589828:DNH589828 DDI589828:DDL589828 CTM589828:CTP589828 CJQ589828:CJT589828 BZU589828:BZX589828 BPY589828:BQB589828 BGC589828:BGF589828 AWG589828:AWJ589828 AMK589828:AMN589828 ACO589828:ACR589828 SS589828:SV589828 IW589828:IZ589828 B589828:E589828 WVI524292:WVL524292 WLM524292:WLP524292 WBQ524292:WBT524292 VRU524292:VRX524292 VHY524292:VIB524292 UYC524292:UYF524292 UOG524292:UOJ524292 UEK524292:UEN524292 TUO524292:TUR524292 TKS524292:TKV524292 TAW524292:TAZ524292 SRA524292:SRD524292 SHE524292:SHH524292 RXI524292:RXL524292 RNM524292:RNP524292 RDQ524292:RDT524292 QTU524292:QTX524292 QJY524292:QKB524292 QAC524292:QAF524292 PQG524292:PQJ524292 PGK524292:PGN524292 OWO524292:OWR524292 OMS524292:OMV524292 OCW524292:OCZ524292 NTA524292:NTD524292 NJE524292:NJH524292 MZI524292:MZL524292 MPM524292:MPP524292 MFQ524292:MFT524292 LVU524292:LVX524292 LLY524292:LMB524292 LCC524292:LCF524292 KSG524292:KSJ524292 KIK524292:KIN524292 JYO524292:JYR524292 JOS524292:JOV524292 JEW524292:JEZ524292 IVA524292:IVD524292 ILE524292:ILH524292 IBI524292:IBL524292 HRM524292:HRP524292 HHQ524292:HHT524292 GXU524292:GXX524292 GNY524292:GOB524292 GEC524292:GEF524292 FUG524292:FUJ524292 FKK524292:FKN524292 FAO524292:FAR524292 EQS524292:EQV524292 EGW524292:EGZ524292 DXA524292:DXD524292 DNE524292:DNH524292 DDI524292:DDL524292 CTM524292:CTP524292 CJQ524292:CJT524292 BZU524292:BZX524292 BPY524292:BQB524292 BGC524292:BGF524292 AWG524292:AWJ524292 AMK524292:AMN524292 ACO524292:ACR524292 SS524292:SV524292 IW524292:IZ524292 B524292:E524292 WVI458756:WVL458756 WLM458756:WLP458756 WBQ458756:WBT458756 VRU458756:VRX458756 VHY458756:VIB458756 UYC458756:UYF458756 UOG458756:UOJ458756 UEK458756:UEN458756 TUO458756:TUR458756 TKS458756:TKV458756 TAW458756:TAZ458756 SRA458756:SRD458756 SHE458756:SHH458756 RXI458756:RXL458756 RNM458756:RNP458756 RDQ458756:RDT458756 QTU458756:QTX458756 QJY458756:QKB458756 QAC458756:QAF458756 PQG458756:PQJ458756 PGK458756:PGN458756 OWO458756:OWR458756 OMS458756:OMV458756 OCW458756:OCZ458756 NTA458756:NTD458756 NJE458756:NJH458756 MZI458756:MZL458756 MPM458756:MPP458756 MFQ458756:MFT458756 LVU458756:LVX458756 LLY458756:LMB458756 LCC458756:LCF458756 KSG458756:KSJ458756 KIK458756:KIN458756 JYO458756:JYR458756 JOS458756:JOV458756 JEW458756:JEZ458756 IVA458756:IVD458756 ILE458756:ILH458756 IBI458756:IBL458756 HRM458756:HRP458756 HHQ458756:HHT458756 GXU458756:GXX458756 GNY458756:GOB458756 GEC458756:GEF458756 FUG458756:FUJ458756 FKK458756:FKN458756 FAO458756:FAR458756 EQS458756:EQV458756 EGW458756:EGZ458756 DXA458756:DXD458756 DNE458756:DNH458756 DDI458756:DDL458756 CTM458756:CTP458756 CJQ458756:CJT458756 BZU458756:BZX458756 BPY458756:BQB458756 BGC458756:BGF458756 AWG458756:AWJ458756 AMK458756:AMN458756 ACO458756:ACR458756 SS458756:SV458756 IW458756:IZ458756 B458756:E458756 WVI393220:WVL393220 WLM393220:WLP393220 WBQ393220:WBT393220 VRU393220:VRX393220 VHY393220:VIB393220 UYC393220:UYF393220 UOG393220:UOJ393220 UEK393220:UEN393220 TUO393220:TUR393220 TKS393220:TKV393220 TAW393220:TAZ393220 SRA393220:SRD393220 SHE393220:SHH393220 RXI393220:RXL393220 RNM393220:RNP393220 RDQ393220:RDT393220 QTU393220:QTX393220 QJY393220:QKB393220 QAC393220:QAF393220 PQG393220:PQJ393220 PGK393220:PGN393220 OWO393220:OWR393220 OMS393220:OMV393220 OCW393220:OCZ393220 NTA393220:NTD393220 NJE393220:NJH393220 MZI393220:MZL393220 MPM393220:MPP393220 MFQ393220:MFT393220 LVU393220:LVX393220 LLY393220:LMB393220 LCC393220:LCF393220 KSG393220:KSJ393220 KIK393220:KIN393220 JYO393220:JYR393220 JOS393220:JOV393220 JEW393220:JEZ393220 IVA393220:IVD393220 ILE393220:ILH393220 IBI393220:IBL393220 HRM393220:HRP393220 HHQ393220:HHT393220 GXU393220:GXX393220 GNY393220:GOB393220 GEC393220:GEF393220 FUG393220:FUJ393220 FKK393220:FKN393220 FAO393220:FAR393220 EQS393220:EQV393220 EGW393220:EGZ393220 DXA393220:DXD393220 DNE393220:DNH393220 DDI393220:DDL393220 CTM393220:CTP393220 CJQ393220:CJT393220 BZU393220:BZX393220 BPY393220:BQB393220 BGC393220:BGF393220 AWG393220:AWJ393220 AMK393220:AMN393220 ACO393220:ACR393220 SS393220:SV393220 IW393220:IZ393220 B393220:E393220 WVI327684:WVL327684 WLM327684:WLP327684 WBQ327684:WBT327684 VRU327684:VRX327684 VHY327684:VIB327684 UYC327684:UYF327684 UOG327684:UOJ327684 UEK327684:UEN327684 TUO327684:TUR327684 TKS327684:TKV327684 TAW327684:TAZ327684 SRA327684:SRD327684 SHE327684:SHH327684 RXI327684:RXL327684 RNM327684:RNP327684 RDQ327684:RDT327684 QTU327684:QTX327684 QJY327684:QKB327684 QAC327684:QAF327684 PQG327684:PQJ327684 PGK327684:PGN327684 OWO327684:OWR327684 OMS327684:OMV327684 OCW327684:OCZ327684 NTA327684:NTD327684 NJE327684:NJH327684 MZI327684:MZL327684 MPM327684:MPP327684 MFQ327684:MFT327684 LVU327684:LVX327684 LLY327684:LMB327684 LCC327684:LCF327684 KSG327684:KSJ327684 KIK327684:KIN327684 JYO327684:JYR327684 JOS327684:JOV327684 JEW327684:JEZ327684 IVA327684:IVD327684 ILE327684:ILH327684 IBI327684:IBL327684 HRM327684:HRP327684 HHQ327684:HHT327684 GXU327684:GXX327684 GNY327684:GOB327684 GEC327684:GEF327684 FUG327684:FUJ327684 FKK327684:FKN327684 FAO327684:FAR327684 EQS327684:EQV327684 EGW327684:EGZ327684 DXA327684:DXD327684 DNE327684:DNH327684 DDI327684:DDL327684 CTM327684:CTP327684 CJQ327684:CJT327684 BZU327684:BZX327684 BPY327684:BQB327684 BGC327684:BGF327684 AWG327684:AWJ327684 AMK327684:AMN327684 ACO327684:ACR327684 SS327684:SV327684 IW327684:IZ327684 B327684:E327684 WVI262148:WVL262148 WLM262148:WLP262148 WBQ262148:WBT262148 VRU262148:VRX262148 VHY262148:VIB262148 UYC262148:UYF262148 UOG262148:UOJ262148 UEK262148:UEN262148 TUO262148:TUR262148 TKS262148:TKV262148 TAW262148:TAZ262148 SRA262148:SRD262148 SHE262148:SHH262148 RXI262148:RXL262148 RNM262148:RNP262148 RDQ262148:RDT262148 QTU262148:QTX262148 QJY262148:QKB262148 QAC262148:QAF262148 PQG262148:PQJ262148 PGK262148:PGN262148 OWO262148:OWR262148 OMS262148:OMV262148 OCW262148:OCZ262148 NTA262148:NTD262148 NJE262148:NJH262148 MZI262148:MZL262148 MPM262148:MPP262148 MFQ262148:MFT262148 LVU262148:LVX262148 LLY262148:LMB262148 LCC262148:LCF262148 KSG262148:KSJ262148 KIK262148:KIN262148 JYO262148:JYR262148 JOS262148:JOV262148 JEW262148:JEZ262148 IVA262148:IVD262148 ILE262148:ILH262148 IBI262148:IBL262148 HRM262148:HRP262148 HHQ262148:HHT262148 GXU262148:GXX262148 GNY262148:GOB262148 GEC262148:GEF262148 FUG262148:FUJ262148 FKK262148:FKN262148 FAO262148:FAR262148 EQS262148:EQV262148 EGW262148:EGZ262148 DXA262148:DXD262148 DNE262148:DNH262148 DDI262148:DDL262148 CTM262148:CTP262148 CJQ262148:CJT262148 BZU262148:BZX262148 BPY262148:BQB262148 BGC262148:BGF262148 AWG262148:AWJ262148 AMK262148:AMN262148 ACO262148:ACR262148 SS262148:SV262148 IW262148:IZ262148 B262148:E262148 WVI196612:WVL196612 WLM196612:WLP196612 WBQ196612:WBT196612 VRU196612:VRX196612 VHY196612:VIB196612 UYC196612:UYF196612 UOG196612:UOJ196612 UEK196612:UEN196612 TUO196612:TUR196612 TKS196612:TKV196612 TAW196612:TAZ196612 SRA196612:SRD196612 SHE196612:SHH196612 RXI196612:RXL196612 RNM196612:RNP196612 RDQ196612:RDT196612 QTU196612:QTX196612 QJY196612:QKB196612 QAC196612:QAF196612 PQG196612:PQJ196612 PGK196612:PGN196612 OWO196612:OWR196612 OMS196612:OMV196612 OCW196612:OCZ196612 NTA196612:NTD196612 NJE196612:NJH196612 MZI196612:MZL196612 MPM196612:MPP196612 MFQ196612:MFT196612 LVU196612:LVX196612 LLY196612:LMB196612 LCC196612:LCF196612 KSG196612:KSJ196612 KIK196612:KIN196612 JYO196612:JYR196612 JOS196612:JOV196612 JEW196612:JEZ196612 IVA196612:IVD196612 ILE196612:ILH196612 IBI196612:IBL196612 HRM196612:HRP196612 HHQ196612:HHT196612 GXU196612:GXX196612 GNY196612:GOB196612 GEC196612:GEF196612 FUG196612:FUJ196612 FKK196612:FKN196612 FAO196612:FAR196612 EQS196612:EQV196612 EGW196612:EGZ196612 DXA196612:DXD196612 DNE196612:DNH196612 DDI196612:DDL196612 CTM196612:CTP196612 CJQ196612:CJT196612 BZU196612:BZX196612 BPY196612:BQB196612 BGC196612:BGF196612 AWG196612:AWJ196612 AMK196612:AMN196612 ACO196612:ACR196612 SS196612:SV196612 IW196612:IZ196612 B196612:E196612 WVI131076:WVL131076 WLM131076:WLP131076 WBQ131076:WBT131076 VRU131076:VRX131076 VHY131076:VIB131076 UYC131076:UYF131076 UOG131076:UOJ131076 UEK131076:UEN131076 TUO131076:TUR131076 TKS131076:TKV131076 TAW131076:TAZ131076 SRA131076:SRD131076 SHE131076:SHH131076 RXI131076:RXL131076 RNM131076:RNP131076 RDQ131076:RDT131076 QTU131076:QTX131076 QJY131076:QKB131076 QAC131076:QAF131076 PQG131076:PQJ131076 PGK131076:PGN131076 OWO131076:OWR131076 OMS131076:OMV131076 OCW131076:OCZ131076 NTA131076:NTD131076 NJE131076:NJH131076 MZI131076:MZL131076 MPM131076:MPP131076 MFQ131076:MFT131076 LVU131076:LVX131076 LLY131076:LMB131076 LCC131076:LCF131076 KSG131076:KSJ131076 KIK131076:KIN131076 JYO131076:JYR131076 JOS131076:JOV131076 JEW131076:JEZ131076 IVA131076:IVD131076 ILE131076:ILH131076 IBI131076:IBL131076 HRM131076:HRP131076 HHQ131076:HHT131076 GXU131076:GXX131076 GNY131076:GOB131076 GEC131076:GEF131076 FUG131076:FUJ131076 FKK131076:FKN131076 FAO131076:FAR131076 EQS131076:EQV131076 EGW131076:EGZ131076 DXA131076:DXD131076 DNE131076:DNH131076 DDI131076:DDL131076 CTM131076:CTP131076 CJQ131076:CJT131076 BZU131076:BZX131076 BPY131076:BQB131076 BGC131076:BGF131076 AWG131076:AWJ131076 AMK131076:AMN131076 ACO131076:ACR131076 SS131076:SV131076 IW131076:IZ131076 B131076:E131076 WVI65540:WVL65540 WLM65540:WLP65540 WBQ65540:WBT65540 VRU65540:VRX65540 VHY65540:VIB65540 UYC65540:UYF65540 UOG65540:UOJ65540 UEK65540:UEN65540 TUO65540:TUR65540 TKS65540:TKV65540 TAW65540:TAZ65540 SRA65540:SRD65540 SHE65540:SHH65540 RXI65540:RXL65540 RNM65540:RNP65540 RDQ65540:RDT65540 QTU65540:QTX65540 QJY65540:QKB65540 QAC65540:QAF65540 PQG65540:PQJ65540 PGK65540:PGN65540 OWO65540:OWR65540 OMS65540:OMV65540 OCW65540:OCZ65540 NTA65540:NTD65540 NJE65540:NJH65540 MZI65540:MZL65540 MPM65540:MPP65540 MFQ65540:MFT65540 LVU65540:LVX65540 LLY65540:LMB65540 LCC65540:LCF65540 KSG65540:KSJ65540 KIK65540:KIN65540 JYO65540:JYR65540 JOS65540:JOV65540 JEW65540:JEZ65540 IVA65540:IVD65540 ILE65540:ILH65540 IBI65540:IBL65540 HRM65540:HRP65540 HHQ65540:HHT65540 GXU65540:GXX65540 GNY65540:GOB65540 GEC65540:GEF65540 FUG65540:FUJ65540 FKK65540:FKN65540 FAO65540:FAR65540 EQS65540:EQV65540 EGW65540:EGZ65540 DXA65540:DXD65540 DNE65540:DNH65540 DDI65540:DDL65540 CTM65540:CTP65540 CJQ65540:CJT65540 BZU65540:BZX65540 BPY65540:BQB65540 BGC65540:BGF65540 AWG65540:AWJ65540 AMK65540:AMN65540 ACO65540:ACR65540 SS65540:SV65540 IW65540:IZ65540 B65540:E65540 WVI11:WVL11 WLM11:WLP11 WBQ11:WBT11 VRU11:VRX11 VHY11:VIB11 UYC11:UYF11 UOG11:UOJ11 UEK11:UEN11 TUO11:TUR11 TKS11:TKV11 TAW11:TAZ11 SRA11:SRD11 SHE11:SHH11 RXI11:RXL11 RNM11:RNP11 RDQ11:RDT11 QTU11:QTX11 QJY11:QKB11 QAC11:QAF11 PQG11:PQJ11 PGK11:PGN11 OWO11:OWR11 OMS11:OMV11 OCW11:OCZ11 NTA11:NTD11 NJE11:NJH11 MZI11:MZL11 MPM11:MPP11 MFQ11:MFT11 LVU11:LVX11 LLY11:LMB11 LCC11:LCF11 KSG11:KSJ11 KIK11:KIN11 JYO11:JYR11 JOS11:JOV11 JEW11:JEZ11 IVA11:IVD11 ILE11:ILH11 IBI11:IBL11 HRM11:HRP11 HHQ11:HHT11 GXU11:GXX11 GNY11:GOB11 GEC11:GEF11 FUG11:FUJ11 FKK11:FKN11 FAO11:FAR11 EQS11:EQV11 EGW11:EGZ11 DXA11:DXD11 DNE11:DNH11 DDI11:DDL11 CTM11:CTP11 CJQ11:CJT11 BZU11:BZX11 BPY11:BQB11 BGC11:BGF11 AWG11:AWJ11 AMK11:AMN11 ACO11:ACR11 SS11:SV11 IW11:IZ11">
      <formula1>$K$8:$K$11</formula1>
    </dataValidation>
    <dataValidation type="list" allowBlank="1" showInputMessage="1" showErrorMessage="1" sqref="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G14:I14 G983047:I983047 G917511:I917511 G851975:I851975 G786439:I786439 G720903:I720903 G655367:I655367 G589831:I589831 G524295:I524295 G458759:I458759 G393223:I393223 G327687:I327687 G262151:I262151 G196615:I196615 G131079:I131079 G65543:I65543">
      <formula1>K19:K21</formula1>
    </dataValidation>
    <dataValidation type="list" allowBlank="1" showInputMessage="1" showErrorMessage="1" sqref="JB14:JD14 SX14:SZ14 ACT14:ACV14 AMP14:AMR14 AWL14:AWN14 BGH14:BGJ14 BQD14:BQF14 BZZ14:CAB14 CJV14:CJX14 CTR14:CTT14 DDN14:DDP14 DNJ14:DNL14 DXF14:DXH14 EHB14:EHD14 EQX14:EQZ14 FAT14:FAV14 FKP14:FKR14 FUL14:FUN14 GEH14:GEJ14 GOD14:GOF14 GXZ14:GYB14 HHV14:HHX14 HRR14:HRT14 IBN14:IBP14 ILJ14:ILL14 IVF14:IVH14 JFB14:JFD14 JOX14:JOZ14 JYT14:JYV14 KIP14:KIR14 KSL14:KSN14 LCH14:LCJ14 LMD14:LMF14 LVZ14:LWB14 MFV14:MFX14 MPR14:MPT14 MZN14:MZP14 NJJ14:NJL14 NTF14:NTH14 ODB14:ODD14 OMX14:OMZ14 OWT14:OWV14 PGP14:PGR14 PQL14:PQN14 QAH14:QAJ14 QKD14:QKF14 QTZ14:QUB14 RDV14:RDX14 RNR14:RNT14 RXN14:RXP14 SHJ14:SHL14 SRF14:SRH14 TBB14:TBD14 TKX14:TKZ14 TUT14:TUV14 UEP14:UER14 UOL14:UON14 UYH14:UYJ14 VID14:VIF14 VRZ14:VSB14 WBV14:WBX14 WLR14:WLT14 WVN14:WVP14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formula1>JG19:JG21</formula1>
    </dataValidation>
    <dataValidation type="list" allowBlank="1" showInputMessage="1" showErrorMessage="1" sqref="JD12:JE12 WVP983045:WVQ983045 WLT983045:WLU983045 WBX983045:WBY983045 VSB983045:VSC983045 VIF983045:VIG983045 UYJ983045:UYK983045 UON983045:UOO983045 UER983045:UES983045 TUV983045:TUW983045 TKZ983045:TLA983045 TBD983045:TBE983045 SRH983045:SRI983045 SHL983045:SHM983045 RXP983045:RXQ983045 RNT983045:RNU983045 RDX983045:RDY983045 QUB983045:QUC983045 QKF983045:QKG983045 QAJ983045:QAK983045 PQN983045:PQO983045 PGR983045:PGS983045 OWV983045:OWW983045 OMZ983045:ONA983045 ODD983045:ODE983045 NTH983045:NTI983045 NJL983045:NJM983045 MZP983045:MZQ983045 MPT983045:MPU983045 MFX983045:MFY983045 LWB983045:LWC983045 LMF983045:LMG983045 LCJ983045:LCK983045 KSN983045:KSO983045 KIR983045:KIS983045 JYV983045:JYW983045 JOZ983045:JPA983045 JFD983045:JFE983045 IVH983045:IVI983045 ILL983045:ILM983045 IBP983045:IBQ983045 HRT983045:HRU983045 HHX983045:HHY983045 GYB983045:GYC983045 GOF983045:GOG983045 GEJ983045:GEK983045 FUN983045:FUO983045 FKR983045:FKS983045 FAV983045:FAW983045 EQZ983045:ERA983045 EHD983045:EHE983045 DXH983045:DXI983045 DNL983045:DNM983045 DDP983045:DDQ983045 CTT983045:CTU983045 CJX983045:CJY983045 CAB983045:CAC983045 BQF983045:BQG983045 BGJ983045:BGK983045 AWN983045:AWO983045 AMR983045:AMS983045 ACV983045:ACW983045 SZ983045:TA983045 JD983045:JE983045 I983045 WVP917509:WVQ917509 WLT917509:WLU917509 WBX917509:WBY917509 VSB917509:VSC917509 VIF917509:VIG917509 UYJ917509:UYK917509 UON917509:UOO917509 UER917509:UES917509 TUV917509:TUW917509 TKZ917509:TLA917509 TBD917509:TBE917509 SRH917509:SRI917509 SHL917509:SHM917509 RXP917509:RXQ917509 RNT917509:RNU917509 RDX917509:RDY917509 QUB917509:QUC917509 QKF917509:QKG917509 QAJ917509:QAK917509 PQN917509:PQO917509 PGR917509:PGS917509 OWV917509:OWW917509 OMZ917509:ONA917509 ODD917509:ODE917509 NTH917509:NTI917509 NJL917509:NJM917509 MZP917509:MZQ917509 MPT917509:MPU917509 MFX917509:MFY917509 LWB917509:LWC917509 LMF917509:LMG917509 LCJ917509:LCK917509 KSN917509:KSO917509 KIR917509:KIS917509 JYV917509:JYW917509 JOZ917509:JPA917509 JFD917509:JFE917509 IVH917509:IVI917509 ILL917509:ILM917509 IBP917509:IBQ917509 HRT917509:HRU917509 HHX917509:HHY917509 GYB917509:GYC917509 GOF917509:GOG917509 GEJ917509:GEK917509 FUN917509:FUO917509 FKR917509:FKS917509 FAV917509:FAW917509 EQZ917509:ERA917509 EHD917509:EHE917509 DXH917509:DXI917509 DNL917509:DNM917509 DDP917509:DDQ917509 CTT917509:CTU917509 CJX917509:CJY917509 CAB917509:CAC917509 BQF917509:BQG917509 BGJ917509:BGK917509 AWN917509:AWO917509 AMR917509:AMS917509 ACV917509:ACW917509 SZ917509:TA917509 JD917509:JE917509 I917509 WVP851973:WVQ851973 WLT851973:WLU851973 WBX851973:WBY851973 VSB851973:VSC851973 VIF851973:VIG851973 UYJ851973:UYK851973 UON851973:UOO851973 UER851973:UES851973 TUV851973:TUW851973 TKZ851973:TLA851973 TBD851973:TBE851973 SRH851973:SRI851973 SHL851973:SHM851973 RXP851973:RXQ851973 RNT851973:RNU851973 RDX851973:RDY851973 QUB851973:QUC851973 QKF851973:QKG851973 QAJ851973:QAK851973 PQN851973:PQO851973 PGR851973:PGS851973 OWV851973:OWW851973 OMZ851973:ONA851973 ODD851973:ODE851973 NTH851973:NTI851973 NJL851973:NJM851973 MZP851973:MZQ851973 MPT851973:MPU851973 MFX851973:MFY851973 LWB851973:LWC851973 LMF851973:LMG851973 LCJ851973:LCK851973 KSN851973:KSO851973 KIR851973:KIS851973 JYV851973:JYW851973 JOZ851973:JPA851973 JFD851973:JFE851973 IVH851973:IVI851973 ILL851973:ILM851973 IBP851973:IBQ851973 HRT851973:HRU851973 HHX851973:HHY851973 GYB851973:GYC851973 GOF851973:GOG851973 GEJ851973:GEK851973 FUN851973:FUO851973 FKR851973:FKS851973 FAV851973:FAW851973 EQZ851973:ERA851973 EHD851973:EHE851973 DXH851973:DXI851973 DNL851973:DNM851973 DDP851973:DDQ851973 CTT851973:CTU851973 CJX851973:CJY851973 CAB851973:CAC851973 BQF851973:BQG851973 BGJ851973:BGK851973 AWN851973:AWO851973 AMR851973:AMS851973 ACV851973:ACW851973 SZ851973:TA851973 JD851973:JE851973 I851973 WVP786437:WVQ786437 WLT786437:WLU786437 WBX786437:WBY786437 VSB786437:VSC786437 VIF786437:VIG786437 UYJ786437:UYK786437 UON786437:UOO786437 UER786437:UES786437 TUV786437:TUW786437 TKZ786437:TLA786437 TBD786437:TBE786437 SRH786437:SRI786437 SHL786437:SHM786437 RXP786437:RXQ786437 RNT786437:RNU786437 RDX786437:RDY786437 QUB786437:QUC786437 QKF786437:QKG786437 QAJ786437:QAK786437 PQN786437:PQO786437 PGR786437:PGS786437 OWV786437:OWW786437 OMZ786437:ONA786437 ODD786437:ODE786437 NTH786437:NTI786437 NJL786437:NJM786437 MZP786437:MZQ786437 MPT786437:MPU786437 MFX786437:MFY786437 LWB786437:LWC786437 LMF786437:LMG786437 LCJ786437:LCK786437 KSN786437:KSO786437 KIR786437:KIS786437 JYV786437:JYW786437 JOZ786437:JPA786437 JFD786437:JFE786437 IVH786437:IVI786437 ILL786437:ILM786437 IBP786437:IBQ786437 HRT786437:HRU786437 HHX786437:HHY786437 GYB786437:GYC786437 GOF786437:GOG786437 GEJ786437:GEK786437 FUN786437:FUO786437 FKR786437:FKS786437 FAV786437:FAW786437 EQZ786437:ERA786437 EHD786437:EHE786437 DXH786437:DXI786437 DNL786437:DNM786437 DDP786437:DDQ786437 CTT786437:CTU786437 CJX786437:CJY786437 CAB786437:CAC786437 BQF786437:BQG786437 BGJ786437:BGK786437 AWN786437:AWO786437 AMR786437:AMS786437 ACV786437:ACW786437 SZ786437:TA786437 JD786437:JE786437 I786437 WVP720901:WVQ720901 WLT720901:WLU720901 WBX720901:WBY720901 VSB720901:VSC720901 VIF720901:VIG720901 UYJ720901:UYK720901 UON720901:UOO720901 UER720901:UES720901 TUV720901:TUW720901 TKZ720901:TLA720901 TBD720901:TBE720901 SRH720901:SRI720901 SHL720901:SHM720901 RXP720901:RXQ720901 RNT720901:RNU720901 RDX720901:RDY720901 QUB720901:QUC720901 QKF720901:QKG720901 QAJ720901:QAK720901 PQN720901:PQO720901 PGR720901:PGS720901 OWV720901:OWW720901 OMZ720901:ONA720901 ODD720901:ODE720901 NTH720901:NTI720901 NJL720901:NJM720901 MZP720901:MZQ720901 MPT720901:MPU720901 MFX720901:MFY720901 LWB720901:LWC720901 LMF720901:LMG720901 LCJ720901:LCK720901 KSN720901:KSO720901 KIR720901:KIS720901 JYV720901:JYW720901 JOZ720901:JPA720901 JFD720901:JFE720901 IVH720901:IVI720901 ILL720901:ILM720901 IBP720901:IBQ720901 HRT720901:HRU720901 HHX720901:HHY720901 GYB720901:GYC720901 GOF720901:GOG720901 GEJ720901:GEK720901 FUN720901:FUO720901 FKR720901:FKS720901 FAV720901:FAW720901 EQZ720901:ERA720901 EHD720901:EHE720901 DXH720901:DXI720901 DNL720901:DNM720901 DDP720901:DDQ720901 CTT720901:CTU720901 CJX720901:CJY720901 CAB720901:CAC720901 BQF720901:BQG720901 BGJ720901:BGK720901 AWN720901:AWO720901 AMR720901:AMS720901 ACV720901:ACW720901 SZ720901:TA720901 JD720901:JE720901 I720901 WVP655365:WVQ655365 WLT655365:WLU655365 WBX655365:WBY655365 VSB655365:VSC655365 VIF655365:VIG655365 UYJ655365:UYK655365 UON655365:UOO655365 UER655365:UES655365 TUV655365:TUW655365 TKZ655365:TLA655365 TBD655365:TBE655365 SRH655365:SRI655365 SHL655365:SHM655365 RXP655365:RXQ655365 RNT655365:RNU655365 RDX655365:RDY655365 QUB655365:QUC655365 QKF655365:QKG655365 QAJ655365:QAK655365 PQN655365:PQO655365 PGR655365:PGS655365 OWV655365:OWW655365 OMZ655365:ONA655365 ODD655365:ODE655365 NTH655365:NTI655365 NJL655365:NJM655365 MZP655365:MZQ655365 MPT655365:MPU655365 MFX655365:MFY655365 LWB655365:LWC655365 LMF655365:LMG655365 LCJ655365:LCK655365 KSN655365:KSO655365 KIR655365:KIS655365 JYV655365:JYW655365 JOZ655365:JPA655365 JFD655365:JFE655365 IVH655365:IVI655365 ILL655365:ILM655365 IBP655365:IBQ655365 HRT655365:HRU655365 HHX655365:HHY655365 GYB655365:GYC655365 GOF655365:GOG655365 GEJ655365:GEK655365 FUN655365:FUO655365 FKR655365:FKS655365 FAV655365:FAW655365 EQZ655365:ERA655365 EHD655365:EHE655365 DXH655365:DXI655365 DNL655365:DNM655365 DDP655365:DDQ655365 CTT655365:CTU655365 CJX655365:CJY655365 CAB655365:CAC655365 BQF655365:BQG655365 BGJ655365:BGK655365 AWN655365:AWO655365 AMR655365:AMS655365 ACV655365:ACW655365 SZ655365:TA655365 JD655365:JE655365 I655365 WVP589829:WVQ589829 WLT589829:WLU589829 WBX589829:WBY589829 VSB589829:VSC589829 VIF589829:VIG589829 UYJ589829:UYK589829 UON589829:UOO589829 UER589829:UES589829 TUV589829:TUW589829 TKZ589829:TLA589829 TBD589829:TBE589829 SRH589829:SRI589829 SHL589829:SHM589829 RXP589829:RXQ589829 RNT589829:RNU589829 RDX589829:RDY589829 QUB589829:QUC589829 QKF589829:QKG589829 QAJ589829:QAK589829 PQN589829:PQO589829 PGR589829:PGS589829 OWV589829:OWW589829 OMZ589829:ONA589829 ODD589829:ODE589829 NTH589829:NTI589829 NJL589829:NJM589829 MZP589829:MZQ589829 MPT589829:MPU589829 MFX589829:MFY589829 LWB589829:LWC589829 LMF589829:LMG589829 LCJ589829:LCK589829 KSN589829:KSO589829 KIR589829:KIS589829 JYV589829:JYW589829 JOZ589829:JPA589829 JFD589829:JFE589829 IVH589829:IVI589829 ILL589829:ILM589829 IBP589829:IBQ589829 HRT589829:HRU589829 HHX589829:HHY589829 GYB589829:GYC589829 GOF589829:GOG589829 GEJ589829:GEK589829 FUN589829:FUO589829 FKR589829:FKS589829 FAV589829:FAW589829 EQZ589829:ERA589829 EHD589829:EHE589829 DXH589829:DXI589829 DNL589829:DNM589829 DDP589829:DDQ589829 CTT589829:CTU589829 CJX589829:CJY589829 CAB589829:CAC589829 BQF589829:BQG589829 BGJ589829:BGK589829 AWN589829:AWO589829 AMR589829:AMS589829 ACV589829:ACW589829 SZ589829:TA589829 JD589829:JE589829 I589829 WVP524293:WVQ524293 WLT524293:WLU524293 WBX524293:WBY524293 VSB524293:VSC524293 VIF524293:VIG524293 UYJ524293:UYK524293 UON524293:UOO524293 UER524293:UES524293 TUV524293:TUW524293 TKZ524293:TLA524293 TBD524293:TBE524293 SRH524293:SRI524293 SHL524293:SHM524293 RXP524293:RXQ524293 RNT524293:RNU524293 RDX524293:RDY524293 QUB524293:QUC524293 QKF524293:QKG524293 QAJ524293:QAK524293 PQN524293:PQO524293 PGR524293:PGS524293 OWV524293:OWW524293 OMZ524293:ONA524293 ODD524293:ODE524293 NTH524293:NTI524293 NJL524293:NJM524293 MZP524293:MZQ524293 MPT524293:MPU524293 MFX524293:MFY524293 LWB524293:LWC524293 LMF524293:LMG524293 LCJ524293:LCK524293 KSN524293:KSO524293 KIR524293:KIS524293 JYV524293:JYW524293 JOZ524293:JPA524293 JFD524293:JFE524293 IVH524293:IVI524293 ILL524293:ILM524293 IBP524293:IBQ524293 HRT524293:HRU524293 HHX524293:HHY524293 GYB524293:GYC524293 GOF524293:GOG524293 GEJ524293:GEK524293 FUN524293:FUO524293 FKR524293:FKS524293 FAV524293:FAW524293 EQZ524293:ERA524293 EHD524293:EHE524293 DXH524293:DXI524293 DNL524293:DNM524293 DDP524293:DDQ524293 CTT524293:CTU524293 CJX524293:CJY524293 CAB524293:CAC524293 BQF524293:BQG524293 BGJ524293:BGK524293 AWN524293:AWO524293 AMR524293:AMS524293 ACV524293:ACW524293 SZ524293:TA524293 JD524293:JE524293 I524293 WVP458757:WVQ458757 WLT458757:WLU458757 WBX458757:WBY458757 VSB458757:VSC458757 VIF458757:VIG458757 UYJ458757:UYK458757 UON458757:UOO458757 UER458757:UES458757 TUV458757:TUW458757 TKZ458757:TLA458757 TBD458757:TBE458757 SRH458757:SRI458757 SHL458757:SHM458757 RXP458757:RXQ458757 RNT458757:RNU458757 RDX458757:RDY458757 QUB458757:QUC458757 QKF458757:QKG458757 QAJ458757:QAK458757 PQN458757:PQO458757 PGR458757:PGS458757 OWV458757:OWW458757 OMZ458757:ONA458757 ODD458757:ODE458757 NTH458757:NTI458757 NJL458757:NJM458757 MZP458757:MZQ458757 MPT458757:MPU458757 MFX458757:MFY458757 LWB458757:LWC458757 LMF458757:LMG458757 LCJ458757:LCK458757 KSN458757:KSO458757 KIR458757:KIS458757 JYV458757:JYW458757 JOZ458757:JPA458757 JFD458757:JFE458757 IVH458757:IVI458757 ILL458757:ILM458757 IBP458757:IBQ458757 HRT458757:HRU458757 HHX458757:HHY458757 GYB458757:GYC458757 GOF458757:GOG458757 GEJ458757:GEK458757 FUN458757:FUO458757 FKR458757:FKS458757 FAV458757:FAW458757 EQZ458757:ERA458757 EHD458757:EHE458757 DXH458757:DXI458757 DNL458757:DNM458757 DDP458757:DDQ458757 CTT458757:CTU458757 CJX458757:CJY458757 CAB458757:CAC458757 BQF458757:BQG458757 BGJ458757:BGK458757 AWN458757:AWO458757 AMR458757:AMS458757 ACV458757:ACW458757 SZ458757:TA458757 JD458757:JE458757 I458757 WVP393221:WVQ393221 WLT393221:WLU393221 WBX393221:WBY393221 VSB393221:VSC393221 VIF393221:VIG393221 UYJ393221:UYK393221 UON393221:UOO393221 UER393221:UES393221 TUV393221:TUW393221 TKZ393221:TLA393221 TBD393221:TBE393221 SRH393221:SRI393221 SHL393221:SHM393221 RXP393221:RXQ393221 RNT393221:RNU393221 RDX393221:RDY393221 QUB393221:QUC393221 QKF393221:QKG393221 QAJ393221:QAK393221 PQN393221:PQO393221 PGR393221:PGS393221 OWV393221:OWW393221 OMZ393221:ONA393221 ODD393221:ODE393221 NTH393221:NTI393221 NJL393221:NJM393221 MZP393221:MZQ393221 MPT393221:MPU393221 MFX393221:MFY393221 LWB393221:LWC393221 LMF393221:LMG393221 LCJ393221:LCK393221 KSN393221:KSO393221 KIR393221:KIS393221 JYV393221:JYW393221 JOZ393221:JPA393221 JFD393221:JFE393221 IVH393221:IVI393221 ILL393221:ILM393221 IBP393221:IBQ393221 HRT393221:HRU393221 HHX393221:HHY393221 GYB393221:GYC393221 GOF393221:GOG393221 GEJ393221:GEK393221 FUN393221:FUO393221 FKR393221:FKS393221 FAV393221:FAW393221 EQZ393221:ERA393221 EHD393221:EHE393221 DXH393221:DXI393221 DNL393221:DNM393221 DDP393221:DDQ393221 CTT393221:CTU393221 CJX393221:CJY393221 CAB393221:CAC393221 BQF393221:BQG393221 BGJ393221:BGK393221 AWN393221:AWO393221 AMR393221:AMS393221 ACV393221:ACW393221 SZ393221:TA393221 JD393221:JE393221 I393221 WVP327685:WVQ327685 WLT327685:WLU327685 WBX327685:WBY327685 VSB327685:VSC327685 VIF327685:VIG327685 UYJ327685:UYK327685 UON327685:UOO327685 UER327685:UES327685 TUV327685:TUW327685 TKZ327685:TLA327685 TBD327685:TBE327685 SRH327685:SRI327685 SHL327685:SHM327685 RXP327685:RXQ327685 RNT327685:RNU327685 RDX327685:RDY327685 QUB327685:QUC327685 QKF327685:QKG327685 QAJ327685:QAK327685 PQN327685:PQO327685 PGR327685:PGS327685 OWV327685:OWW327685 OMZ327685:ONA327685 ODD327685:ODE327685 NTH327685:NTI327685 NJL327685:NJM327685 MZP327685:MZQ327685 MPT327685:MPU327685 MFX327685:MFY327685 LWB327685:LWC327685 LMF327685:LMG327685 LCJ327685:LCK327685 KSN327685:KSO327685 KIR327685:KIS327685 JYV327685:JYW327685 JOZ327685:JPA327685 JFD327685:JFE327685 IVH327685:IVI327685 ILL327685:ILM327685 IBP327685:IBQ327685 HRT327685:HRU327685 HHX327685:HHY327685 GYB327685:GYC327685 GOF327685:GOG327685 GEJ327685:GEK327685 FUN327685:FUO327685 FKR327685:FKS327685 FAV327685:FAW327685 EQZ327685:ERA327685 EHD327685:EHE327685 DXH327685:DXI327685 DNL327685:DNM327685 DDP327685:DDQ327685 CTT327685:CTU327685 CJX327685:CJY327685 CAB327685:CAC327685 BQF327685:BQG327685 BGJ327685:BGK327685 AWN327685:AWO327685 AMR327685:AMS327685 ACV327685:ACW327685 SZ327685:TA327685 JD327685:JE327685 I327685 WVP262149:WVQ262149 WLT262149:WLU262149 WBX262149:WBY262149 VSB262149:VSC262149 VIF262149:VIG262149 UYJ262149:UYK262149 UON262149:UOO262149 UER262149:UES262149 TUV262149:TUW262149 TKZ262149:TLA262149 TBD262149:TBE262149 SRH262149:SRI262149 SHL262149:SHM262149 RXP262149:RXQ262149 RNT262149:RNU262149 RDX262149:RDY262149 QUB262149:QUC262149 QKF262149:QKG262149 QAJ262149:QAK262149 PQN262149:PQO262149 PGR262149:PGS262149 OWV262149:OWW262149 OMZ262149:ONA262149 ODD262149:ODE262149 NTH262149:NTI262149 NJL262149:NJM262149 MZP262149:MZQ262149 MPT262149:MPU262149 MFX262149:MFY262149 LWB262149:LWC262149 LMF262149:LMG262149 LCJ262149:LCK262149 KSN262149:KSO262149 KIR262149:KIS262149 JYV262149:JYW262149 JOZ262149:JPA262149 JFD262149:JFE262149 IVH262149:IVI262149 ILL262149:ILM262149 IBP262149:IBQ262149 HRT262149:HRU262149 HHX262149:HHY262149 GYB262149:GYC262149 GOF262149:GOG262149 GEJ262149:GEK262149 FUN262149:FUO262149 FKR262149:FKS262149 FAV262149:FAW262149 EQZ262149:ERA262149 EHD262149:EHE262149 DXH262149:DXI262149 DNL262149:DNM262149 DDP262149:DDQ262149 CTT262149:CTU262149 CJX262149:CJY262149 CAB262149:CAC262149 BQF262149:BQG262149 BGJ262149:BGK262149 AWN262149:AWO262149 AMR262149:AMS262149 ACV262149:ACW262149 SZ262149:TA262149 JD262149:JE262149 I262149 WVP196613:WVQ196613 WLT196613:WLU196613 WBX196613:WBY196613 VSB196613:VSC196613 VIF196613:VIG196613 UYJ196613:UYK196613 UON196613:UOO196613 UER196613:UES196613 TUV196613:TUW196613 TKZ196613:TLA196613 TBD196613:TBE196613 SRH196613:SRI196613 SHL196613:SHM196613 RXP196613:RXQ196613 RNT196613:RNU196613 RDX196613:RDY196613 QUB196613:QUC196613 QKF196613:QKG196613 QAJ196613:QAK196613 PQN196613:PQO196613 PGR196613:PGS196613 OWV196613:OWW196613 OMZ196613:ONA196613 ODD196613:ODE196613 NTH196613:NTI196613 NJL196613:NJM196613 MZP196613:MZQ196613 MPT196613:MPU196613 MFX196613:MFY196613 LWB196613:LWC196613 LMF196613:LMG196613 LCJ196613:LCK196613 KSN196613:KSO196613 KIR196613:KIS196613 JYV196613:JYW196613 JOZ196613:JPA196613 JFD196613:JFE196613 IVH196613:IVI196613 ILL196613:ILM196613 IBP196613:IBQ196613 HRT196613:HRU196613 HHX196613:HHY196613 GYB196613:GYC196613 GOF196613:GOG196613 GEJ196613:GEK196613 FUN196613:FUO196613 FKR196613:FKS196613 FAV196613:FAW196613 EQZ196613:ERA196613 EHD196613:EHE196613 DXH196613:DXI196613 DNL196613:DNM196613 DDP196613:DDQ196613 CTT196613:CTU196613 CJX196613:CJY196613 CAB196613:CAC196613 BQF196613:BQG196613 BGJ196613:BGK196613 AWN196613:AWO196613 AMR196613:AMS196613 ACV196613:ACW196613 SZ196613:TA196613 JD196613:JE196613 I196613 WVP131077:WVQ131077 WLT131077:WLU131077 WBX131077:WBY131077 VSB131077:VSC131077 VIF131077:VIG131077 UYJ131077:UYK131077 UON131077:UOO131077 UER131077:UES131077 TUV131077:TUW131077 TKZ131077:TLA131077 TBD131077:TBE131077 SRH131077:SRI131077 SHL131077:SHM131077 RXP131077:RXQ131077 RNT131077:RNU131077 RDX131077:RDY131077 QUB131077:QUC131077 QKF131077:QKG131077 QAJ131077:QAK131077 PQN131077:PQO131077 PGR131077:PGS131077 OWV131077:OWW131077 OMZ131077:ONA131077 ODD131077:ODE131077 NTH131077:NTI131077 NJL131077:NJM131077 MZP131077:MZQ131077 MPT131077:MPU131077 MFX131077:MFY131077 LWB131077:LWC131077 LMF131077:LMG131077 LCJ131077:LCK131077 KSN131077:KSO131077 KIR131077:KIS131077 JYV131077:JYW131077 JOZ131077:JPA131077 JFD131077:JFE131077 IVH131077:IVI131077 ILL131077:ILM131077 IBP131077:IBQ131077 HRT131077:HRU131077 HHX131077:HHY131077 GYB131077:GYC131077 GOF131077:GOG131077 GEJ131077:GEK131077 FUN131077:FUO131077 FKR131077:FKS131077 FAV131077:FAW131077 EQZ131077:ERA131077 EHD131077:EHE131077 DXH131077:DXI131077 DNL131077:DNM131077 DDP131077:DDQ131077 CTT131077:CTU131077 CJX131077:CJY131077 CAB131077:CAC131077 BQF131077:BQG131077 BGJ131077:BGK131077 AWN131077:AWO131077 AMR131077:AMS131077 ACV131077:ACW131077 SZ131077:TA131077 JD131077:JE131077 I131077 WVP65541:WVQ65541 WLT65541:WLU65541 WBX65541:WBY65541 VSB65541:VSC65541 VIF65541:VIG65541 UYJ65541:UYK65541 UON65541:UOO65541 UER65541:UES65541 TUV65541:TUW65541 TKZ65541:TLA65541 TBD65541:TBE65541 SRH65541:SRI65541 SHL65541:SHM65541 RXP65541:RXQ65541 RNT65541:RNU65541 RDX65541:RDY65541 QUB65541:QUC65541 QKF65541:QKG65541 QAJ65541:QAK65541 PQN65541:PQO65541 PGR65541:PGS65541 OWV65541:OWW65541 OMZ65541:ONA65541 ODD65541:ODE65541 NTH65541:NTI65541 NJL65541:NJM65541 MZP65541:MZQ65541 MPT65541:MPU65541 MFX65541:MFY65541 LWB65541:LWC65541 LMF65541:LMG65541 LCJ65541:LCK65541 KSN65541:KSO65541 KIR65541:KIS65541 JYV65541:JYW65541 JOZ65541:JPA65541 JFD65541:JFE65541 IVH65541:IVI65541 ILL65541:ILM65541 IBP65541:IBQ65541 HRT65541:HRU65541 HHX65541:HHY65541 GYB65541:GYC65541 GOF65541:GOG65541 GEJ65541:GEK65541 FUN65541:FUO65541 FKR65541:FKS65541 FAV65541:FAW65541 EQZ65541:ERA65541 EHD65541:EHE65541 DXH65541:DXI65541 DNL65541:DNM65541 DDP65541:DDQ65541 CTT65541:CTU65541 CJX65541:CJY65541 CAB65541:CAC65541 BQF65541:BQG65541 BGJ65541:BGK65541 AWN65541:AWO65541 AMR65541:AMS65541 ACV65541:ACW65541 SZ65541:TA65541 JD65541:JE65541 I65541 WVP12:WVQ12 WLT12:WLU12 WBX12:WBY12 VSB12:VSC12 VIF12:VIG12 UYJ12:UYK12 UON12:UOO12 UER12:UES12 TUV12:TUW12 TKZ12:TLA12 TBD12:TBE12 SRH12:SRI12 SHL12:SHM12 RXP12:RXQ12 RNT12:RNU12 RDX12:RDY12 QUB12:QUC12 QKF12:QKG12 QAJ12:QAK12 PQN12:PQO12 PGR12:PGS12 OWV12:OWW12 OMZ12:ONA12 ODD12:ODE12 NTH12:NTI12 NJL12:NJM12 MZP12:MZQ12 MPT12:MPU12 MFX12:MFY12 LWB12:LWC12 LMF12:LMG12 LCJ12:LCK12 KSN12:KSO12 KIR12:KIS12 JYV12:JYW12 JOZ12:JPA12 JFD12:JFE12 IVH12:IVI12 ILL12:ILM12 IBP12:IBQ12 HRT12:HRU12 HHX12:HHY12 GYB12:GYC12 GOF12:GOG12 GEJ12:GEK12 FUN12:FUO12 FKR12:FKS12 FAV12:FAW12 EQZ12:ERA12 EHD12:EHE12 DXH12:DXI12 DNL12:DNM12 DDP12:DDQ12 CTT12:CTU12 CJX12:CJY12 CAB12:CAC12 BQF12:BQG12 BGJ12:BGK12 AWN12:AWO12 AMR12:AMS12 ACV12:ACW12 SZ12:TA12 I12">
      <formula1>$K$23:$K$30</formula1>
    </dataValidation>
    <dataValidation type="list" allowBlank="1" showInputMessage="1" showErrorMessage="1" sqref="G15:H15 WVN983048:WVO983048 WLR983048:WLS983048 WBV983048:WBW983048 VRZ983048:VSA983048 VID983048:VIE983048 UYH983048:UYI983048 UOL983048:UOM983048 UEP983048:UEQ983048 TUT983048:TUU983048 TKX983048:TKY983048 TBB983048:TBC983048 SRF983048:SRG983048 SHJ983048:SHK983048 RXN983048:RXO983048 RNR983048:RNS983048 RDV983048:RDW983048 QTZ983048:QUA983048 QKD983048:QKE983048 QAH983048:QAI983048 PQL983048:PQM983048 PGP983048:PGQ983048 OWT983048:OWU983048 OMX983048:OMY983048 ODB983048:ODC983048 NTF983048:NTG983048 NJJ983048:NJK983048 MZN983048:MZO983048 MPR983048:MPS983048 MFV983048:MFW983048 LVZ983048:LWA983048 LMD983048:LME983048 LCH983048:LCI983048 KSL983048:KSM983048 KIP983048:KIQ983048 JYT983048:JYU983048 JOX983048:JOY983048 JFB983048:JFC983048 IVF983048:IVG983048 ILJ983048:ILK983048 IBN983048:IBO983048 HRR983048:HRS983048 HHV983048:HHW983048 GXZ983048:GYA983048 GOD983048:GOE983048 GEH983048:GEI983048 FUL983048:FUM983048 FKP983048:FKQ983048 FAT983048:FAU983048 EQX983048:EQY983048 EHB983048:EHC983048 DXF983048:DXG983048 DNJ983048:DNK983048 DDN983048:DDO983048 CTR983048:CTS983048 CJV983048:CJW983048 BZZ983048:CAA983048 BQD983048:BQE983048 BGH983048:BGI983048 AWL983048:AWM983048 AMP983048:AMQ983048 ACT983048:ACU983048 SX983048:SY983048 JB983048:JC983048 G983048:H983048 WVN917512:WVO917512 WLR917512:WLS917512 WBV917512:WBW917512 VRZ917512:VSA917512 VID917512:VIE917512 UYH917512:UYI917512 UOL917512:UOM917512 UEP917512:UEQ917512 TUT917512:TUU917512 TKX917512:TKY917512 TBB917512:TBC917512 SRF917512:SRG917512 SHJ917512:SHK917512 RXN917512:RXO917512 RNR917512:RNS917512 RDV917512:RDW917512 QTZ917512:QUA917512 QKD917512:QKE917512 QAH917512:QAI917512 PQL917512:PQM917512 PGP917512:PGQ917512 OWT917512:OWU917512 OMX917512:OMY917512 ODB917512:ODC917512 NTF917512:NTG917512 NJJ917512:NJK917512 MZN917512:MZO917512 MPR917512:MPS917512 MFV917512:MFW917512 LVZ917512:LWA917512 LMD917512:LME917512 LCH917512:LCI917512 KSL917512:KSM917512 KIP917512:KIQ917512 JYT917512:JYU917512 JOX917512:JOY917512 JFB917512:JFC917512 IVF917512:IVG917512 ILJ917512:ILK917512 IBN917512:IBO917512 HRR917512:HRS917512 HHV917512:HHW917512 GXZ917512:GYA917512 GOD917512:GOE917512 GEH917512:GEI917512 FUL917512:FUM917512 FKP917512:FKQ917512 FAT917512:FAU917512 EQX917512:EQY917512 EHB917512:EHC917512 DXF917512:DXG917512 DNJ917512:DNK917512 DDN917512:DDO917512 CTR917512:CTS917512 CJV917512:CJW917512 BZZ917512:CAA917512 BQD917512:BQE917512 BGH917512:BGI917512 AWL917512:AWM917512 AMP917512:AMQ917512 ACT917512:ACU917512 SX917512:SY917512 JB917512:JC917512 G917512:H917512 WVN851976:WVO851976 WLR851976:WLS851976 WBV851976:WBW851976 VRZ851976:VSA851976 VID851976:VIE851976 UYH851976:UYI851976 UOL851976:UOM851976 UEP851976:UEQ851976 TUT851976:TUU851976 TKX851976:TKY851976 TBB851976:TBC851976 SRF851976:SRG851976 SHJ851976:SHK851976 RXN851976:RXO851976 RNR851976:RNS851976 RDV851976:RDW851976 QTZ851976:QUA851976 QKD851976:QKE851976 QAH851976:QAI851976 PQL851976:PQM851976 PGP851976:PGQ851976 OWT851976:OWU851976 OMX851976:OMY851976 ODB851976:ODC851976 NTF851976:NTG851976 NJJ851976:NJK851976 MZN851976:MZO851976 MPR851976:MPS851976 MFV851976:MFW851976 LVZ851976:LWA851976 LMD851976:LME851976 LCH851976:LCI851976 KSL851976:KSM851976 KIP851976:KIQ851976 JYT851976:JYU851976 JOX851976:JOY851976 JFB851976:JFC851976 IVF851976:IVG851976 ILJ851976:ILK851976 IBN851976:IBO851976 HRR851976:HRS851976 HHV851976:HHW851976 GXZ851976:GYA851976 GOD851976:GOE851976 GEH851976:GEI851976 FUL851976:FUM851976 FKP851976:FKQ851976 FAT851976:FAU851976 EQX851976:EQY851976 EHB851976:EHC851976 DXF851976:DXG851976 DNJ851976:DNK851976 DDN851976:DDO851976 CTR851976:CTS851976 CJV851976:CJW851976 BZZ851976:CAA851976 BQD851976:BQE851976 BGH851976:BGI851976 AWL851976:AWM851976 AMP851976:AMQ851976 ACT851976:ACU851976 SX851976:SY851976 JB851976:JC851976 G851976:H851976 WVN786440:WVO786440 WLR786440:WLS786440 WBV786440:WBW786440 VRZ786440:VSA786440 VID786440:VIE786440 UYH786440:UYI786440 UOL786440:UOM786440 UEP786440:UEQ786440 TUT786440:TUU786440 TKX786440:TKY786440 TBB786440:TBC786440 SRF786440:SRG786440 SHJ786440:SHK786440 RXN786440:RXO786440 RNR786440:RNS786440 RDV786440:RDW786440 QTZ786440:QUA786440 QKD786440:QKE786440 QAH786440:QAI786440 PQL786440:PQM786440 PGP786440:PGQ786440 OWT786440:OWU786440 OMX786440:OMY786440 ODB786440:ODC786440 NTF786440:NTG786440 NJJ786440:NJK786440 MZN786440:MZO786440 MPR786440:MPS786440 MFV786440:MFW786440 LVZ786440:LWA786440 LMD786440:LME786440 LCH786440:LCI786440 KSL786440:KSM786440 KIP786440:KIQ786440 JYT786440:JYU786440 JOX786440:JOY786440 JFB786440:JFC786440 IVF786440:IVG786440 ILJ786440:ILK786440 IBN786440:IBO786440 HRR786440:HRS786440 HHV786440:HHW786440 GXZ786440:GYA786440 GOD786440:GOE786440 GEH786440:GEI786440 FUL786440:FUM786440 FKP786440:FKQ786440 FAT786440:FAU786440 EQX786440:EQY786440 EHB786440:EHC786440 DXF786440:DXG786440 DNJ786440:DNK786440 DDN786440:DDO786440 CTR786440:CTS786440 CJV786440:CJW786440 BZZ786440:CAA786440 BQD786440:BQE786440 BGH786440:BGI786440 AWL786440:AWM786440 AMP786440:AMQ786440 ACT786440:ACU786440 SX786440:SY786440 JB786440:JC786440 G786440:H786440 WVN720904:WVO720904 WLR720904:WLS720904 WBV720904:WBW720904 VRZ720904:VSA720904 VID720904:VIE720904 UYH720904:UYI720904 UOL720904:UOM720904 UEP720904:UEQ720904 TUT720904:TUU720904 TKX720904:TKY720904 TBB720904:TBC720904 SRF720904:SRG720904 SHJ720904:SHK720904 RXN720904:RXO720904 RNR720904:RNS720904 RDV720904:RDW720904 QTZ720904:QUA720904 QKD720904:QKE720904 QAH720904:QAI720904 PQL720904:PQM720904 PGP720904:PGQ720904 OWT720904:OWU720904 OMX720904:OMY720904 ODB720904:ODC720904 NTF720904:NTG720904 NJJ720904:NJK720904 MZN720904:MZO720904 MPR720904:MPS720904 MFV720904:MFW720904 LVZ720904:LWA720904 LMD720904:LME720904 LCH720904:LCI720904 KSL720904:KSM720904 KIP720904:KIQ720904 JYT720904:JYU720904 JOX720904:JOY720904 JFB720904:JFC720904 IVF720904:IVG720904 ILJ720904:ILK720904 IBN720904:IBO720904 HRR720904:HRS720904 HHV720904:HHW720904 GXZ720904:GYA720904 GOD720904:GOE720904 GEH720904:GEI720904 FUL720904:FUM720904 FKP720904:FKQ720904 FAT720904:FAU720904 EQX720904:EQY720904 EHB720904:EHC720904 DXF720904:DXG720904 DNJ720904:DNK720904 DDN720904:DDO720904 CTR720904:CTS720904 CJV720904:CJW720904 BZZ720904:CAA720904 BQD720904:BQE720904 BGH720904:BGI720904 AWL720904:AWM720904 AMP720904:AMQ720904 ACT720904:ACU720904 SX720904:SY720904 JB720904:JC720904 G720904:H720904 WVN655368:WVO655368 WLR655368:WLS655368 WBV655368:WBW655368 VRZ655368:VSA655368 VID655368:VIE655368 UYH655368:UYI655368 UOL655368:UOM655368 UEP655368:UEQ655368 TUT655368:TUU655368 TKX655368:TKY655368 TBB655368:TBC655368 SRF655368:SRG655368 SHJ655368:SHK655368 RXN655368:RXO655368 RNR655368:RNS655368 RDV655368:RDW655368 QTZ655368:QUA655368 QKD655368:QKE655368 QAH655368:QAI655368 PQL655368:PQM655368 PGP655368:PGQ655368 OWT655368:OWU655368 OMX655368:OMY655368 ODB655368:ODC655368 NTF655368:NTG655368 NJJ655368:NJK655368 MZN655368:MZO655368 MPR655368:MPS655368 MFV655368:MFW655368 LVZ655368:LWA655368 LMD655368:LME655368 LCH655368:LCI655368 KSL655368:KSM655368 KIP655368:KIQ655368 JYT655368:JYU655368 JOX655368:JOY655368 JFB655368:JFC655368 IVF655368:IVG655368 ILJ655368:ILK655368 IBN655368:IBO655368 HRR655368:HRS655368 HHV655368:HHW655368 GXZ655368:GYA655368 GOD655368:GOE655368 GEH655368:GEI655368 FUL655368:FUM655368 FKP655368:FKQ655368 FAT655368:FAU655368 EQX655368:EQY655368 EHB655368:EHC655368 DXF655368:DXG655368 DNJ655368:DNK655368 DDN655368:DDO655368 CTR655368:CTS655368 CJV655368:CJW655368 BZZ655368:CAA655368 BQD655368:BQE655368 BGH655368:BGI655368 AWL655368:AWM655368 AMP655368:AMQ655368 ACT655368:ACU655368 SX655368:SY655368 JB655368:JC655368 G655368:H655368 WVN589832:WVO589832 WLR589832:WLS589832 WBV589832:WBW589832 VRZ589832:VSA589832 VID589832:VIE589832 UYH589832:UYI589832 UOL589832:UOM589832 UEP589832:UEQ589832 TUT589832:TUU589832 TKX589832:TKY589832 TBB589832:TBC589832 SRF589832:SRG589832 SHJ589832:SHK589832 RXN589832:RXO589832 RNR589832:RNS589832 RDV589832:RDW589832 QTZ589832:QUA589832 QKD589832:QKE589832 QAH589832:QAI589832 PQL589832:PQM589832 PGP589832:PGQ589832 OWT589832:OWU589832 OMX589832:OMY589832 ODB589832:ODC589832 NTF589832:NTG589832 NJJ589832:NJK589832 MZN589832:MZO589832 MPR589832:MPS589832 MFV589832:MFW589832 LVZ589832:LWA589832 LMD589832:LME589832 LCH589832:LCI589832 KSL589832:KSM589832 KIP589832:KIQ589832 JYT589832:JYU589832 JOX589832:JOY589832 JFB589832:JFC589832 IVF589832:IVG589832 ILJ589832:ILK589832 IBN589832:IBO589832 HRR589832:HRS589832 HHV589832:HHW589832 GXZ589832:GYA589832 GOD589832:GOE589832 GEH589832:GEI589832 FUL589832:FUM589832 FKP589832:FKQ589832 FAT589832:FAU589832 EQX589832:EQY589832 EHB589832:EHC589832 DXF589832:DXG589832 DNJ589832:DNK589832 DDN589832:DDO589832 CTR589832:CTS589832 CJV589832:CJW589832 BZZ589832:CAA589832 BQD589832:BQE589832 BGH589832:BGI589832 AWL589832:AWM589832 AMP589832:AMQ589832 ACT589832:ACU589832 SX589832:SY589832 JB589832:JC589832 G589832:H589832 WVN524296:WVO524296 WLR524296:WLS524296 WBV524296:WBW524296 VRZ524296:VSA524296 VID524296:VIE524296 UYH524296:UYI524296 UOL524296:UOM524296 UEP524296:UEQ524296 TUT524296:TUU524296 TKX524296:TKY524296 TBB524296:TBC524296 SRF524296:SRG524296 SHJ524296:SHK524296 RXN524296:RXO524296 RNR524296:RNS524296 RDV524296:RDW524296 QTZ524296:QUA524296 QKD524296:QKE524296 QAH524296:QAI524296 PQL524296:PQM524296 PGP524296:PGQ524296 OWT524296:OWU524296 OMX524296:OMY524296 ODB524296:ODC524296 NTF524296:NTG524296 NJJ524296:NJK524296 MZN524296:MZO524296 MPR524296:MPS524296 MFV524296:MFW524296 LVZ524296:LWA524296 LMD524296:LME524296 LCH524296:LCI524296 KSL524296:KSM524296 KIP524296:KIQ524296 JYT524296:JYU524296 JOX524296:JOY524296 JFB524296:JFC524296 IVF524296:IVG524296 ILJ524296:ILK524296 IBN524296:IBO524296 HRR524296:HRS524296 HHV524296:HHW524296 GXZ524296:GYA524296 GOD524296:GOE524296 GEH524296:GEI524296 FUL524296:FUM524296 FKP524296:FKQ524296 FAT524296:FAU524296 EQX524296:EQY524296 EHB524296:EHC524296 DXF524296:DXG524296 DNJ524296:DNK524296 DDN524296:DDO524296 CTR524296:CTS524296 CJV524296:CJW524296 BZZ524296:CAA524296 BQD524296:BQE524296 BGH524296:BGI524296 AWL524296:AWM524296 AMP524296:AMQ524296 ACT524296:ACU524296 SX524296:SY524296 JB524296:JC524296 G524296:H524296 WVN458760:WVO458760 WLR458760:WLS458760 WBV458760:WBW458760 VRZ458760:VSA458760 VID458760:VIE458760 UYH458760:UYI458760 UOL458760:UOM458760 UEP458760:UEQ458760 TUT458760:TUU458760 TKX458760:TKY458760 TBB458760:TBC458760 SRF458760:SRG458760 SHJ458760:SHK458760 RXN458760:RXO458760 RNR458760:RNS458760 RDV458760:RDW458760 QTZ458760:QUA458760 QKD458760:QKE458760 QAH458760:QAI458760 PQL458760:PQM458760 PGP458760:PGQ458760 OWT458760:OWU458760 OMX458760:OMY458760 ODB458760:ODC458760 NTF458760:NTG458760 NJJ458760:NJK458760 MZN458760:MZO458760 MPR458760:MPS458760 MFV458760:MFW458760 LVZ458760:LWA458760 LMD458760:LME458760 LCH458760:LCI458760 KSL458760:KSM458760 KIP458760:KIQ458760 JYT458760:JYU458760 JOX458760:JOY458760 JFB458760:JFC458760 IVF458760:IVG458760 ILJ458760:ILK458760 IBN458760:IBO458760 HRR458760:HRS458760 HHV458760:HHW458760 GXZ458760:GYA458760 GOD458760:GOE458760 GEH458760:GEI458760 FUL458760:FUM458760 FKP458760:FKQ458760 FAT458760:FAU458760 EQX458760:EQY458760 EHB458760:EHC458760 DXF458760:DXG458760 DNJ458760:DNK458760 DDN458760:DDO458760 CTR458760:CTS458760 CJV458760:CJW458760 BZZ458760:CAA458760 BQD458760:BQE458760 BGH458760:BGI458760 AWL458760:AWM458760 AMP458760:AMQ458760 ACT458760:ACU458760 SX458760:SY458760 JB458760:JC458760 G458760:H458760 WVN393224:WVO393224 WLR393224:WLS393224 WBV393224:WBW393224 VRZ393224:VSA393224 VID393224:VIE393224 UYH393224:UYI393224 UOL393224:UOM393224 UEP393224:UEQ393224 TUT393224:TUU393224 TKX393224:TKY393224 TBB393224:TBC393224 SRF393224:SRG393224 SHJ393224:SHK393224 RXN393224:RXO393224 RNR393224:RNS393224 RDV393224:RDW393224 QTZ393224:QUA393224 QKD393224:QKE393224 QAH393224:QAI393224 PQL393224:PQM393224 PGP393224:PGQ393224 OWT393224:OWU393224 OMX393224:OMY393224 ODB393224:ODC393224 NTF393224:NTG393224 NJJ393224:NJK393224 MZN393224:MZO393224 MPR393224:MPS393224 MFV393224:MFW393224 LVZ393224:LWA393224 LMD393224:LME393224 LCH393224:LCI393224 KSL393224:KSM393224 KIP393224:KIQ393224 JYT393224:JYU393224 JOX393224:JOY393224 JFB393224:JFC393224 IVF393224:IVG393224 ILJ393224:ILK393224 IBN393224:IBO393224 HRR393224:HRS393224 HHV393224:HHW393224 GXZ393224:GYA393224 GOD393224:GOE393224 GEH393224:GEI393224 FUL393224:FUM393224 FKP393224:FKQ393224 FAT393224:FAU393224 EQX393224:EQY393224 EHB393224:EHC393224 DXF393224:DXG393224 DNJ393224:DNK393224 DDN393224:DDO393224 CTR393224:CTS393224 CJV393224:CJW393224 BZZ393224:CAA393224 BQD393224:BQE393224 BGH393224:BGI393224 AWL393224:AWM393224 AMP393224:AMQ393224 ACT393224:ACU393224 SX393224:SY393224 JB393224:JC393224 G393224:H393224 WVN327688:WVO327688 WLR327688:WLS327688 WBV327688:WBW327688 VRZ327688:VSA327688 VID327688:VIE327688 UYH327688:UYI327688 UOL327688:UOM327688 UEP327688:UEQ327688 TUT327688:TUU327688 TKX327688:TKY327688 TBB327688:TBC327688 SRF327688:SRG327688 SHJ327688:SHK327688 RXN327688:RXO327688 RNR327688:RNS327688 RDV327688:RDW327688 QTZ327688:QUA327688 QKD327688:QKE327688 QAH327688:QAI327688 PQL327688:PQM327688 PGP327688:PGQ327688 OWT327688:OWU327688 OMX327688:OMY327688 ODB327688:ODC327688 NTF327688:NTG327688 NJJ327688:NJK327688 MZN327688:MZO327688 MPR327688:MPS327688 MFV327688:MFW327688 LVZ327688:LWA327688 LMD327688:LME327688 LCH327688:LCI327688 KSL327688:KSM327688 KIP327688:KIQ327688 JYT327688:JYU327688 JOX327688:JOY327688 JFB327688:JFC327688 IVF327688:IVG327688 ILJ327688:ILK327688 IBN327688:IBO327688 HRR327688:HRS327688 HHV327688:HHW327688 GXZ327688:GYA327688 GOD327688:GOE327688 GEH327688:GEI327688 FUL327688:FUM327688 FKP327688:FKQ327688 FAT327688:FAU327688 EQX327688:EQY327688 EHB327688:EHC327688 DXF327688:DXG327688 DNJ327688:DNK327688 DDN327688:DDO327688 CTR327688:CTS327688 CJV327688:CJW327688 BZZ327688:CAA327688 BQD327688:BQE327688 BGH327688:BGI327688 AWL327688:AWM327688 AMP327688:AMQ327688 ACT327688:ACU327688 SX327688:SY327688 JB327688:JC327688 G327688:H327688 WVN262152:WVO262152 WLR262152:WLS262152 WBV262152:WBW262152 VRZ262152:VSA262152 VID262152:VIE262152 UYH262152:UYI262152 UOL262152:UOM262152 UEP262152:UEQ262152 TUT262152:TUU262152 TKX262152:TKY262152 TBB262152:TBC262152 SRF262152:SRG262152 SHJ262152:SHK262152 RXN262152:RXO262152 RNR262152:RNS262152 RDV262152:RDW262152 QTZ262152:QUA262152 QKD262152:QKE262152 QAH262152:QAI262152 PQL262152:PQM262152 PGP262152:PGQ262152 OWT262152:OWU262152 OMX262152:OMY262152 ODB262152:ODC262152 NTF262152:NTG262152 NJJ262152:NJK262152 MZN262152:MZO262152 MPR262152:MPS262152 MFV262152:MFW262152 LVZ262152:LWA262152 LMD262152:LME262152 LCH262152:LCI262152 KSL262152:KSM262152 KIP262152:KIQ262152 JYT262152:JYU262152 JOX262152:JOY262152 JFB262152:JFC262152 IVF262152:IVG262152 ILJ262152:ILK262152 IBN262152:IBO262152 HRR262152:HRS262152 HHV262152:HHW262152 GXZ262152:GYA262152 GOD262152:GOE262152 GEH262152:GEI262152 FUL262152:FUM262152 FKP262152:FKQ262152 FAT262152:FAU262152 EQX262152:EQY262152 EHB262152:EHC262152 DXF262152:DXG262152 DNJ262152:DNK262152 DDN262152:DDO262152 CTR262152:CTS262152 CJV262152:CJW262152 BZZ262152:CAA262152 BQD262152:BQE262152 BGH262152:BGI262152 AWL262152:AWM262152 AMP262152:AMQ262152 ACT262152:ACU262152 SX262152:SY262152 JB262152:JC262152 G262152:H262152 WVN196616:WVO196616 WLR196616:WLS196616 WBV196616:WBW196616 VRZ196616:VSA196616 VID196616:VIE196616 UYH196616:UYI196616 UOL196616:UOM196616 UEP196616:UEQ196616 TUT196616:TUU196616 TKX196616:TKY196616 TBB196616:TBC196616 SRF196616:SRG196616 SHJ196616:SHK196616 RXN196616:RXO196616 RNR196616:RNS196616 RDV196616:RDW196616 QTZ196616:QUA196616 QKD196616:QKE196616 QAH196616:QAI196616 PQL196616:PQM196616 PGP196616:PGQ196616 OWT196616:OWU196616 OMX196616:OMY196616 ODB196616:ODC196616 NTF196616:NTG196616 NJJ196616:NJK196616 MZN196616:MZO196616 MPR196616:MPS196616 MFV196616:MFW196616 LVZ196616:LWA196616 LMD196616:LME196616 LCH196616:LCI196616 KSL196616:KSM196616 KIP196616:KIQ196616 JYT196616:JYU196616 JOX196616:JOY196616 JFB196616:JFC196616 IVF196616:IVG196616 ILJ196616:ILK196616 IBN196616:IBO196616 HRR196616:HRS196616 HHV196616:HHW196616 GXZ196616:GYA196616 GOD196616:GOE196616 GEH196616:GEI196616 FUL196616:FUM196616 FKP196616:FKQ196616 FAT196616:FAU196616 EQX196616:EQY196616 EHB196616:EHC196616 DXF196616:DXG196616 DNJ196616:DNK196616 DDN196616:DDO196616 CTR196616:CTS196616 CJV196616:CJW196616 BZZ196616:CAA196616 BQD196616:BQE196616 BGH196616:BGI196616 AWL196616:AWM196616 AMP196616:AMQ196616 ACT196616:ACU196616 SX196616:SY196616 JB196616:JC196616 G196616:H196616 WVN131080:WVO131080 WLR131080:WLS131080 WBV131080:WBW131080 VRZ131080:VSA131080 VID131080:VIE131080 UYH131080:UYI131080 UOL131080:UOM131080 UEP131080:UEQ131080 TUT131080:TUU131080 TKX131080:TKY131080 TBB131080:TBC131080 SRF131080:SRG131080 SHJ131080:SHK131080 RXN131080:RXO131080 RNR131080:RNS131080 RDV131080:RDW131080 QTZ131080:QUA131080 QKD131080:QKE131080 QAH131080:QAI131080 PQL131080:PQM131080 PGP131080:PGQ131080 OWT131080:OWU131080 OMX131080:OMY131080 ODB131080:ODC131080 NTF131080:NTG131080 NJJ131080:NJK131080 MZN131080:MZO131080 MPR131080:MPS131080 MFV131080:MFW131080 LVZ131080:LWA131080 LMD131080:LME131080 LCH131080:LCI131080 KSL131080:KSM131080 KIP131080:KIQ131080 JYT131080:JYU131080 JOX131080:JOY131080 JFB131080:JFC131080 IVF131080:IVG131080 ILJ131080:ILK131080 IBN131080:IBO131080 HRR131080:HRS131080 HHV131080:HHW131080 GXZ131080:GYA131080 GOD131080:GOE131080 GEH131080:GEI131080 FUL131080:FUM131080 FKP131080:FKQ131080 FAT131080:FAU131080 EQX131080:EQY131080 EHB131080:EHC131080 DXF131080:DXG131080 DNJ131080:DNK131080 DDN131080:DDO131080 CTR131080:CTS131080 CJV131080:CJW131080 BZZ131080:CAA131080 BQD131080:BQE131080 BGH131080:BGI131080 AWL131080:AWM131080 AMP131080:AMQ131080 ACT131080:ACU131080 SX131080:SY131080 JB131080:JC131080 G131080:H131080 WVN65544:WVO65544 WLR65544:WLS65544 WBV65544:WBW65544 VRZ65544:VSA65544 VID65544:VIE65544 UYH65544:UYI65544 UOL65544:UOM65544 UEP65544:UEQ65544 TUT65544:TUU65544 TKX65544:TKY65544 TBB65544:TBC65544 SRF65544:SRG65544 SHJ65544:SHK65544 RXN65544:RXO65544 RNR65544:RNS65544 RDV65544:RDW65544 QTZ65544:QUA65544 QKD65544:QKE65544 QAH65544:QAI65544 PQL65544:PQM65544 PGP65544:PGQ65544 OWT65544:OWU65544 OMX65544:OMY65544 ODB65544:ODC65544 NTF65544:NTG65544 NJJ65544:NJK65544 MZN65544:MZO65544 MPR65544:MPS65544 MFV65544:MFW65544 LVZ65544:LWA65544 LMD65544:LME65544 LCH65544:LCI65544 KSL65544:KSM65544 KIP65544:KIQ65544 JYT65544:JYU65544 JOX65544:JOY65544 JFB65544:JFC65544 IVF65544:IVG65544 ILJ65544:ILK65544 IBN65544:IBO65544 HRR65544:HRS65544 HHV65544:HHW65544 GXZ65544:GYA65544 GOD65544:GOE65544 GEH65544:GEI65544 FUL65544:FUM65544 FKP65544:FKQ65544 FAT65544:FAU65544 EQX65544:EQY65544 EHB65544:EHC65544 DXF65544:DXG65544 DNJ65544:DNK65544 DDN65544:DDO65544 CTR65544:CTS65544 CJV65544:CJW65544 BZZ65544:CAA65544 BQD65544:BQE65544 BGH65544:BGI65544 AWL65544:AWM65544 AMP65544:AMQ65544 ACT65544:ACU65544 SX65544:SY65544 JB65544:JC65544 G65544:H65544 WVN15:WVO15 WLR15:WLS15 WBV15:WBW15 VRZ15:VSA15 VID15:VIE15 UYH15:UYI15 UOL15:UOM15 UEP15:UEQ15 TUT15:TUU15 TKX15:TKY15 TBB15:TBC15 SRF15:SRG15 SHJ15:SHK15 RXN15:RXO15 RNR15:RNS15 RDV15:RDW15 QTZ15:QUA15 QKD15:QKE15 QAH15:QAI15 PQL15:PQM15 PGP15:PGQ15 OWT15:OWU15 OMX15:OMY15 ODB15:ODC15 NTF15:NTG15 NJJ15:NJK15 MZN15:MZO15 MPR15:MPS15 MFV15:MFW15 LVZ15:LWA15 LMD15:LME15 LCH15:LCI15 KSL15:KSM15 KIP15:KIQ15 JYT15:JYU15 JOX15:JOY15 JFB15:JFC15 IVF15:IVG15 ILJ15:ILK15 IBN15:IBO15 HRR15:HRS15 HHV15:HHW15 GXZ15:GYA15 GOD15:GOE15 GEH15:GEI15 FUL15:FUM15 FKP15:FKQ15 FAT15:FAU15 EQX15:EQY15 EHB15:EHC15 DXF15:DXG15 DNJ15:DNK15 DDN15:DDO15 CTR15:CTS15 CJV15:CJW15 BZZ15:CAA15 BQD15:BQE15 BGH15:BGI15 AWL15:AWM15 AMP15:AMQ15 ACT15:ACU15 SX15:SY15 JB15:JC15">
      <formula1>$L$7:$L$10</formula1>
    </dataValidation>
    <dataValidation type="list" allowBlank="1" showInputMessage="1" showErrorMessage="1" sqref="B9 WVO983042 WLS983042 WBW983042 VSA983042 VIE983042 UYI983042 UOM983042 UEQ983042 TUU983042 TKY983042 TBC983042 SRG983042 SHK983042 RXO983042 RNS983042 RDW983042 QUA983042 QKE983042 QAI983042 PQM983042 PGQ983042 OWU983042 OMY983042 ODC983042 NTG983042 NJK983042 MZO983042 MPS983042 MFW983042 LWA983042 LME983042 LCI983042 KSM983042 KIQ983042 JYU983042 JOY983042 JFC983042 IVG983042 ILK983042 IBO983042 HRS983042 HHW983042 GYA983042 GOE983042 GEI983042 FUM983042 FKQ983042 FAU983042 EQY983042 EHC983042 DXG983042 DNK983042 DDO983042 CTS983042 CJW983042 CAA983042 BQE983042 BGI983042 AWM983042 AMQ983042 ACU983042 SY983042 JC983042 H983042 WVO917506 WLS917506 WBW917506 VSA917506 VIE917506 UYI917506 UOM917506 UEQ917506 TUU917506 TKY917506 TBC917506 SRG917506 SHK917506 RXO917506 RNS917506 RDW917506 QUA917506 QKE917506 QAI917506 PQM917506 PGQ917506 OWU917506 OMY917506 ODC917506 NTG917506 NJK917506 MZO917506 MPS917506 MFW917506 LWA917506 LME917506 LCI917506 KSM917506 KIQ917506 JYU917506 JOY917506 JFC917506 IVG917506 ILK917506 IBO917506 HRS917506 HHW917506 GYA917506 GOE917506 GEI917506 FUM917506 FKQ917506 FAU917506 EQY917506 EHC917506 DXG917506 DNK917506 DDO917506 CTS917506 CJW917506 CAA917506 BQE917506 BGI917506 AWM917506 AMQ917506 ACU917506 SY917506 JC917506 H917506 WVO851970 WLS851970 WBW851970 VSA851970 VIE851970 UYI851970 UOM851970 UEQ851970 TUU851970 TKY851970 TBC851970 SRG851970 SHK851970 RXO851970 RNS851970 RDW851970 QUA851970 QKE851970 QAI851970 PQM851970 PGQ851970 OWU851970 OMY851970 ODC851970 NTG851970 NJK851970 MZO851970 MPS851970 MFW851970 LWA851970 LME851970 LCI851970 KSM851970 KIQ851970 JYU851970 JOY851970 JFC851970 IVG851970 ILK851970 IBO851970 HRS851970 HHW851970 GYA851970 GOE851970 GEI851970 FUM851970 FKQ851970 FAU851970 EQY851970 EHC851970 DXG851970 DNK851970 DDO851970 CTS851970 CJW851970 CAA851970 BQE851970 BGI851970 AWM851970 AMQ851970 ACU851970 SY851970 JC851970 H851970 WVO786434 WLS786434 WBW786434 VSA786434 VIE786434 UYI786434 UOM786434 UEQ786434 TUU786434 TKY786434 TBC786434 SRG786434 SHK786434 RXO786434 RNS786434 RDW786434 QUA786434 QKE786434 QAI786434 PQM786434 PGQ786434 OWU786434 OMY786434 ODC786434 NTG786434 NJK786434 MZO786434 MPS786434 MFW786434 LWA786434 LME786434 LCI786434 KSM786434 KIQ786434 JYU786434 JOY786434 JFC786434 IVG786434 ILK786434 IBO786434 HRS786434 HHW786434 GYA786434 GOE786434 GEI786434 FUM786434 FKQ786434 FAU786434 EQY786434 EHC786434 DXG786434 DNK786434 DDO786434 CTS786434 CJW786434 CAA786434 BQE786434 BGI786434 AWM786434 AMQ786434 ACU786434 SY786434 JC786434 H786434 WVO720898 WLS720898 WBW720898 VSA720898 VIE720898 UYI720898 UOM720898 UEQ720898 TUU720898 TKY720898 TBC720898 SRG720898 SHK720898 RXO720898 RNS720898 RDW720898 QUA720898 QKE720898 QAI720898 PQM720898 PGQ720898 OWU720898 OMY720898 ODC720898 NTG720898 NJK720898 MZO720898 MPS720898 MFW720898 LWA720898 LME720898 LCI720898 KSM720898 KIQ720898 JYU720898 JOY720898 JFC720898 IVG720898 ILK720898 IBO720898 HRS720898 HHW720898 GYA720898 GOE720898 GEI720898 FUM720898 FKQ720898 FAU720898 EQY720898 EHC720898 DXG720898 DNK720898 DDO720898 CTS720898 CJW720898 CAA720898 BQE720898 BGI720898 AWM720898 AMQ720898 ACU720898 SY720898 JC720898 H720898 WVO655362 WLS655362 WBW655362 VSA655362 VIE655362 UYI655362 UOM655362 UEQ655362 TUU655362 TKY655362 TBC655362 SRG655362 SHK655362 RXO655362 RNS655362 RDW655362 QUA655362 QKE655362 QAI655362 PQM655362 PGQ655362 OWU655362 OMY655362 ODC655362 NTG655362 NJK655362 MZO655362 MPS655362 MFW655362 LWA655362 LME655362 LCI655362 KSM655362 KIQ655362 JYU655362 JOY655362 JFC655362 IVG655362 ILK655362 IBO655362 HRS655362 HHW655362 GYA655362 GOE655362 GEI655362 FUM655362 FKQ655362 FAU655362 EQY655362 EHC655362 DXG655362 DNK655362 DDO655362 CTS655362 CJW655362 CAA655362 BQE655362 BGI655362 AWM655362 AMQ655362 ACU655362 SY655362 JC655362 H655362 WVO589826 WLS589826 WBW589826 VSA589826 VIE589826 UYI589826 UOM589826 UEQ589826 TUU589826 TKY589826 TBC589826 SRG589826 SHK589826 RXO589826 RNS589826 RDW589826 QUA589826 QKE589826 QAI589826 PQM589826 PGQ589826 OWU589826 OMY589826 ODC589826 NTG589826 NJK589826 MZO589826 MPS589826 MFW589826 LWA589826 LME589826 LCI589826 KSM589826 KIQ589826 JYU589826 JOY589826 JFC589826 IVG589826 ILK589826 IBO589826 HRS589826 HHW589826 GYA589826 GOE589826 GEI589826 FUM589826 FKQ589826 FAU589826 EQY589826 EHC589826 DXG589826 DNK589826 DDO589826 CTS589826 CJW589826 CAA589826 BQE589826 BGI589826 AWM589826 AMQ589826 ACU589826 SY589826 JC589826 H589826 WVO524290 WLS524290 WBW524290 VSA524290 VIE524290 UYI524290 UOM524290 UEQ524290 TUU524290 TKY524290 TBC524290 SRG524290 SHK524290 RXO524290 RNS524290 RDW524290 QUA524290 QKE524290 QAI524290 PQM524290 PGQ524290 OWU524290 OMY524290 ODC524290 NTG524290 NJK524290 MZO524290 MPS524290 MFW524290 LWA524290 LME524290 LCI524290 KSM524290 KIQ524290 JYU524290 JOY524290 JFC524290 IVG524290 ILK524290 IBO524290 HRS524290 HHW524290 GYA524290 GOE524290 GEI524290 FUM524290 FKQ524290 FAU524290 EQY524290 EHC524290 DXG524290 DNK524290 DDO524290 CTS524290 CJW524290 CAA524290 BQE524290 BGI524290 AWM524290 AMQ524290 ACU524290 SY524290 JC524290 H524290 WVO458754 WLS458754 WBW458754 VSA458754 VIE458754 UYI458754 UOM458754 UEQ458754 TUU458754 TKY458754 TBC458754 SRG458754 SHK458754 RXO458754 RNS458754 RDW458754 QUA458754 QKE458754 QAI458754 PQM458754 PGQ458754 OWU458754 OMY458754 ODC458754 NTG458754 NJK458754 MZO458754 MPS458754 MFW458754 LWA458754 LME458754 LCI458754 KSM458754 KIQ458754 JYU458754 JOY458754 JFC458754 IVG458754 ILK458754 IBO458754 HRS458754 HHW458754 GYA458754 GOE458754 GEI458754 FUM458754 FKQ458754 FAU458754 EQY458754 EHC458754 DXG458754 DNK458754 DDO458754 CTS458754 CJW458754 CAA458754 BQE458754 BGI458754 AWM458754 AMQ458754 ACU458754 SY458754 JC458754 H458754 WVO393218 WLS393218 WBW393218 VSA393218 VIE393218 UYI393218 UOM393218 UEQ393218 TUU393218 TKY393218 TBC393218 SRG393218 SHK393218 RXO393218 RNS393218 RDW393218 QUA393218 QKE393218 QAI393218 PQM393218 PGQ393218 OWU393218 OMY393218 ODC393218 NTG393218 NJK393218 MZO393218 MPS393218 MFW393218 LWA393218 LME393218 LCI393218 KSM393218 KIQ393218 JYU393218 JOY393218 JFC393218 IVG393218 ILK393218 IBO393218 HRS393218 HHW393218 GYA393218 GOE393218 GEI393218 FUM393218 FKQ393218 FAU393218 EQY393218 EHC393218 DXG393218 DNK393218 DDO393218 CTS393218 CJW393218 CAA393218 BQE393218 BGI393218 AWM393218 AMQ393218 ACU393218 SY393218 JC393218 H393218 WVO327682 WLS327682 WBW327682 VSA327682 VIE327682 UYI327682 UOM327682 UEQ327682 TUU327682 TKY327682 TBC327682 SRG327682 SHK327682 RXO327682 RNS327682 RDW327682 QUA327682 QKE327682 QAI327682 PQM327682 PGQ327682 OWU327682 OMY327682 ODC327682 NTG327682 NJK327682 MZO327682 MPS327682 MFW327682 LWA327682 LME327682 LCI327682 KSM327682 KIQ327682 JYU327682 JOY327682 JFC327682 IVG327682 ILK327682 IBO327682 HRS327682 HHW327682 GYA327682 GOE327682 GEI327682 FUM327682 FKQ327682 FAU327682 EQY327682 EHC327682 DXG327682 DNK327682 DDO327682 CTS327682 CJW327682 CAA327682 BQE327682 BGI327682 AWM327682 AMQ327682 ACU327682 SY327682 JC327682 H327682 WVO262146 WLS262146 WBW262146 VSA262146 VIE262146 UYI262146 UOM262146 UEQ262146 TUU262146 TKY262146 TBC262146 SRG262146 SHK262146 RXO262146 RNS262146 RDW262146 QUA262146 QKE262146 QAI262146 PQM262146 PGQ262146 OWU262146 OMY262146 ODC262146 NTG262146 NJK262146 MZO262146 MPS262146 MFW262146 LWA262146 LME262146 LCI262146 KSM262146 KIQ262146 JYU262146 JOY262146 JFC262146 IVG262146 ILK262146 IBO262146 HRS262146 HHW262146 GYA262146 GOE262146 GEI262146 FUM262146 FKQ262146 FAU262146 EQY262146 EHC262146 DXG262146 DNK262146 DDO262146 CTS262146 CJW262146 CAA262146 BQE262146 BGI262146 AWM262146 AMQ262146 ACU262146 SY262146 JC262146 H262146 WVO196610 WLS196610 WBW196610 VSA196610 VIE196610 UYI196610 UOM196610 UEQ196610 TUU196610 TKY196610 TBC196610 SRG196610 SHK196610 RXO196610 RNS196610 RDW196610 QUA196610 QKE196610 QAI196610 PQM196610 PGQ196610 OWU196610 OMY196610 ODC196610 NTG196610 NJK196610 MZO196610 MPS196610 MFW196610 LWA196610 LME196610 LCI196610 KSM196610 KIQ196610 JYU196610 JOY196610 JFC196610 IVG196610 ILK196610 IBO196610 HRS196610 HHW196610 GYA196610 GOE196610 GEI196610 FUM196610 FKQ196610 FAU196610 EQY196610 EHC196610 DXG196610 DNK196610 DDO196610 CTS196610 CJW196610 CAA196610 BQE196610 BGI196610 AWM196610 AMQ196610 ACU196610 SY196610 JC196610 H196610 WVO131074 WLS131074 WBW131074 VSA131074 VIE131074 UYI131074 UOM131074 UEQ131074 TUU131074 TKY131074 TBC131074 SRG131074 SHK131074 RXO131074 RNS131074 RDW131074 QUA131074 QKE131074 QAI131074 PQM131074 PGQ131074 OWU131074 OMY131074 ODC131074 NTG131074 NJK131074 MZO131074 MPS131074 MFW131074 LWA131074 LME131074 LCI131074 KSM131074 KIQ131074 JYU131074 JOY131074 JFC131074 IVG131074 ILK131074 IBO131074 HRS131074 HHW131074 GYA131074 GOE131074 GEI131074 FUM131074 FKQ131074 FAU131074 EQY131074 EHC131074 DXG131074 DNK131074 DDO131074 CTS131074 CJW131074 CAA131074 BQE131074 BGI131074 AWM131074 AMQ131074 ACU131074 SY131074 JC131074 H131074 WVO65538 WLS65538 WBW65538 VSA65538 VIE65538 UYI65538 UOM65538 UEQ65538 TUU65538 TKY65538 TBC65538 SRG65538 SHK65538 RXO65538 RNS65538 RDW65538 QUA65538 QKE65538 QAI65538 PQM65538 PGQ65538 OWU65538 OMY65538 ODC65538 NTG65538 NJK65538 MZO65538 MPS65538 MFW65538 LWA65538 LME65538 LCI65538 KSM65538 KIQ65538 JYU65538 JOY65538 JFC65538 IVG65538 ILK65538 IBO65538 HRS65538 HHW65538 GYA65538 GOE65538 GEI65538 FUM65538 FKQ65538 FAU65538 EQY65538 EHC65538 DXG65538 DNK65538 DDO65538 CTS65538 CJW65538 CAA65538 BQE65538 BGI65538 AWM65538 AMQ65538 ACU65538 SY65538 JC65538 H65538 WVO9 WLS9 WBW9 VSA9 VIE9 UYI9 UOM9 UEQ9 TUU9 TKY9 TBC9 SRG9 SHK9 RXO9 RNS9 RDW9 QUA9 QKE9 QAI9 PQM9 PGQ9 OWU9 OMY9 ODC9 NTG9 NJK9 MZO9 MPS9 MFW9 LWA9 LME9 LCI9 KSM9 KIQ9 JYU9 JOY9 JFC9 IVG9 ILK9 IBO9 HRS9 HHW9 GYA9 GOE9 GEI9 FUM9 FKQ9 FAU9 EQY9 EHC9 DXG9 DNK9 DDO9 CTS9 CJW9 CAA9 BQE9 BGI9 AWM9 AMQ9 ACU9 SY9 JC9 H9 WVI983042 WLM983042 WBQ983042 VRU983042 VHY983042 UYC983042 UOG983042 UEK983042 TUO983042 TKS983042 TAW983042 SRA983042 SHE983042 RXI983042 RNM983042 RDQ983042 QTU983042 QJY983042 QAC983042 PQG983042 PGK983042 OWO983042 OMS983042 OCW983042 NTA983042 NJE983042 MZI983042 MPM983042 MFQ983042 LVU983042 LLY983042 LCC983042 KSG983042 KIK983042 JYO983042 JOS983042 JEW983042 IVA983042 ILE983042 IBI983042 HRM983042 HHQ983042 GXU983042 GNY983042 GEC983042 FUG983042 FKK983042 FAO983042 EQS983042 EGW983042 DXA983042 DNE983042 DDI983042 CTM983042 CJQ983042 BZU983042 BPY983042 BGC983042 AWG983042 AMK983042 ACO983042 SS983042 IW983042 B983042 WVI917506 WLM917506 WBQ917506 VRU917506 VHY917506 UYC917506 UOG917506 UEK917506 TUO917506 TKS917506 TAW917506 SRA917506 SHE917506 RXI917506 RNM917506 RDQ917506 QTU917506 QJY917506 QAC917506 PQG917506 PGK917506 OWO917506 OMS917506 OCW917506 NTA917506 NJE917506 MZI917506 MPM917506 MFQ917506 LVU917506 LLY917506 LCC917506 KSG917506 KIK917506 JYO917506 JOS917506 JEW917506 IVA917506 ILE917506 IBI917506 HRM917506 HHQ917506 GXU917506 GNY917506 GEC917506 FUG917506 FKK917506 FAO917506 EQS917506 EGW917506 DXA917506 DNE917506 DDI917506 CTM917506 CJQ917506 BZU917506 BPY917506 BGC917506 AWG917506 AMK917506 ACO917506 SS917506 IW917506 B917506 WVI851970 WLM851970 WBQ851970 VRU851970 VHY851970 UYC851970 UOG851970 UEK851970 TUO851970 TKS851970 TAW851970 SRA851970 SHE851970 RXI851970 RNM851970 RDQ851970 QTU851970 QJY851970 QAC851970 PQG851970 PGK851970 OWO851970 OMS851970 OCW851970 NTA851970 NJE851970 MZI851970 MPM851970 MFQ851970 LVU851970 LLY851970 LCC851970 KSG851970 KIK851970 JYO851970 JOS851970 JEW851970 IVA851970 ILE851970 IBI851970 HRM851970 HHQ851970 GXU851970 GNY851970 GEC851970 FUG851970 FKK851970 FAO851970 EQS851970 EGW851970 DXA851970 DNE851970 DDI851970 CTM851970 CJQ851970 BZU851970 BPY851970 BGC851970 AWG851970 AMK851970 ACO851970 SS851970 IW851970 B851970 WVI786434 WLM786434 WBQ786434 VRU786434 VHY786434 UYC786434 UOG786434 UEK786434 TUO786434 TKS786434 TAW786434 SRA786434 SHE786434 RXI786434 RNM786434 RDQ786434 QTU786434 QJY786434 QAC786434 PQG786434 PGK786434 OWO786434 OMS786434 OCW786434 NTA786434 NJE786434 MZI786434 MPM786434 MFQ786434 LVU786434 LLY786434 LCC786434 KSG786434 KIK786434 JYO786434 JOS786434 JEW786434 IVA786434 ILE786434 IBI786434 HRM786434 HHQ786434 GXU786434 GNY786434 GEC786434 FUG786434 FKK786434 FAO786434 EQS786434 EGW786434 DXA786434 DNE786434 DDI786434 CTM786434 CJQ786434 BZU786434 BPY786434 BGC786434 AWG786434 AMK786434 ACO786434 SS786434 IW786434 B786434 WVI720898 WLM720898 WBQ720898 VRU720898 VHY720898 UYC720898 UOG720898 UEK720898 TUO720898 TKS720898 TAW720898 SRA720898 SHE720898 RXI720898 RNM720898 RDQ720898 QTU720898 QJY720898 QAC720898 PQG720898 PGK720898 OWO720898 OMS720898 OCW720898 NTA720898 NJE720898 MZI720898 MPM720898 MFQ720898 LVU720898 LLY720898 LCC720898 KSG720898 KIK720898 JYO720898 JOS720898 JEW720898 IVA720898 ILE720898 IBI720898 HRM720898 HHQ720898 GXU720898 GNY720898 GEC720898 FUG720898 FKK720898 FAO720898 EQS720898 EGW720898 DXA720898 DNE720898 DDI720898 CTM720898 CJQ720898 BZU720898 BPY720898 BGC720898 AWG720898 AMK720898 ACO720898 SS720898 IW720898 B720898 WVI655362 WLM655362 WBQ655362 VRU655362 VHY655362 UYC655362 UOG655362 UEK655362 TUO655362 TKS655362 TAW655362 SRA655362 SHE655362 RXI655362 RNM655362 RDQ655362 QTU655362 QJY655362 QAC655362 PQG655362 PGK655362 OWO655362 OMS655362 OCW655362 NTA655362 NJE655362 MZI655362 MPM655362 MFQ655362 LVU655362 LLY655362 LCC655362 KSG655362 KIK655362 JYO655362 JOS655362 JEW655362 IVA655362 ILE655362 IBI655362 HRM655362 HHQ655362 GXU655362 GNY655362 GEC655362 FUG655362 FKK655362 FAO655362 EQS655362 EGW655362 DXA655362 DNE655362 DDI655362 CTM655362 CJQ655362 BZU655362 BPY655362 BGC655362 AWG655362 AMK655362 ACO655362 SS655362 IW655362 B655362 WVI589826 WLM589826 WBQ589826 VRU589826 VHY589826 UYC589826 UOG589826 UEK589826 TUO589826 TKS589826 TAW589826 SRA589826 SHE589826 RXI589826 RNM589826 RDQ589826 QTU589826 QJY589826 QAC589826 PQG589826 PGK589826 OWO589826 OMS589826 OCW589826 NTA589826 NJE589826 MZI589826 MPM589826 MFQ589826 LVU589826 LLY589826 LCC589826 KSG589826 KIK589826 JYO589826 JOS589826 JEW589826 IVA589826 ILE589826 IBI589826 HRM589826 HHQ589826 GXU589826 GNY589826 GEC589826 FUG589826 FKK589826 FAO589826 EQS589826 EGW589826 DXA589826 DNE589826 DDI589826 CTM589826 CJQ589826 BZU589826 BPY589826 BGC589826 AWG589826 AMK589826 ACO589826 SS589826 IW589826 B589826 WVI524290 WLM524290 WBQ524290 VRU524290 VHY524290 UYC524290 UOG524290 UEK524290 TUO524290 TKS524290 TAW524290 SRA524290 SHE524290 RXI524290 RNM524290 RDQ524290 QTU524290 QJY524290 QAC524290 PQG524290 PGK524290 OWO524290 OMS524290 OCW524290 NTA524290 NJE524290 MZI524290 MPM524290 MFQ524290 LVU524290 LLY524290 LCC524290 KSG524290 KIK524290 JYO524290 JOS524290 JEW524290 IVA524290 ILE524290 IBI524290 HRM524290 HHQ524290 GXU524290 GNY524290 GEC524290 FUG524290 FKK524290 FAO524290 EQS524290 EGW524290 DXA524290 DNE524290 DDI524290 CTM524290 CJQ524290 BZU524290 BPY524290 BGC524290 AWG524290 AMK524290 ACO524290 SS524290 IW524290 B524290 WVI458754 WLM458754 WBQ458754 VRU458754 VHY458754 UYC458754 UOG458754 UEK458754 TUO458754 TKS458754 TAW458754 SRA458754 SHE458754 RXI458754 RNM458754 RDQ458754 QTU458754 QJY458754 QAC458754 PQG458754 PGK458754 OWO458754 OMS458754 OCW458754 NTA458754 NJE458754 MZI458754 MPM458754 MFQ458754 LVU458754 LLY458754 LCC458754 KSG458754 KIK458754 JYO458754 JOS458754 JEW458754 IVA458754 ILE458754 IBI458754 HRM458754 HHQ458754 GXU458754 GNY458754 GEC458754 FUG458754 FKK458754 FAO458754 EQS458754 EGW458754 DXA458754 DNE458754 DDI458754 CTM458754 CJQ458754 BZU458754 BPY458754 BGC458754 AWG458754 AMK458754 ACO458754 SS458754 IW458754 B458754 WVI393218 WLM393218 WBQ393218 VRU393218 VHY393218 UYC393218 UOG393218 UEK393218 TUO393218 TKS393218 TAW393218 SRA393218 SHE393218 RXI393218 RNM393218 RDQ393218 QTU393218 QJY393218 QAC393218 PQG393218 PGK393218 OWO393218 OMS393218 OCW393218 NTA393218 NJE393218 MZI393218 MPM393218 MFQ393218 LVU393218 LLY393218 LCC393218 KSG393218 KIK393218 JYO393218 JOS393218 JEW393218 IVA393218 ILE393218 IBI393218 HRM393218 HHQ393218 GXU393218 GNY393218 GEC393218 FUG393218 FKK393218 FAO393218 EQS393218 EGW393218 DXA393218 DNE393218 DDI393218 CTM393218 CJQ393218 BZU393218 BPY393218 BGC393218 AWG393218 AMK393218 ACO393218 SS393218 IW393218 B393218 WVI327682 WLM327682 WBQ327682 VRU327682 VHY327682 UYC327682 UOG327682 UEK327682 TUO327682 TKS327682 TAW327682 SRA327682 SHE327682 RXI327682 RNM327682 RDQ327682 QTU327682 QJY327682 QAC327682 PQG327682 PGK327682 OWO327682 OMS327682 OCW327682 NTA327682 NJE327682 MZI327682 MPM327682 MFQ327682 LVU327682 LLY327682 LCC327682 KSG327682 KIK327682 JYO327682 JOS327682 JEW327682 IVA327682 ILE327682 IBI327682 HRM327682 HHQ327682 GXU327682 GNY327682 GEC327682 FUG327682 FKK327682 FAO327682 EQS327682 EGW327682 DXA327682 DNE327682 DDI327682 CTM327682 CJQ327682 BZU327682 BPY327682 BGC327682 AWG327682 AMK327682 ACO327682 SS327682 IW327682 B327682 WVI262146 WLM262146 WBQ262146 VRU262146 VHY262146 UYC262146 UOG262146 UEK262146 TUO262146 TKS262146 TAW262146 SRA262146 SHE262146 RXI262146 RNM262146 RDQ262146 QTU262146 QJY262146 QAC262146 PQG262146 PGK262146 OWO262146 OMS262146 OCW262146 NTA262146 NJE262146 MZI262146 MPM262146 MFQ262146 LVU262146 LLY262146 LCC262146 KSG262146 KIK262146 JYO262146 JOS262146 JEW262146 IVA262146 ILE262146 IBI262146 HRM262146 HHQ262146 GXU262146 GNY262146 GEC262146 FUG262146 FKK262146 FAO262146 EQS262146 EGW262146 DXA262146 DNE262146 DDI262146 CTM262146 CJQ262146 BZU262146 BPY262146 BGC262146 AWG262146 AMK262146 ACO262146 SS262146 IW262146 B262146 WVI196610 WLM196610 WBQ196610 VRU196610 VHY196610 UYC196610 UOG196610 UEK196610 TUO196610 TKS196610 TAW196610 SRA196610 SHE196610 RXI196610 RNM196610 RDQ196610 QTU196610 QJY196610 QAC196610 PQG196610 PGK196610 OWO196610 OMS196610 OCW196610 NTA196610 NJE196610 MZI196610 MPM196610 MFQ196610 LVU196610 LLY196610 LCC196610 KSG196610 KIK196610 JYO196610 JOS196610 JEW196610 IVA196610 ILE196610 IBI196610 HRM196610 HHQ196610 GXU196610 GNY196610 GEC196610 FUG196610 FKK196610 FAO196610 EQS196610 EGW196610 DXA196610 DNE196610 DDI196610 CTM196610 CJQ196610 BZU196610 BPY196610 BGC196610 AWG196610 AMK196610 ACO196610 SS196610 IW196610 B196610 WVI131074 WLM131074 WBQ131074 VRU131074 VHY131074 UYC131074 UOG131074 UEK131074 TUO131074 TKS131074 TAW131074 SRA131074 SHE131074 RXI131074 RNM131074 RDQ131074 QTU131074 QJY131074 QAC131074 PQG131074 PGK131074 OWO131074 OMS131074 OCW131074 NTA131074 NJE131074 MZI131074 MPM131074 MFQ131074 LVU131074 LLY131074 LCC131074 KSG131074 KIK131074 JYO131074 JOS131074 JEW131074 IVA131074 ILE131074 IBI131074 HRM131074 HHQ131074 GXU131074 GNY131074 GEC131074 FUG131074 FKK131074 FAO131074 EQS131074 EGW131074 DXA131074 DNE131074 DDI131074 CTM131074 CJQ131074 BZU131074 BPY131074 BGC131074 AWG131074 AMK131074 ACO131074 SS131074 IW131074 B131074 WVI65538 WLM65538 WBQ65538 VRU65538 VHY65538 UYC65538 UOG65538 UEK65538 TUO65538 TKS65538 TAW65538 SRA65538 SHE65538 RXI65538 RNM65538 RDQ65538 QTU65538 QJY65538 QAC65538 PQG65538 PGK65538 OWO65538 OMS65538 OCW65538 NTA65538 NJE65538 MZI65538 MPM65538 MFQ65538 LVU65538 LLY65538 LCC65538 KSG65538 KIK65538 JYO65538 JOS65538 JEW65538 IVA65538 ILE65538 IBI65538 HRM65538 HHQ65538 GXU65538 GNY65538 GEC65538 FUG65538 FKK65538 FAO65538 EQS65538 EGW65538 DXA65538 DNE65538 DDI65538 CTM65538 CJQ65538 BZU65538 BPY65538 BGC65538 AWG65538 AMK65538 ACO65538 SS65538 IW65538 B65538 WVI9 WLM9 WBQ9 VRU9 VHY9 UYC9 UOG9 UEK9 TUO9 TKS9 TAW9 SRA9 SHE9 RXI9 RNM9 RDQ9 QTU9 QJY9 QAC9 PQG9 PGK9 OWO9 OMS9 OCW9 NTA9 NJE9 MZI9 MPM9 MFQ9 LVU9 LLY9 LCC9 KSG9 KIK9 JYO9 JOS9 JEW9 IVA9 ILE9 IBI9 HRM9 HHQ9 GXU9 GNY9 GEC9 FUG9 FKK9 FAO9 EQS9 EGW9 DXA9 DNE9 DDI9 CTM9 CJQ9 BZU9 BPY9 BGC9 AWG9 AMK9 ACO9 SS9 IW9">
      <formula1>$L$13:$L$14</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S19"/>
  <sheetViews>
    <sheetView topLeftCell="B1" zoomScale="85" zoomScaleNormal="85" workbookViewId="0">
      <selection activeCell="A14" sqref="A14:XFD14"/>
    </sheetView>
  </sheetViews>
  <sheetFormatPr baseColWidth="10" defaultColWidth="0" defaultRowHeight="0" customHeight="1" zeroHeight="1" x14ac:dyDescent="0.25"/>
  <cols>
    <col min="1" max="1" width="21.85546875" style="413" customWidth="1"/>
    <col min="2" max="2" width="34.42578125" style="411" customWidth="1"/>
    <col min="3" max="3" width="21.85546875" style="411" customWidth="1"/>
    <col min="4" max="4" width="16.140625" style="411" customWidth="1"/>
    <col min="5" max="5" width="47" style="411" customWidth="1"/>
    <col min="6" max="8" width="16.140625" style="411" customWidth="1"/>
    <col min="9" max="9" width="15.85546875" style="411" customWidth="1"/>
    <col min="10" max="10" width="32" style="411" customWidth="1"/>
    <col min="11" max="11" width="3.85546875" style="410" hidden="1" customWidth="1"/>
    <col min="12" max="106" width="0" style="411" hidden="1" customWidth="1"/>
    <col min="107" max="107" width="11.42578125" style="411" hidden="1" customWidth="1"/>
    <col min="108" max="196" width="0" style="411" hidden="1" customWidth="1"/>
    <col min="197" max="197" width="1.42578125" style="411" hidden="1" customWidth="1"/>
    <col min="198" max="198" width="1.42578125" style="411" hidden="1"/>
    <col min="199" max="255" width="0" style="411" hidden="1"/>
    <col min="256" max="256" width="3" style="411" hidden="1" customWidth="1"/>
    <col min="257" max="257" width="21.85546875" style="411" hidden="1" customWidth="1"/>
    <col min="258" max="258" width="34.42578125" style="411" hidden="1" customWidth="1"/>
    <col min="259" max="259" width="16.140625" style="411" hidden="1" customWidth="1"/>
    <col min="260" max="260" width="5.85546875" style="411" hidden="1" customWidth="1"/>
    <col min="261" max="261" width="47" style="411" hidden="1" customWidth="1"/>
    <col min="262" max="264" width="16.140625" style="411" hidden="1" customWidth="1"/>
    <col min="265" max="265" width="15.85546875" style="411" hidden="1" customWidth="1"/>
    <col min="266" max="266" width="32" style="411" hidden="1" customWidth="1"/>
    <col min="267" max="267" width="3.85546875" style="411" hidden="1" customWidth="1"/>
    <col min="268" max="453" width="0" style="411" hidden="1" customWidth="1"/>
    <col min="454" max="511" width="0" style="411" hidden="1"/>
    <col min="512" max="512" width="3" style="411" hidden="1" customWidth="1"/>
    <col min="513" max="513" width="21.85546875" style="411" hidden="1" customWidth="1"/>
    <col min="514" max="514" width="34.42578125" style="411" hidden="1" customWidth="1"/>
    <col min="515" max="515" width="16.140625" style="411" hidden="1" customWidth="1"/>
    <col min="516" max="516" width="5.85546875" style="411" hidden="1" customWidth="1"/>
    <col min="517" max="517" width="47" style="411" hidden="1" customWidth="1"/>
    <col min="518" max="520" width="16.140625" style="411" hidden="1" customWidth="1"/>
    <col min="521" max="521" width="15.85546875" style="411" hidden="1" customWidth="1"/>
    <col min="522" max="522" width="32" style="411" hidden="1" customWidth="1"/>
    <col min="523" max="523" width="3.85546875" style="411" hidden="1" customWidth="1"/>
    <col min="524" max="709" width="0" style="411" hidden="1" customWidth="1"/>
    <col min="710" max="767" width="0" style="411" hidden="1"/>
    <col min="768" max="768" width="3" style="411" hidden="1" customWidth="1"/>
    <col min="769" max="769" width="21.85546875" style="411" hidden="1" customWidth="1"/>
    <col min="770" max="770" width="34.42578125" style="411" hidden="1" customWidth="1"/>
    <col min="771" max="771" width="16.140625" style="411" hidden="1" customWidth="1"/>
    <col min="772" max="772" width="5.85546875" style="411" hidden="1" customWidth="1"/>
    <col min="773" max="773" width="47" style="411" hidden="1" customWidth="1"/>
    <col min="774" max="776" width="16.140625" style="411" hidden="1" customWidth="1"/>
    <col min="777" max="777" width="15.85546875" style="411" hidden="1" customWidth="1"/>
    <col min="778" max="778" width="32" style="411" hidden="1" customWidth="1"/>
    <col min="779" max="779" width="3.85546875" style="411" hidden="1" customWidth="1"/>
    <col min="780" max="965" width="0" style="411" hidden="1" customWidth="1"/>
    <col min="966" max="1023" width="0" style="411" hidden="1"/>
    <col min="1024" max="1024" width="3" style="411" hidden="1" customWidth="1"/>
    <col min="1025" max="1025" width="21.85546875" style="411" hidden="1" customWidth="1"/>
    <col min="1026" max="1026" width="34.42578125" style="411" hidden="1" customWidth="1"/>
    <col min="1027" max="1027" width="16.140625" style="411" hidden="1" customWidth="1"/>
    <col min="1028" max="1028" width="5.85546875" style="411" hidden="1" customWidth="1"/>
    <col min="1029" max="1029" width="47" style="411" hidden="1" customWidth="1"/>
    <col min="1030" max="1032" width="16.140625" style="411" hidden="1" customWidth="1"/>
    <col min="1033" max="1033" width="15.85546875" style="411" hidden="1" customWidth="1"/>
    <col min="1034" max="1034" width="32" style="411" hidden="1" customWidth="1"/>
    <col min="1035" max="1035" width="3.85546875" style="411" hidden="1" customWidth="1"/>
    <col min="1036" max="1221" width="0" style="411" hidden="1" customWidth="1"/>
    <col min="1222" max="1279" width="0" style="411" hidden="1"/>
    <col min="1280" max="1280" width="3" style="411" hidden="1" customWidth="1"/>
    <col min="1281" max="1281" width="21.85546875" style="411" hidden="1" customWidth="1"/>
    <col min="1282" max="1282" width="34.42578125" style="411" hidden="1" customWidth="1"/>
    <col min="1283" max="1283" width="16.140625" style="411" hidden="1" customWidth="1"/>
    <col min="1284" max="1284" width="5.85546875" style="411" hidden="1" customWidth="1"/>
    <col min="1285" max="1285" width="47" style="411" hidden="1" customWidth="1"/>
    <col min="1286" max="1288" width="16.140625" style="411" hidden="1" customWidth="1"/>
    <col min="1289" max="1289" width="15.85546875" style="411" hidden="1" customWidth="1"/>
    <col min="1290" max="1290" width="32" style="411" hidden="1" customWidth="1"/>
    <col min="1291" max="1291" width="3.85546875" style="411" hidden="1" customWidth="1"/>
    <col min="1292" max="1477" width="0" style="411" hidden="1" customWidth="1"/>
    <col min="1478" max="1535" width="0" style="411" hidden="1"/>
    <col min="1536" max="1536" width="3" style="411" hidden="1" customWidth="1"/>
    <col min="1537" max="1537" width="21.85546875" style="411" hidden="1" customWidth="1"/>
    <col min="1538" max="1538" width="34.42578125" style="411" hidden="1" customWidth="1"/>
    <col min="1539" max="1539" width="16.140625" style="411" hidden="1" customWidth="1"/>
    <col min="1540" max="1540" width="5.85546875" style="411" hidden="1" customWidth="1"/>
    <col min="1541" max="1541" width="47" style="411" hidden="1" customWidth="1"/>
    <col min="1542" max="1544" width="16.140625" style="411" hidden="1" customWidth="1"/>
    <col min="1545" max="1545" width="15.85546875" style="411" hidden="1" customWidth="1"/>
    <col min="1546" max="1546" width="32" style="411" hidden="1" customWidth="1"/>
    <col min="1547" max="1547" width="3.85546875" style="411" hidden="1" customWidth="1"/>
    <col min="1548" max="1733" width="0" style="411" hidden="1" customWidth="1"/>
    <col min="1734" max="1791" width="0" style="411" hidden="1"/>
    <col min="1792" max="1792" width="3" style="411" hidden="1" customWidth="1"/>
    <col min="1793" max="1793" width="21.85546875" style="411" hidden="1" customWidth="1"/>
    <col min="1794" max="1794" width="34.42578125" style="411" hidden="1" customWidth="1"/>
    <col min="1795" max="1795" width="16.140625" style="411" hidden="1" customWidth="1"/>
    <col min="1796" max="1796" width="5.85546875" style="411" hidden="1" customWidth="1"/>
    <col min="1797" max="1797" width="47" style="411" hidden="1" customWidth="1"/>
    <col min="1798" max="1800" width="16.140625" style="411" hidden="1" customWidth="1"/>
    <col min="1801" max="1801" width="15.85546875" style="411" hidden="1" customWidth="1"/>
    <col min="1802" max="1802" width="32" style="411" hidden="1" customWidth="1"/>
    <col min="1803" max="1803" width="3.85546875" style="411" hidden="1" customWidth="1"/>
    <col min="1804" max="1989" width="0" style="411" hidden="1" customWidth="1"/>
    <col min="1990" max="2047" width="0" style="411" hidden="1"/>
    <col min="2048" max="2048" width="3" style="411" hidden="1" customWidth="1"/>
    <col min="2049" max="2049" width="21.85546875" style="411" hidden="1" customWidth="1"/>
    <col min="2050" max="2050" width="34.42578125" style="411" hidden="1" customWidth="1"/>
    <col min="2051" max="2051" width="16.140625" style="411" hidden="1" customWidth="1"/>
    <col min="2052" max="2052" width="5.85546875" style="411" hidden="1" customWidth="1"/>
    <col min="2053" max="2053" width="47" style="411" hidden="1" customWidth="1"/>
    <col min="2054" max="2056" width="16.140625" style="411" hidden="1" customWidth="1"/>
    <col min="2057" max="2057" width="15.85546875" style="411" hidden="1" customWidth="1"/>
    <col min="2058" max="2058" width="32" style="411" hidden="1" customWidth="1"/>
    <col min="2059" max="2059" width="3.85546875" style="411" hidden="1" customWidth="1"/>
    <col min="2060" max="2245" width="0" style="411" hidden="1" customWidth="1"/>
    <col min="2246" max="2303" width="0" style="411" hidden="1"/>
    <col min="2304" max="2304" width="3" style="411" hidden="1" customWidth="1"/>
    <col min="2305" max="2305" width="21.85546875" style="411" hidden="1" customWidth="1"/>
    <col min="2306" max="2306" width="34.42578125" style="411" hidden="1" customWidth="1"/>
    <col min="2307" max="2307" width="16.140625" style="411" hidden="1" customWidth="1"/>
    <col min="2308" max="2308" width="5.85546875" style="411" hidden="1" customWidth="1"/>
    <col min="2309" max="2309" width="47" style="411" hidden="1" customWidth="1"/>
    <col min="2310" max="2312" width="16.140625" style="411" hidden="1" customWidth="1"/>
    <col min="2313" max="2313" width="15.85546875" style="411" hidden="1" customWidth="1"/>
    <col min="2314" max="2314" width="32" style="411" hidden="1" customWidth="1"/>
    <col min="2315" max="2315" width="3.85546875" style="411" hidden="1" customWidth="1"/>
    <col min="2316" max="2501" width="0" style="411" hidden="1" customWidth="1"/>
    <col min="2502" max="2559" width="0" style="411" hidden="1"/>
    <col min="2560" max="2560" width="3" style="411" hidden="1" customWidth="1"/>
    <col min="2561" max="2561" width="21.85546875" style="411" hidden="1" customWidth="1"/>
    <col min="2562" max="2562" width="34.42578125" style="411" hidden="1" customWidth="1"/>
    <col min="2563" max="2563" width="16.140625" style="411" hidden="1" customWidth="1"/>
    <col min="2564" max="2564" width="5.85546875" style="411" hidden="1" customWidth="1"/>
    <col min="2565" max="2565" width="47" style="411" hidden="1" customWidth="1"/>
    <col min="2566" max="2568" width="16.140625" style="411" hidden="1" customWidth="1"/>
    <col min="2569" max="2569" width="15.85546875" style="411" hidden="1" customWidth="1"/>
    <col min="2570" max="2570" width="32" style="411" hidden="1" customWidth="1"/>
    <col min="2571" max="2571" width="3.85546875" style="411" hidden="1" customWidth="1"/>
    <col min="2572" max="2757" width="0" style="411" hidden="1" customWidth="1"/>
    <col min="2758" max="2815" width="0" style="411" hidden="1"/>
    <col min="2816" max="2816" width="3" style="411" hidden="1" customWidth="1"/>
    <col min="2817" max="2817" width="21.85546875" style="411" hidden="1" customWidth="1"/>
    <col min="2818" max="2818" width="34.42578125" style="411" hidden="1" customWidth="1"/>
    <col min="2819" max="2819" width="16.140625" style="411" hidden="1" customWidth="1"/>
    <col min="2820" max="2820" width="5.85546875" style="411" hidden="1" customWidth="1"/>
    <col min="2821" max="2821" width="47" style="411" hidden="1" customWidth="1"/>
    <col min="2822" max="2824" width="16.140625" style="411" hidden="1" customWidth="1"/>
    <col min="2825" max="2825" width="15.85546875" style="411" hidden="1" customWidth="1"/>
    <col min="2826" max="2826" width="32" style="411" hidden="1" customWidth="1"/>
    <col min="2827" max="2827" width="3.85546875" style="411" hidden="1" customWidth="1"/>
    <col min="2828" max="3013" width="0" style="411" hidden="1" customWidth="1"/>
    <col min="3014" max="3071" width="0" style="411" hidden="1"/>
    <col min="3072" max="3072" width="3" style="411" hidden="1" customWidth="1"/>
    <col min="3073" max="3073" width="21.85546875" style="411" hidden="1" customWidth="1"/>
    <col min="3074" max="3074" width="34.42578125" style="411" hidden="1" customWidth="1"/>
    <col min="3075" max="3075" width="16.140625" style="411" hidden="1" customWidth="1"/>
    <col min="3076" max="3076" width="5.85546875" style="411" hidden="1" customWidth="1"/>
    <col min="3077" max="3077" width="47" style="411" hidden="1" customWidth="1"/>
    <col min="3078" max="3080" width="16.140625" style="411" hidden="1" customWidth="1"/>
    <col min="3081" max="3081" width="15.85546875" style="411" hidden="1" customWidth="1"/>
    <col min="3082" max="3082" width="32" style="411" hidden="1" customWidth="1"/>
    <col min="3083" max="3083" width="3.85546875" style="411" hidden="1" customWidth="1"/>
    <col min="3084" max="3269" width="0" style="411" hidden="1" customWidth="1"/>
    <col min="3270" max="3327" width="0" style="411" hidden="1"/>
    <col min="3328" max="3328" width="3" style="411" hidden="1" customWidth="1"/>
    <col min="3329" max="3329" width="21.85546875" style="411" hidden="1" customWidth="1"/>
    <col min="3330" max="3330" width="34.42578125" style="411" hidden="1" customWidth="1"/>
    <col min="3331" max="3331" width="16.140625" style="411" hidden="1" customWidth="1"/>
    <col min="3332" max="3332" width="5.85546875" style="411" hidden="1" customWidth="1"/>
    <col min="3333" max="3333" width="47" style="411" hidden="1" customWidth="1"/>
    <col min="3334" max="3336" width="16.140625" style="411" hidden="1" customWidth="1"/>
    <col min="3337" max="3337" width="15.85546875" style="411" hidden="1" customWidth="1"/>
    <col min="3338" max="3338" width="32" style="411" hidden="1" customWidth="1"/>
    <col min="3339" max="3339" width="3.85546875" style="411" hidden="1" customWidth="1"/>
    <col min="3340" max="3525" width="0" style="411" hidden="1" customWidth="1"/>
    <col min="3526" max="3583" width="0" style="411" hidden="1"/>
    <col min="3584" max="3584" width="3" style="411" hidden="1" customWidth="1"/>
    <col min="3585" max="3585" width="21.85546875" style="411" hidden="1" customWidth="1"/>
    <col min="3586" max="3586" width="34.42578125" style="411" hidden="1" customWidth="1"/>
    <col min="3587" max="3587" width="16.140625" style="411" hidden="1" customWidth="1"/>
    <col min="3588" max="3588" width="5.85546875" style="411" hidden="1" customWidth="1"/>
    <col min="3589" max="3589" width="47" style="411" hidden="1" customWidth="1"/>
    <col min="3590" max="3592" width="16.140625" style="411" hidden="1" customWidth="1"/>
    <col min="3593" max="3593" width="15.85546875" style="411" hidden="1" customWidth="1"/>
    <col min="3594" max="3594" width="32" style="411" hidden="1" customWidth="1"/>
    <col min="3595" max="3595" width="3.85546875" style="411" hidden="1" customWidth="1"/>
    <col min="3596" max="3781" width="0" style="411" hidden="1" customWidth="1"/>
    <col min="3782" max="3839" width="0" style="411" hidden="1"/>
    <col min="3840" max="3840" width="3" style="411" hidden="1" customWidth="1"/>
    <col min="3841" max="3841" width="21.85546875" style="411" hidden="1" customWidth="1"/>
    <col min="3842" max="3842" width="34.42578125" style="411" hidden="1" customWidth="1"/>
    <col min="3843" max="3843" width="16.140625" style="411" hidden="1" customWidth="1"/>
    <col min="3844" max="3844" width="5.85546875" style="411" hidden="1" customWidth="1"/>
    <col min="3845" max="3845" width="47" style="411" hidden="1" customWidth="1"/>
    <col min="3846" max="3848" width="16.140625" style="411" hidden="1" customWidth="1"/>
    <col min="3849" max="3849" width="15.85546875" style="411" hidden="1" customWidth="1"/>
    <col min="3850" max="3850" width="32" style="411" hidden="1" customWidth="1"/>
    <col min="3851" max="3851" width="3.85546875" style="411" hidden="1" customWidth="1"/>
    <col min="3852" max="4037" width="0" style="411" hidden="1" customWidth="1"/>
    <col min="4038" max="4095" width="0" style="411" hidden="1"/>
    <col min="4096" max="4096" width="3" style="411" hidden="1" customWidth="1"/>
    <col min="4097" max="4097" width="21.85546875" style="411" hidden="1" customWidth="1"/>
    <col min="4098" max="4098" width="34.42578125" style="411" hidden="1" customWidth="1"/>
    <col min="4099" max="4099" width="16.140625" style="411" hidden="1" customWidth="1"/>
    <col min="4100" max="4100" width="5.85546875" style="411" hidden="1" customWidth="1"/>
    <col min="4101" max="4101" width="47" style="411" hidden="1" customWidth="1"/>
    <col min="4102" max="4104" width="16.140625" style="411" hidden="1" customWidth="1"/>
    <col min="4105" max="4105" width="15.85546875" style="411" hidden="1" customWidth="1"/>
    <col min="4106" max="4106" width="32" style="411" hidden="1" customWidth="1"/>
    <col min="4107" max="4107" width="3.85546875" style="411" hidden="1" customWidth="1"/>
    <col min="4108" max="4293" width="0" style="411" hidden="1" customWidth="1"/>
    <col min="4294" max="4351" width="0" style="411" hidden="1"/>
    <col min="4352" max="4352" width="3" style="411" hidden="1" customWidth="1"/>
    <col min="4353" max="4353" width="21.85546875" style="411" hidden="1" customWidth="1"/>
    <col min="4354" max="4354" width="34.42578125" style="411" hidden="1" customWidth="1"/>
    <col min="4355" max="4355" width="16.140625" style="411" hidden="1" customWidth="1"/>
    <col min="4356" max="4356" width="5.85546875" style="411" hidden="1" customWidth="1"/>
    <col min="4357" max="4357" width="47" style="411" hidden="1" customWidth="1"/>
    <col min="4358" max="4360" width="16.140625" style="411" hidden="1" customWidth="1"/>
    <col min="4361" max="4361" width="15.85546875" style="411" hidden="1" customWidth="1"/>
    <col min="4362" max="4362" width="32" style="411" hidden="1" customWidth="1"/>
    <col min="4363" max="4363" width="3.85546875" style="411" hidden="1" customWidth="1"/>
    <col min="4364" max="4549" width="0" style="411" hidden="1" customWidth="1"/>
    <col min="4550" max="4607" width="0" style="411" hidden="1"/>
    <col min="4608" max="4608" width="3" style="411" hidden="1" customWidth="1"/>
    <col min="4609" max="4609" width="21.85546875" style="411" hidden="1" customWidth="1"/>
    <col min="4610" max="4610" width="34.42578125" style="411" hidden="1" customWidth="1"/>
    <col min="4611" max="4611" width="16.140625" style="411" hidden="1" customWidth="1"/>
    <col min="4612" max="4612" width="5.85546875" style="411" hidden="1" customWidth="1"/>
    <col min="4613" max="4613" width="47" style="411" hidden="1" customWidth="1"/>
    <col min="4614" max="4616" width="16.140625" style="411" hidden="1" customWidth="1"/>
    <col min="4617" max="4617" width="15.85546875" style="411" hidden="1" customWidth="1"/>
    <col min="4618" max="4618" width="32" style="411" hidden="1" customWidth="1"/>
    <col min="4619" max="4619" width="3.85546875" style="411" hidden="1" customWidth="1"/>
    <col min="4620" max="4805" width="0" style="411" hidden="1" customWidth="1"/>
    <col min="4806" max="4863" width="0" style="411" hidden="1"/>
    <col min="4864" max="4864" width="3" style="411" hidden="1" customWidth="1"/>
    <col min="4865" max="4865" width="21.85546875" style="411" hidden="1" customWidth="1"/>
    <col min="4866" max="4866" width="34.42578125" style="411" hidden="1" customWidth="1"/>
    <col min="4867" max="4867" width="16.140625" style="411" hidden="1" customWidth="1"/>
    <col min="4868" max="4868" width="5.85546875" style="411" hidden="1" customWidth="1"/>
    <col min="4869" max="4869" width="47" style="411" hidden="1" customWidth="1"/>
    <col min="4870" max="4872" width="16.140625" style="411" hidden="1" customWidth="1"/>
    <col min="4873" max="4873" width="15.85546875" style="411" hidden="1" customWidth="1"/>
    <col min="4874" max="4874" width="32" style="411" hidden="1" customWidth="1"/>
    <col min="4875" max="4875" width="3.85546875" style="411" hidden="1" customWidth="1"/>
    <col min="4876" max="5061" width="0" style="411" hidden="1" customWidth="1"/>
    <col min="5062" max="5119" width="0" style="411" hidden="1"/>
    <col min="5120" max="5120" width="3" style="411" hidden="1" customWidth="1"/>
    <col min="5121" max="5121" width="21.85546875" style="411" hidden="1" customWidth="1"/>
    <col min="5122" max="5122" width="34.42578125" style="411" hidden="1" customWidth="1"/>
    <col min="5123" max="5123" width="16.140625" style="411" hidden="1" customWidth="1"/>
    <col min="5124" max="5124" width="5.85546875" style="411" hidden="1" customWidth="1"/>
    <col min="5125" max="5125" width="47" style="411" hidden="1" customWidth="1"/>
    <col min="5126" max="5128" width="16.140625" style="411" hidden="1" customWidth="1"/>
    <col min="5129" max="5129" width="15.85546875" style="411" hidden="1" customWidth="1"/>
    <col min="5130" max="5130" width="32" style="411" hidden="1" customWidth="1"/>
    <col min="5131" max="5131" width="3.85546875" style="411" hidden="1" customWidth="1"/>
    <col min="5132" max="5317" width="0" style="411" hidden="1" customWidth="1"/>
    <col min="5318" max="5375" width="0" style="411" hidden="1"/>
    <col min="5376" max="5376" width="3" style="411" hidden="1" customWidth="1"/>
    <col min="5377" max="5377" width="21.85546875" style="411" hidden="1" customWidth="1"/>
    <col min="5378" max="5378" width="34.42578125" style="411" hidden="1" customWidth="1"/>
    <col min="5379" max="5379" width="16.140625" style="411" hidden="1" customWidth="1"/>
    <col min="5380" max="5380" width="5.85546875" style="411" hidden="1" customWidth="1"/>
    <col min="5381" max="5381" width="47" style="411" hidden="1" customWidth="1"/>
    <col min="5382" max="5384" width="16.140625" style="411" hidden="1" customWidth="1"/>
    <col min="5385" max="5385" width="15.85546875" style="411" hidden="1" customWidth="1"/>
    <col min="5386" max="5386" width="32" style="411" hidden="1" customWidth="1"/>
    <col min="5387" max="5387" width="3.85546875" style="411" hidden="1" customWidth="1"/>
    <col min="5388" max="5573" width="0" style="411" hidden="1" customWidth="1"/>
    <col min="5574" max="5631" width="0" style="411" hidden="1"/>
    <col min="5632" max="5632" width="3" style="411" hidden="1" customWidth="1"/>
    <col min="5633" max="5633" width="21.85546875" style="411" hidden="1" customWidth="1"/>
    <col min="5634" max="5634" width="34.42578125" style="411" hidden="1" customWidth="1"/>
    <col min="5635" max="5635" width="16.140625" style="411" hidden="1" customWidth="1"/>
    <col min="5636" max="5636" width="5.85546875" style="411" hidden="1" customWidth="1"/>
    <col min="5637" max="5637" width="47" style="411" hidden="1" customWidth="1"/>
    <col min="5638" max="5640" width="16.140625" style="411" hidden="1" customWidth="1"/>
    <col min="5641" max="5641" width="15.85546875" style="411" hidden="1" customWidth="1"/>
    <col min="5642" max="5642" width="32" style="411" hidden="1" customWidth="1"/>
    <col min="5643" max="5643" width="3.85546875" style="411" hidden="1" customWidth="1"/>
    <col min="5644" max="5829" width="0" style="411" hidden="1" customWidth="1"/>
    <col min="5830" max="5887" width="0" style="411" hidden="1"/>
    <col min="5888" max="5888" width="3" style="411" hidden="1" customWidth="1"/>
    <col min="5889" max="5889" width="21.85546875" style="411" hidden="1" customWidth="1"/>
    <col min="5890" max="5890" width="34.42578125" style="411" hidden="1" customWidth="1"/>
    <col min="5891" max="5891" width="16.140625" style="411" hidden="1" customWidth="1"/>
    <col min="5892" max="5892" width="5.85546875" style="411" hidden="1" customWidth="1"/>
    <col min="5893" max="5893" width="47" style="411" hidden="1" customWidth="1"/>
    <col min="5894" max="5896" width="16.140625" style="411" hidden="1" customWidth="1"/>
    <col min="5897" max="5897" width="15.85546875" style="411" hidden="1" customWidth="1"/>
    <col min="5898" max="5898" width="32" style="411" hidden="1" customWidth="1"/>
    <col min="5899" max="5899" width="3.85546875" style="411" hidden="1" customWidth="1"/>
    <col min="5900" max="6085" width="0" style="411" hidden="1" customWidth="1"/>
    <col min="6086" max="6143" width="0" style="411" hidden="1"/>
    <col min="6144" max="6144" width="3" style="411" hidden="1" customWidth="1"/>
    <col min="6145" max="6145" width="21.85546875" style="411" hidden="1" customWidth="1"/>
    <col min="6146" max="6146" width="34.42578125" style="411" hidden="1" customWidth="1"/>
    <col min="6147" max="6147" width="16.140625" style="411" hidden="1" customWidth="1"/>
    <col min="6148" max="6148" width="5.85546875" style="411" hidden="1" customWidth="1"/>
    <col min="6149" max="6149" width="47" style="411" hidden="1" customWidth="1"/>
    <col min="6150" max="6152" width="16.140625" style="411" hidden="1" customWidth="1"/>
    <col min="6153" max="6153" width="15.85546875" style="411" hidden="1" customWidth="1"/>
    <col min="6154" max="6154" width="32" style="411" hidden="1" customWidth="1"/>
    <col min="6155" max="6155" width="3.85546875" style="411" hidden="1" customWidth="1"/>
    <col min="6156" max="6341" width="0" style="411" hidden="1" customWidth="1"/>
    <col min="6342" max="6399" width="0" style="411" hidden="1"/>
    <col min="6400" max="6400" width="3" style="411" hidden="1" customWidth="1"/>
    <col min="6401" max="6401" width="21.85546875" style="411" hidden="1" customWidth="1"/>
    <col min="6402" max="6402" width="34.42578125" style="411" hidden="1" customWidth="1"/>
    <col min="6403" max="6403" width="16.140625" style="411" hidden="1" customWidth="1"/>
    <col min="6404" max="6404" width="5.85546875" style="411" hidden="1" customWidth="1"/>
    <col min="6405" max="6405" width="47" style="411" hidden="1" customWidth="1"/>
    <col min="6406" max="6408" width="16.140625" style="411" hidden="1" customWidth="1"/>
    <col min="6409" max="6409" width="15.85546875" style="411" hidden="1" customWidth="1"/>
    <col min="6410" max="6410" width="32" style="411" hidden="1" customWidth="1"/>
    <col min="6411" max="6411" width="3.85546875" style="411" hidden="1" customWidth="1"/>
    <col min="6412" max="6597" width="0" style="411" hidden="1" customWidth="1"/>
    <col min="6598" max="6655" width="0" style="411" hidden="1"/>
    <col min="6656" max="6656" width="3" style="411" hidden="1" customWidth="1"/>
    <col min="6657" max="6657" width="21.85546875" style="411" hidden="1" customWidth="1"/>
    <col min="6658" max="6658" width="34.42578125" style="411" hidden="1" customWidth="1"/>
    <col min="6659" max="6659" width="16.140625" style="411" hidden="1" customWidth="1"/>
    <col min="6660" max="6660" width="5.85546875" style="411" hidden="1" customWidth="1"/>
    <col min="6661" max="6661" width="47" style="411" hidden="1" customWidth="1"/>
    <col min="6662" max="6664" width="16.140625" style="411" hidden="1" customWidth="1"/>
    <col min="6665" max="6665" width="15.85546875" style="411" hidden="1" customWidth="1"/>
    <col min="6666" max="6666" width="32" style="411" hidden="1" customWidth="1"/>
    <col min="6667" max="6667" width="3.85546875" style="411" hidden="1" customWidth="1"/>
    <col min="6668" max="6853" width="0" style="411" hidden="1" customWidth="1"/>
    <col min="6854" max="6911" width="0" style="411" hidden="1"/>
    <col min="6912" max="6912" width="3" style="411" hidden="1" customWidth="1"/>
    <col min="6913" max="6913" width="21.85546875" style="411" hidden="1" customWidth="1"/>
    <col min="6914" max="6914" width="34.42578125" style="411" hidden="1" customWidth="1"/>
    <col min="6915" max="6915" width="16.140625" style="411" hidden="1" customWidth="1"/>
    <col min="6916" max="6916" width="5.85546875" style="411" hidden="1" customWidth="1"/>
    <col min="6917" max="6917" width="47" style="411" hidden="1" customWidth="1"/>
    <col min="6918" max="6920" width="16.140625" style="411" hidden="1" customWidth="1"/>
    <col min="6921" max="6921" width="15.85546875" style="411" hidden="1" customWidth="1"/>
    <col min="6922" max="6922" width="32" style="411" hidden="1" customWidth="1"/>
    <col min="6923" max="6923" width="3.85546875" style="411" hidden="1" customWidth="1"/>
    <col min="6924" max="7109" width="0" style="411" hidden="1" customWidth="1"/>
    <col min="7110" max="7167" width="0" style="411" hidden="1"/>
    <col min="7168" max="7168" width="3" style="411" hidden="1" customWidth="1"/>
    <col min="7169" max="7169" width="21.85546875" style="411" hidden="1" customWidth="1"/>
    <col min="7170" max="7170" width="34.42578125" style="411" hidden="1" customWidth="1"/>
    <col min="7171" max="7171" width="16.140625" style="411" hidden="1" customWidth="1"/>
    <col min="7172" max="7172" width="5.85546875" style="411" hidden="1" customWidth="1"/>
    <col min="7173" max="7173" width="47" style="411" hidden="1" customWidth="1"/>
    <col min="7174" max="7176" width="16.140625" style="411" hidden="1" customWidth="1"/>
    <col min="7177" max="7177" width="15.85546875" style="411" hidden="1" customWidth="1"/>
    <col min="7178" max="7178" width="32" style="411" hidden="1" customWidth="1"/>
    <col min="7179" max="7179" width="3.85546875" style="411" hidden="1" customWidth="1"/>
    <col min="7180" max="7365" width="0" style="411" hidden="1" customWidth="1"/>
    <col min="7366" max="7423" width="0" style="411" hidden="1"/>
    <col min="7424" max="7424" width="3" style="411" hidden="1" customWidth="1"/>
    <col min="7425" max="7425" width="21.85546875" style="411" hidden="1" customWidth="1"/>
    <col min="7426" max="7426" width="34.42578125" style="411" hidden="1" customWidth="1"/>
    <col min="7427" max="7427" width="16.140625" style="411" hidden="1" customWidth="1"/>
    <col min="7428" max="7428" width="5.85546875" style="411" hidden="1" customWidth="1"/>
    <col min="7429" max="7429" width="47" style="411" hidden="1" customWidth="1"/>
    <col min="7430" max="7432" width="16.140625" style="411" hidden="1" customWidth="1"/>
    <col min="7433" max="7433" width="15.85546875" style="411" hidden="1" customWidth="1"/>
    <col min="7434" max="7434" width="32" style="411" hidden="1" customWidth="1"/>
    <col min="7435" max="7435" width="3.85546875" style="411" hidden="1" customWidth="1"/>
    <col min="7436" max="7621" width="0" style="411" hidden="1" customWidth="1"/>
    <col min="7622" max="7679" width="0" style="411" hidden="1"/>
    <col min="7680" max="7680" width="3" style="411" hidden="1" customWidth="1"/>
    <col min="7681" max="7681" width="21.85546875" style="411" hidden="1" customWidth="1"/>
    <col min="7682" max="7682" width="34.42578125" style="411" hidden="1" customWidth="1"/>
    <col min="7683" max="7683" width="16.140625" style="411" hidden="1" customWidth="1"/>
    <col min="7684" max="7684" width="5.85546875" style="411" hidden="1" customWidth="1"/>
    <col min="7685" max="7685" width="47" style="411" hidden="1" customWidth="1"/>
    <col min="7686" max="7688" width="16.140625" style="411" hidden="1" customWidth="1"/>
    <col min="7689" max="7689" width="15.85546875" style="411" hidden="1" customWidth="1"/>
    <col min="7690" max="7690" width="32" style="411" hidden="1" customWidth="1"/>
    <col min="7691" max="7691" width="3.85546875" style="411" hidden="1" customWidth="1"/>
    <col min="7692" max="7877" width="0" style="411" hidden="1" customWidth="1"/>
    <col min="7878" max="7935" width="0" style="411" hidden="1"/>
    <col min="7936" max="7936" width="3" style="411" hidden="1" customWidth="1"/>
    <col min="7937" max="7937" width="21.85546875" style="411" hidden="1" customWidth="1"/>
    <col min="7938" max="7938" width="34.42578125" style="411" hidden="1" customWidth="1"/>
    <col min="7939" max="7939" width="16.140625" style="411" hidden="1" customWidth="1"/>
    <col min="7940" max="7940" width="5.85546875" style="411" hidden="1" customWidth="1"/>
    <col min="7941" max="7941" width="47" style="411" hidden="1" customWidth="1"/>
    <col min="7942" max="7944" width="16.140625" style="411" hidden="1" customWidth="1"/>
    <col min="7945" max="7945" width="15.85546875" style="411" hidden="1" customWidth="1"/>
    <col min="7946" max="7946" width="32" style="411" hidden="1" customWidth="1"/>
    <col min="7947" max="7947" width="3.85546875" style="411" hidden="1" customWidth="1"/>
    <col min="7948" max="8133" width="0" style="411" hidden="1" customWidth="1"/>
    <col min="8134" max="8191" width="0" style="411" hidden="1"/>
    <col min="8192" max="8192" width="3" style="411" hidden="1" customWidth="1"/>
    <col min="8193" max="8193" width="21.85546875" style="411" hidden="1" customWidth="1"/>
    <col min="8194" max="8194" width="34.42578125" style="411" hidden="1" customWidth="1"/>
    <col min="8195" max="8195" width="16.140625" style="411" hidden="1" customWidth="1"/>
    <col min="8196" max="8196" width="5.85546875" style="411" hidden="1" customWidth="1"/>
    <col min="8197" max="8197" width="47" style="411" hidden="1" customWidth="1"/>
    <col min="8198" max="8200" width="16.140625" style="411" hidden="1" customWidth="1"/>
    <col min="8201" max="8201" width="15.85546875" style="411" hidden="1" customWidth="1"/>
    <col min="8202" max="8202" width="32" style="411" hidden="1" customWidth="1"/>
    <col min="8203" max="8203" width="3.85546875" style="411" hidden="1" customWidth="1"/>
    <col min="8204" max="8389" width="0" style="411" hidden="1" customWidth="1"/>
    <col min="8390" max="8447" width="0" style="411" hidden="1"/>
    <col min="8448" max="8448" width="3" style="411" hidden="1" customWidth="1"/>
    <col min="8449" max="8449" width="21.85546875" style="411" hidden="1" customWidth="1"/>
    <col min="8450" max="8450" width="34.42578125" style="411" hidden="1" customWidth="1"/>
    <col min="8451" max="8451" width="16.140625" style="411" hidden="1" customWidth="1"/>
    <col min="8452" max="8452" width="5.85546875" style="411" hidden="1" customWidth="1"/>
    <col min="8453" max="8453" width="47" style="411" hidden="1" customWidth="1"/>
    <col min="8454" max="8456" width="16.140625" style="411" hidden="1" customWidth="1"/>
    <col min="8457" max="8457" width="15.85546875" style="411" hidden="1" customWidth="1"/>
    <col min="8458" max="8458" width="32" style="411" hidden="1" customWidth="1"/>
    <col min="8459" max="8459" width="3.85546875" style="411" hidden="1" customWidth="1"/>
    <col min="8460" max="8645" width="0" style="411" hidden="1" customWidth="1"/>
    <col min="8646" max="8703" width="0" style="411" hidden="1"/>
    <col min="8704" max="8704" width="3" style="411" hidden="1" customWidth="1"/>
    <col min="8705" max="8705" width="21.85546875" style="411" hidden="1" customWidth="1"/>
    <col min="8706" max="8706" width="34.42578125" style="411" hidden="1" customWidth="1"/>
    <col min="8707" max="8707" width="16.140625" style="411" hidden="1" customWidth="1"/>
    <col min="8708" max="8708" width="5.85546875" style="411" hidden="1" customWidth="1"/>
    <col min="8709" max="8709" width="47" style="411" hidden="1" customWidth="1"/>
    <col min="8710" max="8712" width="16.140625" style="411" hidden="1" customWidth="1"/>
    <col min="8713" max="8713" width="15.85546875" style="411" hidden="1" customWidth="1"/>
    <col min="8714" max="8714" width="32" style="411" hidden="1" customWidth="1"/>
    <col min="8715" max="8715" width="3.85546875" style="411" hidden="1" customWidth="1"/>
    <col min="8716" max="8901" width="0" style="411" hidden="1" customWidth="1"/>
    <col min="8902" max="8959" width="0" style="411" hidden="1"/>
    <col min="8960" max="8960" width="3" style="411" hidden="1" customWidth="1"/>
    <col min="8961" max="8961" width="21.85546875" style="411" hidden="1" customWidth="1"/>
    <col min="8962" max="8962" width="34.42578125" style="411" hidden="1" customWidth="1"/>
    <col min="8963" max="8963" width="16.140625" style="411" hidden="1" customWidth="1"/>
    <col min="8964" max="8964" width="5.85546875" style="411" hidden="1" customWidth="1"/>
    <col min="8965" max="8965" width="47" style="411" hidden="1" customWidth="1"/>
    <col min="8966" max="8968" width="16.140625" style="411" hidden="1" customWidth="1"/>
    <col min="8969" max="8969" width="15.85546875" style="411" hidden="1" customWidth="1"/>
    <col min="8970" max="8970" width="32" style="411" hidden="1" customWidth="1"/>
    <col min="8971" max="8971" width="3.85546875" style="411" hidden="1" customWidth="1"/>
    <col min="8972" max="9157" width="0" style="411" hidden="1" customWidth="1"/>
    <col min="9158" max="9215" width="0" style="411" hidden="1"/>
    <col min="9216" max="9216" width="3" style="411" hidden="1" customWidth="1"/>
    <col min="9217" max="9217" width="21.85546875" style="411" hidden="1" customWidth="1"/>
    <col min="9218" max="9218" width="34.42578125" style="411" hidden="1" customWidth="1"/>
    <col min="9219" max="9219" width="16.140625" style="411" hidden="1" customWidth="1"/>
    <col min="9220" max="9220" width="5.85546875" style="411" hidden="1" customWidth="1"/>
    <col min="9221" max="9221" width="47" style="411" hidden="1" customWidth="1"/>
    <col min="9222" max="9224" width="16.140625" style="411" hidden="1" customWidth="1"/>
    <col min="9225" max="9225" width="15.85546875" style="411" hidden="1" customWidth="1"/>
    <col min="9226" max="9226" width="32" style="411" hidden="1" customWidth="1"/>
    <col min="9227" max="9227" width="3.85546875" style="411" hidden="1" customWidth="1"/>
    <col min="9228" max="9413" width="0" style="411" hidden="1" customWidth="1"/>
    <col min="9414" max="9471" width="0" style="411" hidden="1"/>
    <col min="9472" max="9472" width="3" style="411" hidden="1" customWidth="1"/>
    <col min="9473" max="9473" width="21.85546875" style="411" hidden="1" customWidth="1"/>
    <col min="9474" max="9474" width="34.42578125" style="411" hidden="1" customWidth="1"/>
    <col min="9475" max="9475" width="16.140625" style="411" hidden="1" customWidth="1"/>
    <col min="9476" max="9476" width="5.85546875" style="411" hidden="1" customWidth="1"/>
    <col min="9477" max="9477" width="47" style="411" hidden="1" customWidth="1"/>
    <col min="9478" max="9480" width="16.140625" style="411" hidden="1" customWidth="1"/>
    <col min="9481" max="9481" width="15.85546875" style="411" hidden="1" customWidth="1"/>
    <col min="9482" max="9482" width="32" style="411" hidden="1" customWidth="1"/>
    <col min="9483" max="9483" width="3.85546875" style="411" hidden="1" customWidth="1"/>
    <col min="9484" max="9669" width="0" style="411" hidden="1" customWidth="1"/>
    <col min="9670" max="9727" width="0" style="411" hidden="1"/>
    <col min="9728" max="9728" width="3" style="411" hidden="1" customWidth="1"/>
    <col min="9729" max="9729" width="21.85546875" style="411" hidden="1" customWidth="1"/>
    <col min="9730" max="9730" width="34.42578125" style="411" hidden="1" customWidth="1"/>
    <col min="9731" max="9731" width="16.140625" style="411" hidden="1" customWidth="1"/>
    <col min="9732" max="9732" width="5.85546875" style="411" hidden="1" customWidth="1"/>
    <col min="9733" max="9733" width="47" style="411" hidden="1" customWidth="1"/>
    <col min="9734" max="9736" width="16.140625" style="411" hidden="1" customWidth="1"/>
    <col min="9737" max="9737" width="15.85546875" style="411" hidden="1" customWidth="1"/>
    <col min="9738" max="9738" width="32" style="411" hidden="1" customWidth="1"/>
    <col min="9739" max="9739" width="3.85546875" style="411" hidden="1" customWidth="1"/>
    <col min="9740" max="9925" width="0" style="411" hidden="1" customWidth="1"/>
    <col min="9926" max="9983" width="0" style="411" hidden="1"/>
    <col min="9984" max="9984" width="3" style="411" hidden="1" customWidth="1"/>
    <col min="9985" max="9985" width="21.85546875" style="411" hidden="1" customWidth="1"/>
    <col min="9986" max="9986" width="34.42578125" style="411" hidden="1" customWidth="1"/>
    <col min="9987" max="9987" width="16.140625" style="411" hidden="1" customWidth="1"/>
    <col min="9988" max="9988" width="5.85546875" style="411" hidden="1" customWidth="1"/>
    <col min="9989" max="9989" width="47" style="411" hidden="1" customWidth="1"/>
    <col min="9990" max="9992" width="16.140625" style="411" hidden="1" customWidth="1"/>
    <col min="9993" max="9993" width="15.85546875" style="411" hidden="1" customWidth="1"/>
    <col min="9994" max="9994" width="32" style="411" hidden="1" customWidth="1"/>
    <col min="9995" max="9995" width="3.85546875" style="411" hidden="1" customWidth="1"/>
    <col min="9996" max="10181" width="0" style="411" hidden="1" customWidth="1"/>
    <col min="10182" max="10239" width="0" style="411" hidden="1"/>
    <col min="10240" max="10240" width="3" style="411" hidden="1" customWidth="1"/>
    <col min="10241" max="10241" width="21.85546875" style="411" hidden="1" customWidth="1"/>
    <col min="10242" max="10242" width="34.42578125" style="411" hidden="1" customWidth="1"/>
    <col min="10243" max="10243" width="16.140625" style="411" hidden="1" customWidth="1"/>
    <col min="10244" max="10244" width="5.85546875" style="411" hidden="1" customWidth="1"/>
    <col min="10245" max="10245" width="47" style="411" hidden="1" customWidth="1"/>
    <col min="10246" max="10248" width="16.140625" style="411" hidden="1" customWidth="1"/>
    <col min="10249" max="10249" width="15.85546875" style="411" hidden="1" customWidth="1"/>
    <col min="10250" max="10250" width="32" style="411" hidden="1" customWidth="1"/>
    <col min="10251" max="10251" width="3.85546875" style="411" hidden="1" customWidth="1"/>
    <col min="10252" max="10437" width="0" style="411" hidden="1" customWidth="1"/>
    <col min="10438" max="10495" width="0" style="411" hidden="1"/>
    <col min="10496" max="10496" width="3" style="411" hidden="1" customWidth="1"/>
    <col min="10497" max="10497" width="21.85546875" style="411" hidden="1" customWidth="1"/>
    <col min="10498" max="10498" width="34.42578125" style="411" hidden="1" customWidth="1"/>
    <col min="10499" max="10499" width="16.140625" style="411" hidden="1" customWidth="1"/>
    <col min="10500" max="10500" width="5.85546875" style="411" hidden="1" customWidth="1"/>
    <col min="10501" max="10501" width="47" style="411" hidden="1" customWidth="1"/>
    <col min="10502" max="10504" width="16.140625" style="411" hidden="1" customWidth="1"/>
    <col min="10505" max="10505" width="15.85546875" style="411" hidden="1" customWidth="1"/>
    <col min="10506" max="10506" width="32" style="411" hidden="1" customWidth="1"/>
    <col min="10507" max="10507" width="3.85546875" style="411" hidden="1" customWidth="1"/>
    <col min="10508" max="10693" width="0" style="411" hidden="1" customWidth="1"/>
    <col min="10694" max="10751" width="0" style="411" hidden="1"/>
    <col min="10752" max="10752" width="3" style="411" hidden="1" customWidth="1"/>
    <col min="10753" max="10753" width="21.85546875" style="411" hidden="1" customWidth="1"/>
    <col min="10754" max="10754" width="34.42578125" style="411" hidden="1" customWidth="1"/>
    <col min="10755" max="10755" width="16.140625" style="411" hidden="1" customWidth="1"/>
    <col min="10756" max="10756" width="5.85546875" style="411" hidden="1" customWidth="1"/>
    <col min="10757" max="10757" width="47" style="411" hidden="1" customWidth="1"/>
    <col min="10758" max="10760" width="16.140625" style="411" hidden="1" customWidth="1"/>
    <col min="10761" max="10761" width="15.85546875" style="411" hidden="1" customWidth="1"/>
    <col min="10762" max="10762" width="32" style="411" hidden="1" customWidth="1"/>
    <col min="10763" max="10763" width="3.85546875" style="411" hidden="1" customWidth="1"/>
    <col min="10764" max="10949" width="0" style="411" hidden="1" customWidth="1"/>
    <col min="10950" max="11007" width="0" style="411" hidden="1"/>
    <col min="11008" max="11008" width="3" style="411" hidden="1" customWidth="1"/>
    <col min="11009" max="11009" width="21.85546875" style="411" hidden="1" customWidth="1"/>
    <col min="11010" max="11010" width="34.42578125" style="411" hidden="1" customWidth="1"/>
    <col min="11011" max="11011" width="16.140625" style="411" hidden="1" customWidth="1"/>
    <col min="11012" max="11012" width="5.85546875" style="411" hidden="1" customWidth="1"/>
    <col min="11013" max="11013" width="47" style="411" hidden="1" customWidth="1"/>
    <col min="11014" max="11016" width="16.140625" style="411" hidden="1" customWidth="1"/>
    <col min="11017" max="11017" width="15.85546875" style="411" hidden="1" customWidth="1"/>
    <col min="11018" max="11018" width="32" style="411" hidden="1" customWidth="1"/>
    <col min="11019" max="11019" width="3.85546875" style="411" hidden="1" customWidth="1"/>
    <col min="11020" max="11205" width="0" style="411" hidden="1" customWidth="1"/>
    <col min="11206" max="11263" width="0" style="411" hidden="1"/>
    <col min="11264" max="11264" width="3" style="411" hidden="1" customWidth="1"/>
    <col min="11265" max="11265" width="21.85546875" style="411" hidden="1" customWidth="1"/>
    <col min="11266" max="11266" width="34.42578125" style="411" hidden="1" customWidth="1"/>
    <col min="11267" max="11267" width="16.140625" style="411" hidden="1" customWidth="1"/>
    <col min="11268" max="11268" width="5.85546875" style="411" hidden="1" customWidth="1"/>
    <col min="11269" max="11269" width="47" style="411" hidden="1" customWidth="1"/>
    <col min="11270" max="11272" width="16.140625" style="411" hidden="1" customWidth="1"/>
    <col min="11273" max="11273" width="15.85546875" style="411" hidden="1" customWidth="1"/>
    <col min="11274" max="11274" width="32" style="411" hidden="1" customWidth="1"/>
    <col min="11275" max="11275" width="3.85546875" style="411" hidden="1" customWidth="1"/>
    <col min="11276" max="11461" width="0" style="411" hidden="1" customWidth="1"/>
    <col min="11462" max="11519" width="0" style="411" hidden="1"/>
    <col min="11520" max="11520" width="3" style="411" hidden="1" customWidth="1"/>
    <col min="11521" max="11521" width="21.85546875" style="411" hidden="1" customWidth="1"/>
    <col min="11522" max="11522" width="34.42578125" style="411" hidden="1" customWidth="1"/>
    <col min="11523" max="11523" width="16.140625" style="411" hidden="1" customWidth="1"/>
    <col min="11524" max="11524" width="5.85546875" style="411" hidden="1" customWidth="1"/>
    <col min="11525" max="11525" width="47" style="411" hidden="1" customWidth="1"/>
    <col min="11526" max="11528" width="16.140625" style="411" hidden="1" customWidth="1"/>
    <col min="11529" max="11529" width="15.85546875" style="411" hidden="1" customWidth="1"/>
    <col min="11530" max="11530" width="32" style="411" hidden="1" customWidth="1"/>
    <col min="11531" max="11531" width="3.85546875" style="411" hidden="1" customWidth="1"/>
    <col min="11532" max="11717" width="0" style="411" hidden="1" customWidth="1"/>
    <col min="11718" max="11775" width="0" style="411" hidden="1"/>
    <col min="11776" max="11776" width="3" style="411" hidden="1" customWidth="1"/>
    <col min="11777" max="11777" width="21.85546875" style="411" hidden="1" customWidth="1"/>
    <col min="11778" max="11778" width="34.42578125" style="411" hidden="1" customWidth="1"/>
    <col min="11779" max="11779" width="16.140625" style="411" hidden="1" customWidth="1"/>
    <col min="11780" max="11780" width="5.85546875" style="411" hidden="1" customWidth="1"/>
    <col min="11781" max="11781" width="47" style="411" hidden="1" customWidth="1"/>
    <col min="11782" max="11784" width="16.140625" style="411" hidden="1" customWidth="1"/>
    <col min="11785" max="11785" width="15.85546875" style="411" hidden="1" customWidth="1"/>
    <col min="11786" max="11786" width="32" style="411" hidden="1" customWidth="1"/>
    <col min="11787" max="11787" width="3.85546875" style="411" hidden="1" customWidth="1"/>
    <col min="11788" max="11973" width="0" style="411" hidden="1" customWidth="1"/>
    <col min="11974" max="12031" width="0" style="411" hidden="1"/>
    <col min="12032" max="12032" width="3" style="411" hidden="1" customWidth="1"/>
    <col min="12033" max="12033" width="21.85546875" style="411" hidden="1" customWidth="1"/>
    <col min="12034" max="12034" width="34.42578125" style="411" hidden="1" customWidth="1"/>
    <col min="12035" max="12035" width="16.140625" style="411" hidden="1" customWidth="1"/>
    <col min="12036" max="12036" width="5.85546875" style="411" hidden="1" customWidth="1"/>
    <col min="12037" max="12037" width="47" style="411" hidden="1" customWidth="1"/>
    <col min="12038" max="12040" width="16.140625" style="411" hidden="1" customWidth="1"/>
    <col min="12041" max="12041" width="15.85546875" style="411" hidden="1" customWidth="1"/>
    <col min="12042" max="12042" width="32" style="411" hidden="1" customWidth="1"/>
    <col min="12043" max="12043" width="3.85546875" style="411" hidden="1" customWidth="1"/>
    <col min="12044" max="12229" width="0" style="411" hidden="1" customWidth="1"/>
    <col min="12230" max="12287" width="0" style="411" hidden="1"/>
    <col min="12288" max="12288" width="3" style="411" hidden="1" customWidth="1"/>
    <col min="12289" max="12289" width="21.85546875" style="411" hidden="1" customWidth="1"/>
    <col min="12290" max="12290" width="34.42578125" style="411" hidden="1" customWidth="1"/>
    <col min="12291" max="12291" width="16.140625" style="411" hidden="1" customWidth="1"/>
    <col min="12292" max="12292" width="5.85546875" style="411" hidden="1" customWidth="1"/>
    <col min="12293" max="12293" width="47" style="411" hidden="1" customWidth="1"/>
    <col min="12294" max="12296" width="16.140625" style="411" hidden="1" customWidth="1"/>
    <col min="12297" max="12297" width="15.85546875" style="411" hidden="1" customWidth="1"/>
    <col min="12298" max="12298" width="32" style="411" hidden="1" customWidth="1"/>
    <col min="12299" max="12299" width="3.85546875" style="411" hidden="1" customWidth="1"/>
    <col min="12300" max="12485" width="0" style="411" hidden="1" customWidth="1"/>
    <col min="12486" max="12543" width="0" style="411" hidden="1"/>
    <col min="12544" max="12544" width="3" style="411" hidden="1" customWidth="1"/>
    <col min="12545" max="12545" width="21.85546875" style="411" hidden="1" customWidth="1"/>
    <col min="12546" max="12546" width="34.42578125" style="411" hidden="1" customWidth="1"/>
    <col min="12547" max="12547" width="16.140625" style="411" hidden="1" customWidth="1"/>
    <col min="12548" max="12548" width="5.85546875" style="411" hidden="1" customWidth="1"/>
    <col min="12549" max="12549" width="47" style="411" hidden="1" customWidth="1"/>
    <col min="12550" max="12552" width="16.140625" style="411" hidden="1" customWidth="1"/>
    <col min="12553" max="12553" width="15.85546875" style="411" hidden="1" customWidth="1"/>
    <col min="12554" max="12554" width="32" style="411" hidden="1" customWidth="1"/>
    <col min="12555" max="12555" width="3.85546875" style="411" hidden="1" customWidth="1"/>
    <col min="12556" max="12741" width="0" style="411" hidden="1" customWidth="1"/>
    <col min="12742" max="12799" width="0" style="411" hidden="1"/>
    <col min="12800" max="12800" width="3" style="411" hidden="1" customWidth="1"/>
    <col min="12801" max="12801" width="21.85546875" style="411" hidden="1" customWidth="1"/>
    <col min="12802" max="12802" width="34.42578125" style="411" hidden="1" customWidth="1"/>
    <col min="12803" max="12803" width="16.140625" style="411" hidden="1" customWidth="1"/>
    <col min="12804" max="12804" width="5.85546875" style="411" hidden="1" customWidth="1"/>
    <col min="12805" max="12805" width="47" style="411" hidden="1" customWidth="1"/>
    <col min="12806" max="12808" width="16.140625" style="411" hidden="1" customWidth="1"/>
    <col min="12809" max="12809" width="15.85546875" style="411" hidden="1" customWidth="1"/>
    <col min="12810" max="12810" width="32" style="411" hidden="1" customWidth="1"/>
    <col min="12811" max="12811" width="3.85546875" style="411" hidden="1" customWidth="1"/>
    <col min="12812" max="12997" width="0" style="411" hidden="1" customWidth="1"/>
    <col min="12998" max="13055" width="0" style="411" hidden="1"/>
    <col min="13056" max="13056" width="3" style="411" hidden="1" customWidth="1"/>
    <col min="13057" max="13057" width="21.85546875" style="411" hidden="1" customWidth="1"/>
    <col min="13058" max="13058" width="34.42578125" style="411" hidden="1" customWidth="1"/>
    <col min="13059" max="13059" width="16.140625" style="411" hidden="1" customWidth="1"/>
    <col min="13060" max="13060" width="5.85546875" style="411" hidden="1" customWidth="1"/>
    <col min="13061" max="13061" width="47" style="411" hidden="1" customWidth="1"/>
    <col min="13062" max="13064" width="16.140625" style="411" hidden="1" customWidth="1"/>
    <col min="13065" max="13065" width="15.85546875" style="411" hidden="1" customWidth="1"/>
    <col min="13066" max="13066" width="32" style="411" hidden="1" customWidth="1"/>
    <col min="13067" max="13067" width="3.85546875" style="411" hidden="1" customWidth="1"/>
    <col min="13068" max="13253" width="0" style="411" hidden="1" customWidth="1"/>
    <col min="13254" max="13311" width="0" style="411" hidden="1"/>
    <col min="13312" max="13312" width="3" style="411" hidden="1" customWidth="1"/>
    <col min="13313" max="13313" width="21.85546875" style="411" hidden="1" customWidth="1"/>
    <col min="13314" max="13314" width="34.42578125" style="411" hidden="1" customWidth="1"/>
    <col min="13315" max="13315" width="16.140625" style="411" hidden="1" customWidth="1"/>
    <col min="13316" max="13316" width="5.85546875" style="411" hidden="1" customWidth="1"/>
    <col min="13317" max="13317" width="47" style="411" hidden="1" customWidth="1"/>
    <col min="13318" max="13320" width="16.140625" style="411" hidden="1" customWidth="1"/>
    <col min="13321" max="13321" width="15.85546875" style="411" hidden="1" customWidth="1"/>
    <col min="13322" max="13322" width="32" style="411" hidden="1" customWidth="1"/>
    <col min="13323" max="13323" width="3.85546875" style="411" hidden="1" customWidth="1"/>
    <col min="13324" max="13509" width="0" style="411" hidden="1" customWidth="1"/>
    <col min="13510" max="13567" width="0" style="411" hidden="1"/>
    <col min="13568" max="13568" width="3" style="411" hidden="1" customWidth="1"/>
    <col min="13569" max="13569" width="21.85546875" style="411" hidden="1" customWidth="1"/>
    <col min="13570" max="13570" width="34.42578125" style="411" hidden="1" customWidth="1"/>
    <col min="13571" max="13571" width="16.140625" style="411" hidden="1" customWidth="1"/>
    <col min="13572" max="13572" width="5.85546875" style="411" hidden="1" customWidth="1"/>
    <col min="13573" max="13573" width="47" style="411" hidden="1" customWidth="1"/>
    <col min="13574" max="13576" width="16.140625" style="411" hidden="1" customWidth="1"/>
    <col min="13577" max="13577" width="15.85546875" style="411" hidden="1" customWidth="1"/>
    <col min="13578" max="13578" width="32" style="411" hidden="1" customWidth="1"/>
    <col min="13579" max="13579" width="3.85546875" style="411" hidden="1" customWidth="1"/>
    <col min="13580" max="13765" width="0" style="411" hidden="1" customWidth="1"/>
    <col min="13766" max="13823" width="0" style="411" hidden="1"/>
    <col min="13824" max="13824" width="3" style="411" hidden="1" customWidth="1"/>
    <col min="13825" max="13825" width="21.85546875" style="411" hidden="1" customWidth="1"/>
    <col min="13826" max="13826" width="34.42578125" style="411" hidden="1" customWidth="1"/>
    <col min="13827" max="13827" width="16.140625" style="411" hidden="1" customWidth="1"/>
    <col min="13828" max="13828" width="5.85546875" style="411" hidden="1" customWidth="1"/>
    <col min="13829" max="13829" width="47" style="411" hidden="1" customWidth="1"/>
    <col min="13830" max="13832" width="16.140625" style="411" hidden="1" customWidth="1"/>
    <col min="13833" max="13833" width="15.85546875" style="411" hidden="1" customWidth="1"/>
    <col min="13834" max="13834" width="32" style="411" hidden="1" customWidth="1"/>
    <col min="13835" max="13835" width="3.85546875" style="411" hidden="1" customWidth="1"/>
    <col min="13836" max="14021" width="0" style="411" hidden="1" customWidth="1"/>
    <col min="14022" max="14079" width="0" style="411" hidden="1"/>
    <col min="14080" max="14080" width="3" style="411" hidden="1" customWidth="1"/>
    <col min="14081" max="14081" width="21.85546875" style="411" hidden="1" customWidth="1"/>
    <col min="14082" max="14082" width="34.42578125" style="411" hidden="1" customWidth="1"/>
    <col min="14083" max="14083" width="16.140625" style="411" hidden="1" customWidth="1"/>
    <col min="14084" max="14084" width="5.85546875" style="411" hidden="1" customWidth="1"/>
    <col min="14085" max="14085" width="47" style="411" hidden="1" customWidth="1"/>
    <col min="14086" max="14088" width="16.140625" style="411" hidden="1" customWidth="1"/>
    <col min="14089" max="14089" width="15.85546875" style="411" hidden="1" customWidth="1"/>
    <col min="14090" max="14090" width="32" style="411" hidden="1" customWidth="1"/>
    <col min="14091" max="14091" width="3.85546875" style="411" hidden="1" customWidth="1"/>
    <col min="14092" max="14277" width="0" style="411" hidden="1" customWidth="1"/>
    <col min="14278" max="14335" width="0" style="411" hidden="1"/>
    <col min="14336" max="14336" width="3" style="411" hidden="1" customWidth="1"/>
    <col min="14337" max="14337" width="21.85546875" style="411" hidden="1" customWidth="1"/>
    <col min="14338" max="14338" width="34.42578125" style="411" hidden="1" customWidth="1"/>
    <col min="14339" max="14339" width="16.140625" style="411" hidden="1" customWidth="1"/>
    <col min="14340" max="14340" width="5.85546875" style="411" hidden="1" customWidth="1"/>
    <col min="14341" max="14341" width="47" style="411" hidden="1" customWidth="1"/>
    <col min="14342" max="14344" width="16.140625" style="411" hidden="1" customWidth="1"/>
    <col min="14345" max="14345" width="15.85546875" style="411" hidden="1" customWidth="1"/>
    <col min="14346" max="14346" width="32" style="411" hidden="1" customWidth="1"/>
    <col min="14347" max="14347" width="3.85546875" style="411" hidden="1" customWidth="1"/>
    <col min="14348" max="14533" width="0" style="411" hidden="1" customWidth="1"/>
    <col min="14534" max="14591" width="0" style="411" hidden="1"/>
    <col min="14592" max="14592" width="3" style="411" hidden="1" customWidth="1"/>
    <col min="14593" max="14593" width="21.85546875" style="411" hidden="1" customWidth="1"/>
    <col min="14594" max="14594" width="34.42578125" style="411" hidden="1" customWidth="1"/>
    <col min="14595" max="14595" width="16.140625" style="411" hidden="1" customWidth="1"/>
    <col min="14596" max="14596" width="5.85546875" style="411" hidden="1" customWidth="1"/>
    <col min="14597" max="14597" width="47" style="411" hidden="1" customWidth="1"/>
    <col min="14598" max="14600" width="16.140625" style="411" hidden="1" customWidth="1"/>
    <col min="14601" max="14601" width="15.85546875" style="411" hidden="1" customWidth="1"/>
    <col min="14602" max="14602" width="32" style="411" hidden="1" customWidth="1"/>
    <col min="14603" max="14603" width="3.85546875" style="411" hidden="1" customWidth="1"/>
    <col min="14604" max="14789" width="0" style="411" hidden="1" customWidth="1"/>
    <col min="14790" max="14847" width="0" style="411" hidden="1"/>
    <col min="14848" max="14848" width="3" style="411" hidden="1" customWidth="1"/>
    <col min="14849" max="14849" width="21.85546875" style="411" hidden="1" customWidth="1"/>
    <col min="14850" max="14850" width="34.42578125" style="411" hidden="1" customWidth="1"/>
    <col min="14851" max="14851" width="16.140625" style="411" hidden="1" customWidth="1"/>
    <col min="14852" max="14852" width="5.85546875" style="411" hidden="1" customWidth="1"/>
    <col min="14853" max="14853" width="47" style="411" hidden="1" customWidth="1"/>
    <col min="14854" max="14856" width="16.140625" style="411" hidden="1" customWidth="1"/>
    <col min="14857" max="14857" width="15.85546875" style="411" hidden="1" customWidth="1"/>
    <col min="14858" max="14858" width="32" style="411" hidden="1" customWidth="1"/>
    <col min="14859" max="14859" width="3.85546875" style="411" hidden="1" customWidth="1"/>
    <col min="14860" max="15045" width="0" style="411" hidden="1" customWidth="1"/>
    <col min="15046" max="15103" width="0" style="411" hidden="1"/>
    <col min="15104" max="15104" width="3" style="411" hidden="1" customWidth="1"/>
    <col min="15105" max="15105" width="21.85546875" style="411" hidden="1" customWidth="1"/>
    <col min="15106" max="15106" width="34.42578125" style="411" hidden="1" customWidth="1"/>
    <col min="15107" max="15107" width="16.140625" style="411" hidden="1" customWidth="1"/>
    <col min="15108" max="15108" width="5.85546875" style="411" hidden="1" customWidth="1"/>
    <col min="15109" max="15109" width="47" style="411" hidden="1" customWidth="1"/>
    <col min="15110" max="15112" width="16.140625" style="411" hidden="1" customWidth="1"/>
    <col min="15113" max="15113" width="15.85546875" style="411" hidden="1" customWidth="1"/>
    <col min="15114" max="15114" width="32" style="411" hidden="1" customWidth="1"/>
    <col min="15115" max="15115" width="3.85546875" style="411" hidden="1" customWidth="1"/>
    <col min="15116" max="15301" width="0" style="411" hidden="1" customWidth="1"/>
    <col min="15302" max="15359" width="0" style="411" hidden="1"/>
    <col min="15360" max="15360" width="3" style="411" hidden="1" customWidth="1"/>
    <col min="15361" max="15361" width="21.85546875" style="411" hidden="1" customWidth="1"/>
    <col min="15362" max="15362" width="34.42578125" style="411" hidden="1" customWidth="1"/>
    <col min="15363" max="15363" width="16.140625" style="411" hidden="1" customWidth="1"/>
    <col min="15364" max="15364" width="5.85546875" style="411" hidden="1" customWidth="1"/>
    <col min="15365" max="15365" width="47" style="411" hidden="1" customWidth="1"/>
    <col min="15366" max="15368" width="16.140625" style="411" hidden="1" customWidth="1"/>
    <col min="15369" max="15369" width="15.85546875" style="411" hidden="1" customWidth="1"/>
    <col min="15370" max="15370" width="32" style="411" hidden="1" customWidth="1"/>
    <col min="15371" max="15371" width="3.85546875" style="411" hidden="1" customWidth="1"/>
    <col min="15372" max="15557" width="0" style="411" hidden="1" customWidth="1"/>
    <col min="15558" max="15615" width="0" style="411" hidden="1"/>
    <col min="15616" max="15616" width="3" style="411" hidden="1" customWidth="1"/>
    <col min="15617" max="15617" width="21.85546875" style="411" hidden="1" customWidth="1"/>
    <col min="15618" max="15618" width="34.42578125" style="411" hidden="1" customWidth="1"/>
    <col min="15619" max="15619" width="16.140625" style="411" hidden="1" customWidth="1"/>
    <col min="15620" max="15620" width="5.85546875" style="411" hidden="1" customWidth="1"/>
    <col min="15621" max="15621" width="47" style="411" hidden="1" customWidth="1"/>
    <col min="15622" max="15624" width="16.140625" style="411" hidden="1" customWidth="1"/>
    <col min="15625" max="15625" width="15.85546875" style="411" hidden="1" customWidth="1"/>
    <col min="15626" max="15626" width="32" style="411" hidden="1" customWidth="1"/>
    <col min="15627" max="15627" width="3.85546875" style="411" hidden="1" customWidth="1"/>
    <col min="15628" max="15813" width="0" style="411" hidden="1" customWidth="1"/>
    <col min="15814" max="15871" width="0" style="411" hidden="1"/>
    <col min="15872" max="15872" width="3" style="411" hidden="1" customWidth="1"/>
    <col min="15873" max="15873" width="21.85546875" style="411" hidden="1" customWidth="1"/>
    <col min="15874" max="15874" width="34.42578125" style="411" hidden="1" customWidth="1"/>
    <col min="15875" max="15875" width="16.140625" style="411" hidden="1" customWidth="1"/>
    <col min="15876" max="15876" width="5.85546875" style="411" hidden="1" customWidth="1"/>
    <col min="15877" max="15877" width="47" style="411" hidden="1" customWidth="1"/>
    <col min="15878" max="15880" width="16.140625" style="411" hidden="1" customWidth="1"/>
    <col min="15881" max="15881" width="15.85546875" style="411" hidden="1" customWidth="1"/>
    <col min="15882" max="15882" width="32" style="411" hidden="1" customWidth="1"/>
    <col min="15883" max="15883" width="3.85546875" style="411" hidden="1" customWidth="1"/>
    <col min="15884" max="16069" width="0" style="411" hidden="1" customWidth="1"/>
    <col min="16070" max="16127" width="0" style="411" hidden="1"/>
    <col min="16128" max="16128" width="3" style="411" hidden="1" customWidth="1"/>
    <col min="16129" max="16129" width="21.85546875" style="411" hidden="1" customWidth="1"/>
    <col min="16130" max="16130" width="34.42578125" style="411" hidden="1" customWidth="1"/>
    <col min="16131" max="16131" width="16.140625" style="411" hidden="1" customWidth="1"/>
    <col min="16132" max="16132" width="5.85546875" style="411" hidden="1" customWidth="1"/>
    <col min="16133" max="16133" width="47" style="411" hidden="1" customWidth="1"/>
    <col min="16134" max="16136" width="16.140625" style="411" hidden="1" customWidth="1"/>
    <col min="16137" max="16137" width="15.85546875" style="411" hidden="1" customWidth="1"/>
    <col min="16138" max="16138" width="32" style="411" hidden="1" customWidth="1"/>
    <col min="16139" max="16139" width="3.85546875" style="411" hidden="1" customWidth="1"/>
    <col min="16140" max="16325" width="0" style="411" hidden="1" customWidth="1"/>
    <col min="16326" max="16384" width="0" style="411" hidden="1"/>
  </cols>
  <sheetData>
    <row r="1" spans="1:11" s="406" customFormat="1" ht="18" customHeight="1" x14ac:dyDescent="0.25">
      <c r="A1" s="886"/>
      <c r="B1" s="701" t="s">
        <v>412</v>
      </c>
      <c r="C1" s="701"/>
      <c r="D1" s="701"/>
      <c r="E1" s="701"/>
      <c r="F1" s="701"/>
      <c r="G1" s="701"/>
      <c r="H1" s="701"/>
      <c r="I1" s="701"/>
      <c r="J1" s="701"/>
      <c r="K1" s="405"/>
    </row>
    <row r="2" spans="1:11" s="406" customFormat="1" ht="18" customHeight="1" x14ac:dyDescent="0.25">
      <c r="A2" s="886"/>
      <c r="B2" s="701" t="s">
        <v>125</v>
      </c>
      <c r="C2" s="701"/>
      <c r="D2" s="701"/>
      <c r="E2" s="701"/>
      <c r="F2" s="701"/>
      <c r="G2" s="701"/>
      <c r="H2" s="701"/>
      <c r="I2" s="701"/>
      <c r="J2" s="701"/>
      <c r="K2" s="405"/>
    </row>
    <row r="3" spans="1:11" s="406" customFormat="1" ht="18" customHeight="1" x14ac:dyDescent="0.25">
      <c r="A3" s="886"/>
      <c r="B3" s="701" t="s">
        <v>359</v>
      </c>
      <c r="C3" s="701"/>
      <c r="D3" s="701"/>
      <c r="E3" s="701"/>
      <c r="F3" s="701"/>
      <c r="G3" s="701"/>
      <c r="H3" s="701"/>
      <c r="I3" s="701"/>
      <c r="J3" s="701"/>
      <c r="K3" s="405"/>
    </row>
    <row r="4" spans="1:11" s="406" customFormat="1" ht="18" customHeight="1" x14ac:dyDescent="0.25">
      <c r="A4" s="886"/>
      <c r="B4" s="701" t="s">
        <v>411</v>
      </c>
      <c r="C4" s="701"/>
      <c r="D4" s="701"/>
      <c r="E4" s="701"/>
      <c r="F4" s="701"/>
      <c r="G4" s="887" t="s">
        <v>408</v>
      </c>
      <c r="H4" s="887"/>
      <c r="I4" s="887"/>
      <c r="J4" s="887"/>
      <c r="K4" s="405"/>
    </row>
    <row r="5" spans="1:11" s="406" customFormat="1" ht="18" customHeight="1" x14ac:dyDescent="0.25">
      <c r="A5" s="407"/>
      <c r="B5" s="271"/>
      <c r="C5" s="271"/>
      <c r="D5" s="271"/>
      <c r="E5" s="271"/>
      <c r="F5" s="271"/>
      <c r="G5" s="271"/>
      <c r="H5" s="271"/>
      <c r="I5" s="408"/>
      <c r="K5" s="405"/>
    </row>
    <row r="6" spans="1:11" s="406" customFormat="1" ht="51.75" customHeight="1" x14ac:dyDescent="0.25">
      <c r="A6" s="274" t="s">
        <v>370</v>
      </c>
      <c r="B6" s="712" t="s">
        <v>299</v>
      </c>
      <c r="C6" s="712"/>
      <c r="D6" s="712"/>
      <c r="E6" s="273"/>
      <c r="F6" s="271"/>
      <c r="G6" s="271"/>
      <c r="H6" s="271"/>
      <c r="I6" s="408"/>
      <c r="K6" s="405"/>
    </row>
    <row r="7" spans="1:11" s="406" customFormat="1" ht="32.25" customHeight="1" x14ac:dyDescent="0.25">
      <c r="A7" s="275" t="s">
        <v>0</v>
      </c>
      <c r="B7" s="712" t="s">
        <v>413</v>
      </c>
      <c r="C7" s="712"/>
      <c r="D7" s="712"/>
      <c r="E7" s="273"/>
      <c r="F7" s="271"/>
      <c r="G7" s="271"/>
      <c r="H7" s="271"/>
      <c r="I7" s="408"/>
      <c r="K7" s="405"/>
    </row>
    <row r="8" spans="1:11" s="406" customFormat="1" ht="32.25" customHeight="1" x14ac:dyDescent="0.25">
      <c r="A8" s="275" t="s">
        <v>295</v>
      </c>
      <c r="B8" s="712" t="s">
        <v>406</v>
      </c>
      <c r="C8" s="712"/>
      <c r="D8" s="712"/>
      <c r="E8" s="231"/>
      <c r="F8" s="271"/>
      <c r="G8" s="271"/>
      <c r="H8" s="271"/>
      <c r="I8" s="408"/>
      <c r="K8" s="405"/>
    </row>
    <row r="9" spans="1:11" s="406" customFormat="1" ht="33.75" customHeight="1" x14ac:dyDescent="0.25">
      <c r="A9" s="275" t="s">
        <v>180</v>
      </c>
      <c r="B9" s="712" t="s">
        <v>742</v>
      </c>
      <c r="C9" s="712"/>
      <c r="D9" s="712"/>
      <c r="E9" s="273"/>
      <c r="F9" s="271"/>
      <c r="G9" s="271"/>
      <c r="H9" s="271"/>
      <c r="I9" s="408"/>
      <c r="K9" s="405"/>
    </row>
    <row r="10" spans="1:11" s="406" customFormat="1" ht="33.75" customHeight="1" x14ac:dyDescent="0.25">
      <c r="A10" s="275" t="s">
        <v>360</v>
      </c>
      <c r="B10" s="632" t="s">
        <v>467</v>
      </c>
      <c r="C10" s="632"/>
      <c r="D10" s="632"/>
      <c r="E10" s="273"/>
      <c r="F10" s="271"/>
      <c r="G10" s="271"/>
      <c r="H10" s="271"/>
      <c r="I10" s="408"/>
      <c r="K10" s="405"/>
    </row>
    <row r="11" spans="1:11" s="406" customFormat="1" ht="15" x14ac:dyDescent="0.25">
      <c r="A11" s="409"/>
      <c r="K11" s="405"/>
    </row>
    <row r="12" spans="1:11" s="549" customFormat="1" ht="19.5" customHeight="1" x14ac:dyDescent="0.25">
      <c r="A12" s="883" t="s">
        <v>767</v>
      </c>
      <c r="B12" s="884"/>
      <c r="C12" s="884"/>
      <c r="D12" s="884"/>
      <c r="E12" s="884"/>
      <c r="F12" s="884"/>
      <c r="G12" s="885"/>
      <c r="H12" s="877" t="s">
        <v>291</v>
      </c>
      <c r="I12" s="878"/>
      <c r="J12" s="878"/>
      <c r="K12" s="548"/>
    </row>
    <row r="13" spans="1:11" s="543" customFormat="1" ht="56.25" customHeight="1" x14ac:dyDescent="0.25">
      <c r="A13" s="481" t="s">
        <v>296</v>
      </c>
      <c r="B13" s="481" t="s">
        <v>292</v>
      </c>
      <c r="C13" s="481" t="s">
        <v>342</v>
      </c>
      <c r="D13" s="481" t="s">
        <v>293</v>
      </c>
      <c r="E13" s="481" t="s">
        <v>294</v>
      </c>
      <c r="F13" s="481" t="s">
        <v>343</v>
      </c>
      <c r="G13" s="481" t="s">
        <v>344</v>
      </c>
      <c r="H13" s="482" t="s">
        <v>345</v>
      </c>
      <c r="I13" s="482" t="s">
        <v>346</v>
      </c>
      <c r="J13" s="482" t="s">
        <v>347</v>
      </c>
      <c r="K13" s="542"/>
    </row>
    <row r="14" spans="1:11" s="557" customFormat="1" ht="111.95" customHeight="1" x14ac:dyDescent="0.25">
      <c r="A14" s="550">
        <v>1</v>
      </c>
      <c r="B14" s="550" t="s">
        <v>465</v>
      </c>
      <c r="C14" s="551">
        <v>1</v>
      </c>
      <c r="D14" s="552">
        <v>1</v>
      </c>
      <c r="E14" s="544" t="s">
        <v>495</v>
      </c>
      <c r="F14" s="553">
        <v>1</v>
      </c>
      <c r="G14" s="554">
        <v>43952</v>
      </c>
      <c r="H14" s="553"/>
      <c r="I14" s="554"/>
      <c r="J14" s="555" t="s">
        <v>743</v>
      </c>
      <c r="K14" s="556"/>
    </row>
    <row r="15" spans="1:11" s="547" customFormat="1" ht="21.75" customHeight="1" x14ac:dyDescent="0.25">
      <c r="A15" s="879" t="s">
        <v>348</v>
      </c>
      <c r="B15" s="880"/>
      <c r="C15" s="498">
        <f>SUM(C14:C14)</f>
        <v>1</v>
      </c>
      <c r="D15" s="881" t="s">
        <v>105</v>
      </c>
      <c r="E15" s="882"/>
      <c r="F15" s="498">
        <f>SUM(F14:F14)</f>
        <v>1</v>
      </c>
      <c r="G15" s="498"/>
      <c r="H15" s="499">
        <f>+H14</f>
        <v>0</v>
      </c>
      <c r="I15" s="545"/>
      <c r="J15" s="545"/>
      <c r="K15" s="546"/>
    </row>
    <row r="16" spans="1:11" s="410" customFormat="1" ht="15" hidden="1" x14ac:dyDescent="0.25">
      <c r="A16" s="412"/>
    </row>
    <row r="17" spans="8:8" ht="15" hidden="1" x14ac:dyDescent="0.25"/>
    <row r="18" spans="8:8" ht="15" hidden="1" x14ac:dyDescent="0.25"/>
    <row r="19" spans="8:8" ht="15" hidden="1" x14ac:dyDescent="0.25">
      <c r="H19" s="414"/>
    </row>
  </sheetData>
  <mergeCells count="15">
    <mergeCell ref="A1:A4"/>
    <mergeCell ref="B4:F4"/>
    <mergeCell ref="B1:J1"/>
    <mergeCell ref="B2:J2"/>
    <mergeCell ref="B3:J3"/>
    <mergeCell ref="G4:J4"/>
    <mergeCell ref="H12:J12"/>
    <mergeCell ref="A15:B15"/>
    <mergeCell ref="D15:E15"/>
    <mergeCell ref="B6:D6"/>
    <mergeCell ref="B7:D7"/>
    <mergeCell ref="B8:D8"/>
    <mergeCell ref="B9:D9"/>
    <mergeCell ref="B10:D10"/>
    <mergeCell ref="A12:G1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43" workbookViewId="0">
      <selection activeCell="C61" sqref="C61"/>
    </sheetView>
  </sheetViews>
  <sheetFormatPr baseColWidth="10" defaultColWidth="11.42578125" defaultRowHeight="12.75" x14ac:dyDescent="0.2"/>
  <cols>
    <col min="1" max="1" width="65.140625" style="3" bestFit="1" customWidth="1"/>
    <col min="2" max="2" width="11.42578125" style="3"/>
    <col min="3" max="3" width="63.42578125" style="15" customWidth="1"/>
    <col min="4" max="4" width="11.42578125" style="15"/>
    <col min="5" max="5" width="11.42578125" style="16"/>
    <col min="6" max="6" width="18.85546875" style="16" customWidth="1"/>
    <col min="7" max="7" width="11.42578125" style="3" customWidth="1"/>
    <col min="8" max="11" width="20.85546875" style="3" customWidth="1"/>
    <col min="12" max="12" width="11.42578125" style="3"/>
    <col min="13" max="16" width="11.42578125" style="3" hidden="1" customWidth="1"/>
    <col min="17" max="17" width="15.85546875" style="3" hidden="1" customWidth="1"/>
    <col min="18" max="20" width="11.42578125" style="3" hidden="1" customWidth="1"/>
    <col min="21" max="22" width="0" style="3" hidden="1" customWidth="1"/>
    <col min="23" max="16384" width="11.42578125" style="3"/>
  </cols>
  <sheetData>
    <row r="1" spans="1:20" ht="37.5" customHeight="1" x14ac:dyDescent="0.2">
      <c r="A1" s="197" t="s">
        <v>366</v>
      </c>
      <c r="C1" s="197" t="s">
        <v>10</v>
      </c>
      <c r="E1" s="197" t="s">
        <v>32</v>
      </c>
      <c r="F1" s="197" t="s">
        <v>9</v>
      </c>
      <c r="H1" s="890" t="s">
        <v>349</v>
      </c>
      <c r="I1" s="890"/>
      <c r="J1" s="890"/>
      <c r="K1" s="890"/>
      <c r="L1" s="891" t="s">
        <v>33</v>
      </c>
      <c r="M1" s="892"/>
      <c r="N1" s="892"/>
      <c r="O1" s="892"/>
      <c r="P1" s="4"/>
      <c r="Q1" s="893" t="s">
        <v>155</v>
      </c>
      <c r="R1" s="893"/>
      <c r="S1" s="893"/>
      <c r="T1" s="893"/>
    </row>
    <row r="2" spans="1:20" ht="21" customHeight="1" thickBot="1" x14ac:dyDescent="0.25">
      <c r="A2" s="77" t="s">
        <v>367</v>
      </c>
      <c r="C2" s="19" t="s">
        <v>34</v>
      </c>
      <c r="E2" s="21">
        <v>1</v>
      </c>
      <c r="F2" s="21" t="s">
        <v>35</v>
      </c>
      <c r="H2" s="894" t="s">
        <v>161</v>
      </c>
      <c r="I2" s="895"/>
      <c r="J2" s="895"/>
      <c r="K2" s="896"/>
      <c r="M2" s="78">
        <v>2012</v>
      </c>
      <c r="N2" s="78"/>
      <c r="O2" s="78"/>
      <c r="P2" s="79"/>
      <c r="Q2" s="197"/>
      <c r="R2" s="80" t="s">
        <v>39</v>
      </c>
      <c r="S2" s="80" t="s">
        <v>40</v>
      </c>
      <c r="T2" s="80" t="s">
        <v>41</v>
      </c>
    </row>
    <row r="3" spans="1:20" ht="19.5" customHeight="1" x14ac:dyDescent="0.2">
      <c r="A3" s="81" t="s">
        <v>368</v>
      </c>
      <c r="C3" s="19" t="s">
        <v>37</v>
      </c>
      <c r="E3" s="21">
        <v>2</v>
      </c>
      <c r="F3" s="21" t="s">
        <v>38</v>
      </c>
      <c r="H3" s="897" t="s">
        <v>36</v>
      </c>
      <c r="I3" s="82">
        <v>2017</v>
      </c>
      <c r="J3" s="83"/>
      <c r="K3" s="84"/>
      <c r="M3" s="85" t="s">
        <v>39</v>
      </c>
      <c r="N3" s="85" t="s">
        <v>40</v>
      </c>
      <c r="O3" s="85" t="s">
        <v>41</v>
      </c>
      <c r="P3" s="79"/>
      <c r="Q3" s="86" t="s">
        <v>44</v>
      </c>
      <c r="R3" s="87">
        <v>479830</v>
      </c>
      <c r="S3" s="87">
        <v>222331</v>
      </c>
      <c r="T3" s="87">
        <v>257499</v>
      </c>
    </row>
    <row r="4" spans="1:20" ht="15.75" customHeight="1" x14ac:dyDescent="0.2">
      <c r="A4" s="12" t="s">
        <v>369</v>
      </c>
      <c r="C4" s="19" t="s">
        <v>42</v>
      </c>
      <c r="E4" s="21">
        <v>3</v>
      </c>
      <c r="F4" s="21" t="s">
        <v>43</v>
      </c>
      <c r="H4" s="898"/>
      <c r="I4" s="88" t="s">
        <v>39</v>
      </c>
      <c r="J4" s="89" t="s">
        <v>40</v>
      </c>
      <c r="K4" s="90" t="s">
        <v>41</v>
      </c>
      <c r="M4" s="87">
        <v>7571345</v>
      </c>
      <c r="N4" s="87">
        <v>3653868</v>
      </c>
      <c r="O4" s="87">
        <v>3917477</v>
      </c>
      <c r="P4" s="79"/>
      <c r="Q4" s="86" t="s">
        <v>47</v>
      </c>
      <c r="R4" s="87">
        <v>135160</v>
      </c>
      <c r="S4" s="87">
        <v>62795</v>
      </c>
      <c r="T4" s="87">
        <v>72365</v>
      </c>
    </row>
    <row r="5" spans="1:20" x14ac:dyDescent="0.2">
      <c r="C5" s="19" t="s">
        <v>45</v>
      </c>
      <c r="E5" s="21">
        <v>4</v>
      </c>
      <c r="F5" s="21" t="s">
        <v>46</v>
      </c>
      <c r="H5" s="92" t="s">
        <v>162</v>
      </c>
      <c r="I5" s="93"/>
      <c r="J5" s="94"/>
      <c r="K5" s="95"/>
      <c r="M5" s="96">
        <v>120482</v>
      </c>
      <c r="N5" s="96">
        <v>61704</v>
      </c>
      <c r="O5" s="96">
        <v>58778</v>
      </c>
      <c r="P5" s="79"/>
      <c r="Q5" s="86" t="s">
        <v>50</v>
      </c>
      <c r="R5" s="87">
        <v>109955</v>
      </c>
      <c r="S5" s="87">
        <v>55153</v>
      </c>
      <c r="T5" s="87">
        <v>54802</v>
      </c>
    </row>
    <row r="6" spans="1:20" x14ac:dyDescent="0.2">
      <c r="A6" s="11" t="s">
        <v>159</v>
      </c>
      <c r="C6" s="19" t="s">
        <v>48</v>
      </c>
      <c r="E6" s="21">
        <v>5</v>
      </c>
      <c r="F6" s="21" t="s">
        <v>49</v>
      </c>
      <c r="H6" s="184" t="s">
        <v>39</v>
      </c>
      <c r="I6" s="185">
        <v>8080734</v>
      </c>
      <c r="J6" s="185">
        <v>3912910</v>
      </c>
      <c r="K6" s="185">
        <v>4167824</v>
      </c>
      <c r="M6" s="96">
        <v>120064</v>
      </c>
      <c r="N6" s="96">
        <v>61454</v>
      </c>
      <c r="O6" s="96">
        <v>58610</v>
      </c>
      <c r="P6" s="79"/>
      <c r="Q6" s="86" t="s">
        <v>53</v>
      </c>
      <c r="R6" s="87">
        <v>409257</v>
      </c>
      <c r="S6" s="87">
        <v>199566</v>
      </c>
      <c r="T6" s="87">
        <v>209691</v>
      </c>
    </row>
    <row r="7" spans="1:20" ht="12.75" customHeight="1" x14ac:dyDescent="0.2">
      <c r="A7" s="12" t="s">
        <v>143</v>
      </c>
      <c r="C7" s="19" t="s">
        <v>51</v>
      </c>
      <c r="E7" s="21">
        <v>6</v>
      </c>
      <c r="F7" s="21" t="s">
        <v>52</v>
      </c>
      <c r="H7" s="186" t="s">
        <v>163</v>
      </c>
      <c r="I7" s="187">
        <v>607390</v>
      </c>
      <c r="J7" s="187">
        <v>312062</v>
      </c>
      <c r="K7" s="187">
        <v>295328</v>
      </c>
      <c r="M7" s="96">
        <v>119780</v>
      </c>
      <c r="N7" s="96">
        <v>61272</v>
      </c>
      <c r="O7" s="96">
        <v>58508</v>
      </c>
      <c r="P7" s="79"/>
      <c r="Q7" s="86" t="s">
        <v>55</v>
      </c>
      <c r="R7" s="87">
        <v>400686</v>
      </c>
      <c r="S7" s="87">
        <v>197911</v>
      </c>
      <c r="T7" s="87">
        <v>202775</v>
      </c>
    </row>
    <row r="8" spans="1:20" ht="14.25" customHeight="1" x14ac:dyDescent="0.2">
      <c r="A8" s="12" t="s">
        <v>144</v>
      </c>
      <c r="C8" s="19" t="s">
        <v>91</v>
      </c>
      <c r="E8" s="21">
        <v>7</v>
      </c>
      <c r="F8" s="21" t="s">
        <v>54</v>
      </c>
      <c r="H8" s="186" t="s">
        <v>164</v>
      </c>
      <c r="I8" s="187">
        <v>601914</v>
      </c>
      <c r="J8" s="187">
        <v>308936</v>
      </c>
      <c r="K8" s="187">
        <v>292978</v>
      </c>
      <c r="M8" s="96">
        <v>119273</v>
      </c>
      <c r="N8" s="96">
        <v>61064</v>
      </c>
      <c r="O8" s="96">
        <v>58209</v>
      </c>
      <c r="P8" s="79"/>
      <c r="Q8" s="86" t="s">
        <v>57</v>
      </c>
      <c r="R8" s="87">
        <v>201593</v>
      </c>
      <c r="S8" s="87">
        <v>99557</v>
      </c>
      <c r="T8" s="87">
        <v>102036</v>
      </c>
    </row>
    <row r="9" spans="1:20" ht="15.75" customHeight="1" x14ac:dyDescent="0.2">
      <c r="A9" s="12" t="s">
        <v>145</v>
      </c>
      <c r="C9" s="197" t="s">
        <v>7</v>
      </c>
      <c r="E9" s="21">
        <v>8</v>
      </c>
      <c r="F9" s="21" t="s">
        <v>56</v>
      </c>
      <c r="H9" s="186" t="s">
        <v>165</v>
      </c>
      <c r="I9" s="187">
        <v>602967</v>
      </c>
      <c r="J9" s="187">
        <v>308654</v>
      </c>
      <c r="K9" s="187">
        <v>294313</v>
      </c>
      <c r="M9" s="96">
        <v>118935</v>
      </c>
      <c r="N9" s="96">
        <v>60931</v>
      </c>
      <c r="O9" s="96">
        <v>58004</v>
      </c>
      <c r="P9" s="79"/>
      <c r="Q9" s="86" t="s">
        <v>59</v>
      </c>
      <c r="R9" s="87">
        <v>597522</v>
      </c>
      <c r="S9" s="87">
        <v>292176</v>
      </c>
      <c r="T9" s="87">
        <v>305346</v>
      </c>
    </row>
    <row r="10" spans="1:20" x14ac:dyDescent="0.2">
      <c r="A10" s="12" t="s">
        <v>146</v>
      </c>
      <c r="C10" s="19" t="s">
        <v>62</v>
      </c>
      <c r="E10" s="21">
        <v>9</v>
      </c>
      <c r="F10" s="21" t="s">
        <v>58</v>
      </c>
      <c r="H10" s="186" t="s">
        <v>166</v>
      </c>
      <c r="I10" s="187">
        <v>632370</v>
      </c>
      <c r="J10" s="187">
        <v>321173</v>
      </c>
      <c r="K10" s="187">
        <v>311197</v>
      </c>
      <c r="M10" s="96">
        <v>118833</v>
      </c>
      <c r="N10" s="96">
        <v>60903</v>
      </c>
      <c r="O10" s="96">
        <v>57930</v>
      </c>
      <c r="P10" s="79"/>
      <c r="Q10" s="86" t="s">
        <v>61</v>
      </c>
      <c r="R10" s="87">
        <v>1030623</v>
      </c>
      <c r="S10" s="87">
        <v>502287</v>
      </c>
      <c r="T10" s="87">
        <v>528336</v>
      </c>
    </row>
    <row r="11" spans="1:20" x14ac:dyDescent="0.2">
      <c r="A11" s="12" t="s">
        <v>147</v>
      </c>
      <c r="C11" s="19" t="s">
        <v>65</v>
      </c>
      <c r="E11" s="21">
        <v>10</v>
      </c>
      <c r="F11" s="21" t="s">
        <v>60</v>
      </c>
      <c r="H11" s="186" t="s">
        <v>167</v>
      </c>
      <c r="I11" s="187">
        <v>672749</v>
      </c>
      <c r="J11" s="187">
        <v>339928</v>
      </c>
      <c r="K11" s="187">
        <v>332821</v>
      </c>
      <c r="M11" s="96">
        <v>118730</v>
      </c>
      <c r="N11" s="96">
        <v>60874</v>
      </c>
      <c r="O11" s="96">
        <v>57856</v>
      </c>
      <c r="P11" s="79"/>
      <c r="Q11" s="86" t="s">
        <v>64</v>
      </c>
      <c r="R11" s="87">
        <v>353859</v>
      </c>
      <c r="S11" s="87">
        <v>167533</v>
      </c>
      <c r="T11" s="87">
        <v>186326</v>
      </c>
    </row>
    <row r="12" spans="1:20" x14ac:dyDescent="0.2">
      <c r="A12" s="12" t="s">
        <v>148</v>
      </c>
      <c r="C12" s="19" t="s">
        <v>67</v>
      </c>
      <c r="E12" s="21">
        <v>11</v>
      </c>
      <c r="F12" s="21" t="s">
        <v>63</v>
      </c>
      <c r="H12" s="186" t="s">
        <v>168</v>
      </c>
      <c r="I12" s="187">
        <v>650902</v>
      </c>
      <c r="J12" s="187">
        <v>329064</v>
      </c>
      <c r="K12" s="187">
        <v>321838</v>
      </c>
      <c r="M12" s="96">
        <v>118696</v>
      </c>
      <c r="N12" s="96">
        <v>60878</v>
      </c>
      <c r="O12" s="96">
        <v>57818</v>
      </c>
      <c r="P12" s="79"/>
      <c r="Q12" s="86" t="s">
        <v>66</v>
      </c>
      <c r="R12" s="87">
        <v>851299</v>
      </c>
      <c r="S12" s="87">
        <v>406597</v>
      </c>
      <c r="T12" s="87">
        <v>444702</v>
      </c>
    </row>
    <row r="13" spans="1:20" x14ac:dyDescent="0.2">
      <c r="A13" s="12" t="s">
        <v>149</v>
      </c>
      <c r="C13" s="19" t="s">
        <v>69</v>
      </c>
      <c r="E13" s="21">
        <v>12</v>
      </c>
      <c r="F13" s="21" t="s">
        <v>12</v>
      </c>
      <c r="H13" s="186" t="s">
        <v>169</v>
      </c>
      <c r="I13" s="187">
        <v>651442</v>
      </c>
      <c r="J13" s="187">
        <v>316050</v>
      </c>
      <c r="K13" s="187">
        <v>335392</v>
      </c>
      <c r="M13" s="96">
        <v>119101</v>
      </c>
      <c r="N13" s="96">
        <v>61076</v>
      </c>
      <c r="O13" s="96">
        <v>58025</v>
      </c>
      <c r="P13" s="79"/>
      <c r="Q13" s="86" t="s">
        <v>68</v>
      </c>
      <c r="R13" s="87">
        <v>1094488</v>
      </c>
      <c r="S13" s="87">
        <v>518960</v>
      </c>
      <c r="T13" s="87">
        <v>575528</v>
      </c>
    </row>
    <row r="14" spans="1:20" x14ac:dyDescent="0.2">
      <c r="A14" s="12" t="s">
        <v>150</v>
      </c>
      <c r="C14" s="19" t="s">
        <v>71</v>
      </c>
      <c r="E14" s="21">
        <v>13</v>
      </c>
      <c r="F14" s="21" t="s">
        <v>14</v>
      </c>
      <c r="H14" s="186" t="s">
        <v>170</v>
      </c>
      <c r="I14" s="187">
        <v>640060</v>
      </c>
      <c r="J14" s="187">
        <v>303971</v>
      </c>
      <c r="K14" s="187">
        <v>336089</v>
      </c>
      <c r="M14" s="96">
        <v>119856</v>
      </c>
      <c r="N14" s="96">
        <v>61418</v>
      </c>
      <c r="O14" s="96">
        <v>58438</v>
      </c>
      <c r="P14" s="79"/>
      <c r="Q14" s="86" t="s">
        <v>70</v>
      </c>
      <c r="R14" s="87">
        <v>234948</v>
      </c>
      <c r="S14" s="87">
        <v>112703</v>
      </c>
      <c r="T14" s="87">
        <v>122245</v>
      </c>
    </row>
    <row r="15" spans="1:20" x14ac:dyDescent="0.2">
      <c r="A15" s="12" t="s">
        <v>151</v>
      </c>
      <c r="C15" s="19" t="s">
        <v>73</v>
      </c>
      <c r="E15" s="21">
        <v>14</v>
      </c>
      <c r="F15" s="21" t="s">
        <v>16</v>
      </c>
      <c r="H15" s="186" t="s">
        <v>171</v>
      </c>
      <c r="I15" s="187">
        <v>563389</v>
      </c>
      <c r="J15" s="187">
        <v>268367</v>
      </c>
      <c r="K15" s="187">
        <v>295022</v>
      </c>
      <c r="M15" s="96">
        <v>121019</v>
      </c>
      <c r="N15" s="96">
        <v>61921</v>
      </c>
      <c r="O15" s="96">
        <v>59098</v>
      </c>
      <c r="P15" s="79"/>
      <c r="Q15" s="86" t="s">
        <v>72</v>
      </c>
      <c r="R15" s="87">
        <v>147933</v>
      </c>
      <c r="S15" s="87">
        <v>68544</v>
      </c>
      <c r="T15" s="87">
        <v>79389</v>
      </c>
    </row>
    <row r="16" spans="1:20" x14ac:dyDescent="0.2">
      <c r="A16" s="12" t="s">
        <v>152</v>
      </c>
      <c r="C16" s="19" t="s">
        <v>75</v>
      </c>
      <c r="E16" s="21">
        <v>15</v>
      </c>
      <c r="F16" s="21" t="s">
        <v>18</v>
      </c>
      <c r="H16" s="186" t="s">
        <v>172</v>
      </c>
      <c r="I16" s="187">
        <v>519261</v>
      </c>
      <c r="J16" s="187">
        <v>244556</v>
      </c>
      <c r="K16" s="187">
        <v>274705</v>
      </c>
      <c r="M16" s="96">
        <v>122272</v>
      </c>
      <c r="N16" s="96">
        <v>62471</v>
      </c>
      <c r="O16" s="96">
        <v>59801</v>
      </c>
      <c r="P16" s="79"/>
      <c r="Q16" s="86" t="s">
        <v>74</v>
      </c>
      <c r="R16" s="87">
        <v>98209</v>
      </c>
      <c r="S16" s="87">
        <v>49277</v>
      </c>
      <c r="T16" s="87">
        <v>48932</v>
      </c>
    </row>
    <row r="17" spans="1:20" x14ac:dyDescent="0.2">
      <c r="A17" s="13" t="s">
        <v>153</v>
      </c>
      <c r="C17" s="19" t="s">
        <v>78</v>
      </c>
      <c r="E17" s="21">
        <v>16</v>
      </c>
      <c r="F17" s="21" t="s">
        <v>20</v>
      </c>
      <c r="H17" s="186" t="s">
        <v>173</v>
      </c>
      <c r="I17" s="187">
        <v>503389</v>
      </c>
      <c r="J17" s="187">
        <v>233302</v>
      </c>
      <c r="K17" s="187">
        <v>270087</v>
      </c>
      <c r="M17" s="96">
        <v>123722</v>
      </c>
      <c r="N17" s="96">
        <v>63080</v>
      </c>
      <c r="O17" s="96">
        <v>60642</v>
      </c>
      <c r="P17" s="79"/>
      <c r="Q17" s="86" t="s">
        <v>77</v>
      </c>
      <c r="R17" s="87">
        <v>108457</v>
      </c>
      <c r="S17" s="87">
        <v>52580</v>
      </c>
      <c r="T17" s="87">
        <v>55877</v>
      </c>
    </row>
    <row r="18" spans="1:20" ht="33.75" customHeight="1" x14ac:dyDescent="0.2">
      <c r="A18" s="14" t="s">
        <v>232</v>
      </c>
      <c r="C18" s="19" t="s">
        <v>80</v>
      </c>
      <c r="E18" s="21">
        <v>17</v>
      </c>
      <c r="F18" s="21" t="s">
        <v>76</v>
      </c>
      <c r="H18" s="186" t="s">
        <v>174</v>
      </c>
      <c r="I18" s="187">
        <v>439872</v>
      </c>
      <c r="J18" s="187">
        <v>200142</v>
      </c>
      <c r="K18" s="187">
        <v>239730</v>
      </c>
      <c r="M18" s="96">
        <v>125124</v>
      </c>
      <c r="N18" s="96">
        <v>63639</v>
      </c>
      <c r="O18" s="96">
        <v>61485</v>
      </c>
      <c r="P18" s="79"/>
      <c r="Q18" s="86" t="s">
        <v>79</v>
      </c>
      <c r="R18" s="87">
        <v>258212</v>
      </c>
      <c r="S18" s="87">
        <v>125944</v>
      </c>
      <c r="T18" s="87">
        <v>132268</v>
      </c>
    </row>
    <row r="19" spans="1:20" ht="33.75" customHeight="1" x14ac:dyDescent="0.2">
      <c r="A19" s="14" t="s">
        <v>234</v>
      </c>
      <c r="C19" s="19" t="s">
        <v>82</v>
      </c>
      <c r="E19" s="21">
        <v>18</v>
      </c>
      <c r="F19" s="21" t="s">
        <v>22</v>
      </c>
      <c r="H19" s="186" t="s">
        <v>175</v>
      </c>
      <c r="I19" s="187">
        <v>341916</v>
      </c>
      <c r="J19" s="187">
        <v>152813</v>
      </c>
      <c r="K19" s="187">
        <v>189103</v>
      </c>
      <c r="M19" s="96">
        <v>126598</v>
      </c>
      <c r="N19" s="96">
        <v>64282</v>
      </c>
      <c r="O19" s="96">
        <v>62316</v>
      </c>
      <c r="P19" s="79"/>
      <c r="Q19" s="86" t="s">
        <v>81</v>
      </c>
      <c r="R19" s="87">
        <v>24160</v>
      </c>
      <c r="S19" s="87">
        <v>12726</v>
      </c>
      <c r="T19" s="87">
        <v>11434</v>
      </c>
    </row>
    <row r="20" spans="1:20" ht="33.75" customHeight="1" x14ac:dyDescent="0.2">
      <c r="A20" s="14" t="s">
        <v>236</v>
      </c>
      <c r="C20" s="19" t="s">
        <v>84</v>
      </c>
      <c r="E20" s="21">
        <v>19</v>
      </c>
      <c r="F20" s="21" t="s">
        <v>24</v>
      </c>
      <c r="H20" s="186" t="s">
        <v>176</v>
      </c>
      <c r="I20" s="187">
        <v>253646</v>
      </c>
      <c r="J20" s="187">
        <v>111646</v>
      </c>
      <c r="K20" s="187">
        <v>142000</v>
      </c>
      <c r="M20" s="96">
        <v>128143</v>
      </c>
      <c r="N20" s="96">
        <v>65043</v>
      </c>
      <c r="O20" s="96">
        <v>63100</v>
      </c>
      <c r="P20" s="79"/>
      <c r="Q20" s="86" t="s">
        <v>83</v>
      </c>
      <c r="R20" s="87">
        <v>377272</v>
      </c>
      <c r="S20" s="87">
        <v>184951</v>
      </c>
      <c r="T20" s="87">
        <v>192321</v>
      </c>
    </row>
    <row r="21" spans="1:20" ht="33.75" customHeight="1" x14ac:dyDescent="0.2">
      <c r="A21" s="14" t="s">
        <v>239</v>
      </c>
      <c r="C21" s="19" t="s">
        <v>13</v>
      </c>
      <c r="E21" s="21">
        <v>20</v>
      </c>
      <c r="F21" s="21" t="s">
        <v>26</v>
      </c>
      <c r="H21" s="186" t="s">
        <v>177</v>
      </c>
      <c r="I21" s="187">
        <v>177853</v>
      </c>
      <c r="J21" s="187">
        <v>76747</v>
      </c>
      <c r="K21" s="187">
        <v>101106</v>
      </c>
      <c r="M21" s="96">
        <v>129625</v>
      </c>
      <c r="N21" s="96">
        <v>65820</v>
      </c>
      <c r="O21" s="96">
        <v>63805</v>
      </c>
      <c r="P21" s="79"/>
      <c r="Q21" s="86" t="s">
        <v>85</v>
      </c>
      <c r="R21" s="87">
        <v>651586</v>
      </c>
      <c r="S21" s="87">
        <v>319009</v>
      </c>
      <c r="T21" s="87">
        <v>332577</v>
      </c>
    </row>
    <row r="22" spans="1:20" ht="33.75" customHeight="1" x14ac:dyDescent="0.2">
      <c r="A22" s="14" t="s">
        <v>371</v>
      </c>
      <c r="C22" s="19" t="s">
        <v>15</v>
      </c>
      <c r="E22" s="21">
        <v>55</v>
      </c>
      <c r="F22" s="21" t="s">
        <v>28</v>
      </c>
      <c r="H22" s="186" t="s">
        <v>178</v>
      </c>
      <c r="I22" s="187">
        <v>113108</v>
      </c>
      <c r="J22" s="187">
        <v>45521</v>
      </c>
      <c r="K22" s="187">
        <v>67587</v>
      </c>
      <c r="M22" s="96">
        <v>131107</v>
      </c>
      <c r="N22" s="96">
        <v>66558</v>
      </c>
      <c r="O22" s="96">
        <v>64549</v>
      </c>
      <c r="P22" s="79"/>
      <c r="Q22" s="86" t="s">
        <v>86</v>
      </c>
      <c r="R22" s="87">
        <v>6296</v>
      </c>
      <c r="S22" s="87">
        <v>3268</v>
      </c>
      <c r="T22" s="87">
        <v>3028</v>
      </c>
    </row>
    <row r="23" spans="1:20" ht="33.75" customHeight="1" x14ac:dyDescent="0.2">
      <c r="A23" s="14" t="s">
        <v>243</v>
      </c>
      <c r="C23" s="20" t="s">
        <v>17</v>
      </c>
      <c r="E23" s="21">
        <v>66</v>
      </c>
      <c r="F23" s="21" t="s">
        <v>30</v>
      </c>
      <c r="H23" s="186" t="s">
        <v>99</v>
      </c>
      <c r="I23" s="187">
        <v>108506</v>
      </c>
      <c r="J23" s="187">
        <v>39978</v>
      </c>
      <c r="K23" s="187">
        <v>68528</v>
      </c>
      <c r="M23" s="96">
        <v>132790</v>
      </c>
      <c r="N23" s="96">
        <v>67353</v>
      </c>
      <c r="O23" s="96">
        <v>65437</v>
      </c>
      <c r="P23" s="79"/>
      <c r="Q23" s="91" t="s">
        <v>39</v>
      </c>
      <c r="R23" s="105">
        <f>SUM(R3:R22)</f>
        <v>7571345</v>
      </c>
      <c r="S23" s="105">
        <f>SUM(S3:S22)</f>
        <v>3653868</v>
      </c>
      <c r="T23" s="105">
        <f>SUM(T3:T22)</f>
        <v>3917477</v>
      </c>
    </row>
    <row r="24" spans="1:20" ht="33.75" customHeight="1" thickBot="1" x14ac:dyDescent="0.25">
      <c r="A24" s="14" t="s">
        <v>245</v>
      </c>
      <c r="C24" s="19" t="s">
        <v>19</v>
      </c>
      <c r="E24" s="21">
        <v>77</v>
      </c>
      <c r="F24" s="21" t="s">
        <v>87</v>
      </c>
      <c r="M24" s="96">
        <v>133340</v>
      </c>
      <c r="N24" s="96">
        <v>67602</v>
      </c>
      <c r="O24" s="96">
        <v>65738</v>
      </c>
      <c r="P24" s="79"/>
    </row>
    <row r="25" spans="1:20" ht="33.75" customHeight="1" x14ac:dyDescent="0.2">
      <c r="A25" s="14" t="s">
        <v>247</v>
      </c>
      <c r="C25" s="19" t="s">
        <v>21</v>
      </c>
      <c r="E25" s="21">
        <v>88</v>
      </c>
      <c r="F25" s="21" t="s">
        <v>88</v>
      </c>
      <c r="M25" s="96">
        <v>132165</v>
      </c>
      <c r="N25" s="96">
        <v>67024</v>
      </c>
      <c r="O25" s="96">
        <v>65141</v>
      </c>
      <c r="P25" s="79"/>
      <c r="Q25" s="899" t="s">
        <v>160</v>
      </c>
      <c r="R25" s="900"/>
      <c r="S25" s="900"/>
      <c r="T25" s="901"/>
    </row>
    <row r="26" spans="1:20" ht="15" customHeight="1" thickBot="1" x14ac:dyDescent="0.25">
      <c r="A26" s="13" t="s">
        <v>284</v>
      </c>
      <c r="C26" s="19" t="s">
        <v>90</v>
      </c>
      <c r="E26" s="21">
        <v>98</v>
      </c>
      <c r="F26" s="21" t="s">
        <v>89</v>
      </c>
      <c r="M26" s="96">
        <v>129957</v>
      </c>
      <c r="N26" s="96">
        <v>65924</v>
      </c>
      <c r="O26" s="96">
        <v>64033</v>
      </c>
      <c r="P26" s="79"/>
      <c r="Q26" s="894" t="s">
        <v>161</v>
      </c>
      <c r="R26" s="895"/>
      <c r="S26" s="895"/>
      <c r="T26" s="896"/>
    </row>
    <row r="27" spans="1:20" s="106" customFormat="1" ht="26.25" customHeight="1" x14ac:dyDescent="0.2">
      <c r="A27" s="198" t="s">
        <v>372</v>
      </c>
      <c r="C27" s="107" t="s">
        <v>23</v>
      </c>
      <c r="D27" s="108"/>
      <c r="E27" s="109"/>
      <c r="F27" s="109"/>
      <c r="M27" s="110">
        <v>127797</v>
      </c>
      <c r="N27" s="110">
        <v>64838</v>
      </c>
      <c r="O27" s="110">
        <v>62959</v>
      </c>
      <c r="P27" s="111"/>
      <c r="Q27" s="888" t="s">
        <v>36</v>
      </c>
      <c r="R27" s="112">
        <v>2015</v>
      </c>
      <c r="S27" s="113"/>
      <c r="T27" s="114"/>
    </row>
    <row r="28" spans="1:20" s="106" customFormat="1" ht="26.25" customHeight="1" x14ac:dyDescent="0.2">
      <c r="A28" s="198" t="s">
        <v>373</v>
      </c>
      <c r="C28" s="107" t="s">
        <v>25</v>
      </c>
      <c r="D28" s="108"/>
      <c r="E28" s="115"/>
      <c r="F28" s="115"/>
      <c r="M28" s="110">
        <v>125232</v>
      </c>
      <c r="N28" s="110">
        <v>63602</v>
      </c>
      <c r="O28" s="110">
        <v>61630</v>
      </c>
      <c r="P28" s="111"/>
      <c r="Q28" s="889"/>
      <c r="R28" s="116" t="s">
        <v>39</v>
      </c>
      <c r="S28" s="117" t="s">
        <v>40</v>
      </c>
      <c r="T28" s="118" t="s">
        <v>41</v>
      </c>
    </row>
    <row r="29" spans="1:20" s="106" customFormat="1" ht="44.25" customHeight="1" x14ac:dyDescent="0.2">
      <c r="A29" s="198" t="s">
        <v>374</v>
      </c>
      <c r="C29" s="107" t="s">
        <v>27</v>
      </c>
      <c r="D29" s="108"/>
      <c r="E29" s="115"/>
      <c r="F29" s="115"/>
      <c r="M29" s="110">
        <v>124055</v>
      </c>
      <c r="N29" s="110">
        <v>62761</v>
      </c>
      <c r="O29" s="110">
        <v>61294</v>
      </c>
      <c r="P29" s="111"/>
      <c r="Q29" s="119" t="s">
        <v>162</v>
      </c>
      <c r="R29" s="120"/>
      <c r="S29" s="121"/>
      <c r="T29" s="122"/>
    </row>
    <row r="30" spans="1:20" s="106" customFormat="1" ht="26.25" customHeight="1" x14ac:dyDescent="0.2">
      <c r="A30" s="198" t="s">
        <v>375</v>
      </c>
      <c r="C30" s="107" t="s">
        <v>29</v>
      </c>
      <c r="D30" s="108"/>
      <c r="E30" s="115"/>
      <c r="F30" s="115"/>
      <c r="M30" s="110">
        <v>125190</v>
      </c>
      <c r="N30" s="110">
        <v>62619</v>
      </c>
      <c r="O30" s="110">
        <v>62571</v>
      </c>
      <c r="P30" s="111"/>
      <c r="Q30" s="123" t="s">
        <v>39</v>
      </c>
      <c r="R30" s="124">
        <v>7878783</v>
      </c>
      <c r="S30" s="125">
        <v>3810013</v>
      </c>
      <c r="T30" s="126">
        <v>4068770</v>
      </c>
    </row>
    <row r="31" spans="1:20" s="106" customFormat="1" ht="26.25" customHeight="1" x14ac:dyDescent="0.2">
      <c r="A31" s="13" t="s">
        <v>376</v>
      </c>
      <c r="C31" s="107" t="s">
        <v>31</v>
      </c>
      <c r="D31" s="108"/>
      <c r="E31" s="115"/>
      <c r="F31" s="115"/>
      <c r="M31" s="110">
        <v>127692</v>
      </c>
      <c r="N31" s="110">
        <v>62895</v>
      </c>
      <c r="O31" s="110">
        <v>64797</v>
      </c>
      <c r="P31" s="111"/>
      <c r="Q31" s="127" t="s">
        <v>163</v>
      </c>
      <c r="R31" s="128">
        <v>603230</v>
      </c>
      <c r="S31" s="129">
        <v>309432</v>
      </c>
      <c r="T31" s="130">
        <v>293798</v>
      </c>
    </row>
    <row r="32" spans="1:20" ht="14.25" customHeight="1" x14ac:dyDescent="0.2">
      <c r="A32" s="199" t="s">
        <v>377</v>
      </c>
      <c r="C32" s="19" t="s">
        <v>96</v>
      </c>
      <c r="M32" s="96">
        <v>129742</v>
      </c>
      <c r="N32" s="96">
        <v>62993</v>
      </c>
      <c r="O32" s="96">
        <v>66749</v>
      </c>
      <c r="P32" s="79"/>
      <c r="Q32" s="97" t="s">
        <v>164</v>
      </c>
      <c r="R32" s="98">
        <v>598182</v>
      </c>
      <c r="S32" s="99">
        <v>306434</v>
      </c>
      <c r="T32" s="100">
        <v>291748</v>
      </c>
    </row>
    <row r="33" spans="1:20" x14ac:dyDescent="0.2">
      <c r="A33" s="199" t="s">
        <v>378</v>
      </c>
      <c r="C33" s="197" t="s">
        <v>8</v>
      </c>
      <c r="M33" s="96">
        <v>131768</v>
      </c>
      <c r="N33" s="96">
        <v>63030</v>
      </c>
      <c r="O33" s="96">
        <v>68738</v>
      </c>
      <c r="P33" s="79"/>
      <c r="Q33" s="97" t="s">
        <v>165</v>
      </c>
      <c r="R33" s="98">
        <v>605068</v>
      </c>
      <c r="S33" s="99">
        <v>309819</v>
      </c>
      <c r="T33" s="100">
        <v>295249</v>
      </c>
    </row>
    <row r="34" spans="1:20" ht="25.5" x14ac:dyDescent="0.2">
      <c r="A34" s="199" t="s">
        <v>379</v>
      </c>
      <c r="C34" s="19" t="s">
        <v>91</v>
      </c>
      <c r="M34" s="96">
        <v>132712</v>
      </c>
      <c r="N34" s="96">
        <v>62862</v>
      </c>
      <c r="O34" s="96">
        <v>69850</v>
      </c>
      <c r="P34" s="79"/>
      <c r="Q34" s="97" t="s">
        <v>166</v>
      </c>
      <c r="R34" s="98">
        <v>642476</v>
      </c>
      <c r="S34" s="99">
        <v>325752</v>
      </c>
      <c r="T34" s="100">
        <v>316724</v>
      </c>
    </row>
    <row r="35" spans="1:20" x14ac:dyDescent="0.2">
      <c r="A35" s="199" t="s">
        <v>380</v>
      </c>
      <c r="C35" s="19" t="s">
        <v>92</v>
      </c>
      <c r="M35" s="96">
        <v>131882</v>
      </c>
      <c r="N35" s="96">
        <v>62354</v>
      </c>
      <c r="O35" s="96">
        <v>69528</v>
      </c>
      <c r="P35" s="79"/>
      <c r="Q35" s="97" t="s">
        <v>167</v>
      </c>
      <c r="R35" s="98">
        <v>669960</v>
      </c>
      <c r="S35" s="99">
        <v>338888</v>
      </c>
      <c r="T35" s="100">
        <v>331072</v>
      </c>
    </row>
    <row r="36" spans="1:20" ht="25.5" x14ac:dyDescent="0.2">
      <c r="A36" s="199" t="s">
        <v>381</v>
      </c>
      <c r="C36" s="19" t="s">
        <v>93</v>
      </c>
      <c r="M36" s="96">
        <v>129823</v>
      </c>
      <c r="N36" s="96">
        <v>61588</v>
      </c>
      <c r="O36" s="96">
        <v>68235</v>
      </c>
      <c r="P36" s="79"/>
      <c r="Q36" s="97" t="s">
        <v>168</v>
      </c>
      <c r="R36" s="98">
        <v>635633</v>
      </c>
      <c r="S36" s="99">
        <v>319048</v>
      </c>
      <c r="T36" s="100">
        <v>316585</v>
      </c>
    </row>
    <row r="37" spans="1:20" ht="25.5" x14ac:dyDescent="0.2">
      <c r="A37" s="199" t="s">
        <v>382</v>
      </c>
      <c r="C37" s="19" t="s">
        <v>94</v>
      </c>
      <c r="D37" s="17"/>
      <c r="M37" s="96">
        <v>127922</v>
      </c>
      <c r="N37" s="96">
        <v>60850</v>
      </c>
      <c r="O37" s="96">
        <v>67072</v>
      </c>
      <c r="P37" s="79"/>
      <c r="Q37" s="97" t="s">
        <v>169</v>
      </c>
      <c r="R37" s="98">
        <v>657874</v>
      </c>
      <c r="S37" s="99">
        <v>313458</v>
      </c>
      <c r="T37" s="100">
        <v>344416</v>
      </c>
    </row>
    <row r="38" spans="1:20" x14ac:dyDescent="0.2">
      <c r="A38" s="197" t="s">
        <v>383</v>
      </c>
      <c r="C38" s="19" t="s">
        <v>95</v>
      </c>
      <c r="D38" s="18"/>
      <c r="M38" s="96">
        <v>126082</v>
      </c>
      <c r="N38" s="96">
        <v>60165</v>
      </c>
      <c r="O38" s="96">
        <v>65917</v>
      </c>
      <c r="P38" s="79"/>
      <c r="Q38" s="97" t="s">
        <v>170</v>
      </c>
      <c r="R38" s="98">
        <v>614779</v>
      </c>
      <c r="S38" s="99">
        <v>293158</v>
      </c>
      <c r="T38" s="100">
        <v>321621</v>
      </c>
    </row>
    <row r="39" spans="1:20" x14ac:dyDescent="0.2">
      <c r="A39" s="77" t="s">
        <v>384</v>
      </c>
      <c r="C39" s="19" t="s">
        <v>97</v>
      </c>
      <c r="D39" s="18"/>
      <c r="M39" s="96">
        <v>123600</v>
      </c>
      <c r="N39" s="96">
        <v>59117</v>
      </c>
      <c r="O39" s="96">
        <v>64483</v>
      </c>
      <c r="P39" s="79"/>
      <c r="Q39" s="97" t="s">
        <v>171</v>
      </c>
      <c r="R39" s="98">
        <v>536343</v>
      </c>
      <c r="S39" s="99">
        <v>254902</v>
      </c>
      <c r="T39" s="100">
        <v>281441</v>
      </c>
    </row>
    <row r="40" spans="1:20" x14ac:dyDescent="0.2">
      <c r="A40" s="81" t="s">
        <v>385</v>
      </c>
      <c r="C40" s="19" t="s">
        <v>98</v>
      </c>
      <c r="D40" s="18"/>
      <c r="M40" s="96">
        <v>120324</v>
      </c>
      <c r="N40" s="96">
        <v>57551</v>
      </c>
      <c r="O40" s="96">
        <v>62773</v>
      </c>
      <c r="P40" s="79"/>
      <c r="Q40" s="97" t="s">
        <v>172</v>
      </c>
      <c r="R40" s="98">
        <v>516837</v>
      </c>
      <c r="S40" s="99">
        <v>242123</v>
      </c>
      <c r="T40" s="100">
        <v>274714</v>
      </c>
    </row>
    <row r="41" spans="1:20" x14ac:dyDescent="0.2">
      <c r="A41" s="12" t="s">
        <v>386</v>
      </c>
      <c r="M41" s="96">
        <v>116606</v>
      </c>
      <c r="N41" s="96">
        <v>55686</v>
      </c>
      <c r="O41" s="96">
        <v>60920</v>
      </c>
      <c r="P41" s="79"/>
      <c r="Q41" s="97" t="s">
        <v>173</v>
      </c>
      <c r="R41" s="98">
        <v>489703</v>
      </c>
      <c r="S41" s="99">
        <v>225926</v>
      </c>
      <c r="T41" s="100">
        <v>263777</v>
      </c>
    </row>
    <row r="42" spans="1:20" x14ac:dyDescent="0.2">
      <c r="A42" s="12" t="s">
        <v>387</v>
      </c>
      <c r="M42" s="96">
        <v>112852</v>
      </c>
      <c r="N42" s="96">
        <v>53849</v>
      </c>
      <c r="O42" s="96">
        <v>59003</v>
      </c>
      <c r="P42" s="79"/>
      <c r="Q42" s="97" t="s">
        <v>174</v>
      </c>
      <c r="R42" s="98">
        <v>406084</v>
      </c>
      <c r="S42" s="99">
        <v>183930</v>
      </c>
      <c r="T42" s="100">
        <v>222154</v>
      </c>
    </row>
    <row r="43" spans="1:20" x14ac:dyDescent="0.2">
      <c r="A43" s="12" t="s">
        <v>388</v>
      </c>
      <c r="M43" s="96">
        <v>108852</v>
      </c>
      <c r="N43" s="96">
        <v>51919</v>
      </c>
      <c r="O43" s="96">
        <v>56933</v>
      </c>
      <c r="P43" s="79"/>
      <c r="Q43" s="97" t="s">
        <v>175</v>
      </c>
      <c r="R43" s="98">
        <v>309925</v>
      </c>
      <c r="S43" s="99">
        <v>138521</v>
      </c>
      <c r="T43" s="100">
        <v>171404</v>
      </c>
    </row>
    <row r="44" spans="1:20" x14ac:dyDescent="0.2">
      <c r="A44" s="197" t="s">
        <v>389</v>
      </c>
      <c r="M44" s="96">
        <v>105945</v>
      </c>
      <c r="N44" s="96">
        <v>50470</v>
      </c>
      <c r="O44" s="96">
        <v>55475</v>
      </c>
      <c r="P44" s="79"/>
      <c r="Q44" s="97" t="s">
        <v>176</v>
      </c>
      <c r="R44" s="98">
        <v>230197</v>
      </c>
      <c r="S44" s="99">
        <v>101631</v>
      </c>
      <c r="T44" s="100">
        <v>128566</v>
      </c>
    </row>
    <row r="45" spans="1:20" ht="15" x14ac:dyDescent="0.25">
      <c r="A45" s="200" t="s">
        <v>390</v>
      </c>
      <c r="M45" s="96">
        <v>104800</v>
      </c>
      <c r="N45" s="96">
        <v>49806</v>
      </c>
      <c r="O45" s="96">
        <v>54994</v>
      </c>
      <c r="P45" s="79"/>
      <c r="Q45" s="97" t="s">
        <v>177</v>
      </c>
      <c r="R45" s="98">
        <v>158670</v>
      </c>
      <c r="S45" s="99">
        <v>68583</v>
      </c>
      <c r="T45" s="100">
        <v>90087</v>
      </c>
    </row>
    <row r="46" spans="1:20" ht="15" x14ac:dyDescent="0.25">
      <c r="A46" s="200" t="s">
        <v>391</v>
      </c>
      <c r="M46" s="96">
        <v>104794</v>
      </c>
      <c r="N46" s="96">
        <v>49648</v>
      </c>
      <c r="O46" s="96">
        <v>55146</v>
      </c>
      <c r="P46" s="79"/>
      <c r="Q46" s="97" t="s">
        <v>178</v>
      </c>
      <c r="R46" s="98">
        <v>103406</v>
      </c>
      <c r="S46" s="99">
        <v>41392</v>
      </c>
      <c r="T46" s="100">
        <v>62014</v>
      </c>
    </row>
    <row r="47" spans="1:20" ht="15.75" thickBot="1" x14ac:dyDescent="0.3">
      <c r="A47" s="200" t="s">
        <v>392</v>
      </c>
      <c r="M47" s="96">
        <v>104561</v>
      </c>
      <c r="N47" s="96">
        <v>49381</v>
      </c>
      <c r="O47" s="96">
        <v>55180</v>
      </c>
      <c r="P47" s="79"/>
      <c r="Q47" s="101" t="s">
        <v>99</v>
      </c>
      <c r="R47" s="102">
        <v>100416</v>
      </c>
      <c r="S47" s="103">
        <v>37016</v>
      </c>
      <c r="T47" s="104">
        <v>63400</v>
      </c>
    </row>
    <row r="48" spans="1:20" ht="15" x14ac:dyDescent="0.25">
      <c r="A48" s="200" t="s">
        <v>393</v>
      </c>
      <c r="M48" s="96">
        <v>104278</v>
      </c>
      <c r="N48" s="96">
        <v>49084</v>
      </c>
      <c r="O48" s="96">
        <v>55194</v>
      </c>
      <c r="P48" s="79"/>
      <c r="Q48" s="79"/>
      <c r="R48" s="79"/>
      <c r="S48" s="79"/>
      <c r="T48" s="79"/>
    </row>
    <row r="49" spans="1:20" ht="15" x14ac:dyDescent="0.25">
      <c r="A49" s="200" t="s">
        <v>394</v>
      </c>
      <c r="M49" s="96">
        <v>103962</v>
      </c>
      <c r="N49" s="96">
        <v>48778</v>
      </c>
      <c r="O49" s="96">
        <v>55184</v>
      </c>
      <c r="P49" s="79"/>
      <c r="Q49" s="79"/>
      <c r="R49" s="79"/>
      <c r="S49" s="79"/>
      <c r="T49" s="79"/>
    </row>
    <row r="50" spans="1:20" ht="15" x14ac:dyDescent="0.25">
      <c r="A50" s="200" t="s">
        <v>395</v>
      </c>
      <c r="M50" s="96">
        <v>103448</v>
      </c>
      <c r="N50" s="96">
        <v>48396</v>
      </c>
      <c r="O50" s="96">
        <v>55052</v>
      </c>
      <c r="P50" s="79"/>
      <c r="Q50" s="79"/>
      <c r="R50" s="79"/>
      <c r="S50" s="79"/>
      <c r="T50" s="79"/>
    </row>
    <row r="51" spans="1:20" ht="15" x14ac:dyDescent="0.25">
      <c r="A51" s="200" t="s">
        <v>396</v>
      </c>
      <c r="M51" s="96">
        <v>102715</v>
      </c>
      <c r="N51" s="96">
        <v>47923</v>
      </c>
      <c r="O51" s="96">
        <v>54792</v>
      </c>
      <c r="P51" s="79"/>
      <c r="Q51" s="79"/>
      <c r="R51" s="79"/>
      <c r="S51" s="79"/>
      <c r="T51" s="79"/>
    </row>
    <row r="52" spans="1:20" ht="15" x14ac:dyDescent="0.25">
      <c r="A52" s="200" t="s">
        <v>397</v>
      </c>
      <c r="M52" s="96">
        <v>101971</v>
      </c>
      <c r="N52" s="96">
        <v>47444</v>
      </c>
      <c r="O52" s="96">
        <v>54527</v>
      </c>
      <c r="P52" s="79"/>
      <c r="Q52" s="79"/>
      <c r="R52" s="79"/>
      <c r="S52" s="79"/>
      <c r="T52" s="79"/>
    </row>
    <row r="53" spans="1:20" ht="15" x14ac:dyDescent="0.25">
      <c r="A53" s="200" t="s">
        <v>398</v>
      </c>
      <c r="M53" s="96">
        <v>101260</v>
      </c>
      <c r="N53" s="96">
        <v>46986</v>
      </c>
      <c r="O53" s="96">
        <v>54274</v>
      </c>
      <c r="P53" s="79"/>
      <c r="Q53" s="79"/>
      <c r="R53" s="79"/>
      <c r="S53" s="79"/>
      <c r="T53" s="79"/>
    </row>
    <row r="54" spans="1:20" ht="15" x14ac:dyDescent="0.25">
      <c r="A54" s="200" t="s">
        <v>399</v>
      </c>
      <c r="M54" s="96">
        <v>99728</v>
      </c>
      <c r="N54" s="96">
        <v>46141</v>
      </c>
      <c r="O54" s="96">
        <v>53587</v>
      </c>
      <c r="P54" s="79"/>
      <c r="Q54" s="79"/>
      <c r="R54" s="79"/>
      <c r="S54" s="79"/>
      <c r="T54" s="79"/>
    </row>
    <row r="55" spans="1:20" x14ac:dyDescent="0.2">
      <c r="A55" s="197" t="s">
        <v>350</v>
      </c>
      <c r="M55" s="96">
        <v>97001</v>
      </c>
      <c r="N55" s="96">
        <v>44730</v>
      </c>
      <c r="O55" s="96">
        <v>52271</v>
      </c>
      <c r="P55" s="79"/>
      <c r="Q55" s="79"/>
      <c r="R55" s="79"/>
      <c r="S55" s="79"/>
      <c r="T55" s="79"/>
    </row>
    <row r="56" spans="1:20" ht="75" x14ac:dyDescent="0.25">
      <c r="A56" s="188" t="s">
        <v>351</v>
      </c>
      <c r="M56" s="96">
        <v>93445</v>
      </c>
      <c r="N56" s="96">
        <v>42931</v>
      </c>
      <c r="O56" s="96">
        <v>50514</v>
      </c>
      <c r="P56" s="79"/>
      <c r="Q56" s="79"/>
      <c r="R56" s="79"/>
      <c r="S56" s="79"/>
      <c r="T56" s="79"/>
    </row>
    <row r="57" spans="1:20" ht="45" x14ac:dyDescent="0.25">
      <c r="A57" s="180" t="s">
        <v>352</v>
      </c>
      <c r="M57" s="96">
        <v>89853</v>
      </c>
      <c r="N57" s="96">
        <v>41126</v>
      </c>
      <c r="O57" s="96">
        <v>48727</v>
      </c>
      <c r="P57" s="79"/>
      <c r="Q57" s="79"/>
      <c r="R57" s="79"/>
      <c r="S57" s="79"/>
      <c r="T57" s="79"/>
    </row>
    <row r="58" spans="1:20" ht="30" x14ac:dyDescent="0.25">
      <c r="A58" s="180" t="s">
        <v>353</v>
      </c>
      <c r="M58" s="96">
        <v>86123</v>
      </c>
      <c r="N58" s="96">
        <v>39261</v>
      </c>
      <c r="O58" s="96">
        <v>46862</v>
      </c>
      <c r="P58" s="79"/>
      <c r="Q58" s="79"/>
      <c r="R58" s="79"/>
      <c r="S58" s="79"/>
      <c r="T58" s="79"/>
    </row>
    <row r="59" spans="1:20" ht="60" x14ac:dyDescent="0.25">
      <c r="A59" s="180" t="s">
        <v>354</v>
      </c>
      <c r="M59" s="96">
        <v>82296</v>
      </c>
      <c r="N59" s="96">
        <v>37385</v>
      </c>
      <c r="O59" s="96">
        <v>44911</v>
      </c>
      <c r="P59" s="79"/>
      <c r="Q59" s="79"/>
      <c r="R59" s="79"/>
      <c r="S59" s="79"/>
      <c r="T59" s="79"/>
    </row>
    <row r="60" spans="1:20" ht="30" x14ac:dyDescent="0.25">
      <c r="A60" s="180" t="s">
        <v>355</v>
      </c>
      <c r="M60" s="96">
        <v>78491</v>
      </c>
      <c r="N60" s="96">
        <v>35569</v>
      </c>
      <c r="O60" s="96">
        <v>42922</v>
      </c>
      <c r="P60" s="79"/>
      <c r="Q60" s="79"/>
      <c r="R60" s="79"/>
      <c r="S60" s="79"/>
      <c r="T60" s="79"/>
    </row>
    <row r="61" spans="1:20" ht="30" x14ac:dyDescent="0.25">
      <c r="A61" s="180" t="s">
        <v>356</v>
      </c>
      <c r="M61" s="96">
        <v>74708</v>
      </c>
      <c r="N61" s="96">
        <v>33799</v>
      </c>
      <c r="O61" s="96">
        <v>40909</v>
      </c>
      <c r="P61" s="79"/>
      <c r="Q61" s="79"/>
      <c r="R61" s="79"/>
      <c r="S61" s="79"/>
      <c r="T61" s="79"/>
    </row>
    <row r="62" spans="1:20" ht="45" x14ac:dyDescent="0.25">
      <c r="A62" s="180" t="s">
        <v>357</v>
      </c>
      <c r="M62" s="96">
        <v>70811</v>
      </c>
      <c r="N62" s="96">
        <v>31979</v>
      </c>
      <c r="O62" s="96">
        <v>38832</v>
      </c>
      <c r="P62" s="79"/>
      <c r="Q62" s="79"/>
      <c r="R62" s="79"/>
      <c r="S62" s="79"/>
      <c r="T62" s="79"/>
    </row>
    <row r="63" spans="1:20" s="439" customFormat="1" ht="15" x14ac:dyDescent="0.2">
      <c r="A63" s="438" t="s">
        <v>682</v>
      </c>
      <c r="C63" s="440"/>
      <c r="D63" s="440"/>
      <c r="E63" s="441"/>
      <c r="F63" s="441"/>
      <c r="M63" s="442">
        <v>66807</v>
      </c>
      <c r="N63" s="442">
        <v>30117</v>
      </c>
      <c r="O63" s="442">
        <v>36690</v>
      </c>
      <c r="P63" s="443"/>
      <c r="Q63" s="443"/>
      <c r="R63" s="443"/>
      <c r="S63" s="443"/>
      <c r="T63" s="443"/>
    </row>
    <row r="64" spans="1:20" s="439" customFormat="1" ht="30" x14ac:dyDescent="0.2">
      <c r="A64" s="444" t="s">
        <v>683</v>
      </c>
      <c r="C64" s="440"/>
      <c r="D64" s="440"/>
      <c r="E64" s="441"/>
      <c r="F64" s="441"/>
      <c r="M64" s="442">
        <v>63071</v>
      </c>
      <c r="N64" s="442">
        <v>28387</v>
      </c>
      <c r="O64" s="442">
        <v>34684</v>
      </c>
      <c r="P64" s="443"/>
      <c r="Q64" s="443"/>
      <c r="R64" s="443"/>
      <c r="S64" s="443"/>
      <c r="T64" s="443"/>
    </row>
    <row r="65" spans="1:20" s="439" customFormat="1" ht="45" x14ac:dyDescent="0.2">
      <c r="A65" s="444" t="s">
        <v>684</v>
      </c>
      <c r="C65" s="440"/>
      <c r="D65" s="440"/>
      <c r="E65" s="441"/>
      <c r="F65" s="441"/>
      <c r="M65" s="442">
        <v>59761</v>
      </c>
      <c r="N65" s="442">
        <v>26856</v>
      </c>
      <c r="O65" s="442">
        <v>32905</v>
      </c>
      <c r="P65" s="443"/>
      <c r="Q65" s="443"/>
      <c r="R65" s="443"/>
      <c r="S65" s="443"/>
      <c r="T65" s="443"/>
    </row>
    <row r="66" spans="1:20" s="439" customFormat="1" ht="42.75" x14ac:dyDescent="0.2">
      <c r="A66" s="445" t="s">
        <v>685</v>
      </c>
      <c r="C66" s="440"/>
      <c r="D66" s="440"/>
      <c r="E66" s="441"/>
      <c r="F66" s="441"/>
      <c r="M66" s="442">
        <v>56749</v>
      </c>
      <c r="N66" s="442">
        <v>25466</v>
      </c>
      <c r="O66" s="442">
        <v>31283</v>
      </c>
      <c r="P66" s="443"/>
      <c r="Q66" s="443"/>
      <c r="R66" s="443"/>
      <c r="S66" s="443"/>
      <c r="T66" s="443"/>
    </row>
    <row r="67" spans="1:20" s="439" customFormat="1" ht="15" x14ac:dyDescent="0.2">
      <c r="A67" s="437"/>
      <c r="C67" s="440"/>
      <c r="D67" s="440"/>
      <c r="E67" s="441"/>
      <c r="F67" s="441"/>
      <c r="M67" s="442">
        <v>53748</v>
      </c>
      <c r="N67" s="442">
        <v>24086</v>
      </c>
      <c r="O67" s="442">
        <v>29662</v>
      </c>
      <c r="P67" s="443"/>
      <c r="Q67" s="443"/>
      <c r="R67" s="443"/>
      <c r="S67" s="443"/>
      <c r="T67" s="443"/>
    </row>
    <row r="68" spans="1:20" x14ac:dyDescent="0.2">
      <c r="M68" s="96">
        <v>50833</v>
      </c>
      <c r="N68" s="96">
        <v>22745</v>
      </c>
      <c r="O68" s="96">
        <v>28088</v>
      </c>
      <c r="P68" s="79"/>
      <c r="Q68" s="79"/>
      <c r="R68" s="79"/>
      <c r="S68" s="79"/>
      <c r="T68" s="79"/>
    </row>
    <row r="69" spans="1:20" x14ac:dyDescent="0.2">
      <c r="M69" s="96">
        <v>47916</v>
      </c>
      <c r="N69" s="96">
        <v>21407</v>
      </c>
      <c r="O69" s="96">
        <v>26509</v>
      </c>
      <c r="P69" s="79"/>
      <c r="Q69" s="79"/>
      <c r="R69" s="79"/>
      <c r="S69" s="79"/>
      <c r="T69" s="79"/>
    </row>
    <row r="70" spans="1:20" x14ac:dyDescent="0.2">
      <c r="M70" s="96">
        <v>44929</v>
      </c>
      <c r="N70" s="96">
        <v>20042</v>
      </c>
      <c r="O70" s="96">
        <v>24887</v>
      </c>
      <c r="P70" s="79"/>
      <c r="Q70" s="79"/>
      <c r="R70" s="79"/>
      <c r="S70" s="79"/>
      <c r="T70" s="79"/>
    </row>
    <row r="71" spans="1:20" x14ac:dyDescent="0.2">
      <c r="M71" s="96">
        <v>41939</v>
      </c>
      <c r="N71" s="96">
        <v>18676</v>
      </c>
      <c r="O71" s="96">
        <v>23263</v>
      </c>
      <c r="P71" s="79"/>
      <c r="Q71" s="79"/>
      <c r="R71" s="79"/>
      <c r="S71" s="79"/>
      <c r="T71" s="79"/>
    </row>
    <row r="72" spans="1:20" x14ac:dyDescent="0.2">
      <c r="M72" s="96">
        <v>39086</v>
      </c>
      <c r="N72" s="96">
        <v>17369</v>
      </c>
      <c r="O72" s="96">
        <v>21717</v>
      </c>
      <c r="P72" s="79"/>
      <c r="Q72" s="79"/>
      <c r="R72" s="79"/>
      <c r="S72" s="79"/>
      <c r="T72" s="79"/>
    </row>
    <row r="73" spans="1:20" x14ac:dyDescent="0.2">
      <c r="M73" s="96">
        <v>36348</v>
      </c>
      <c r="N73" s="96">
        <v>16117</v>
      </c>
      <c r="O73" s="96">
        <v>20231</v>
      </c>
      <c r="P73" s="79"/>
      <c r="Q73" s="79"/>
      <c r="R73" s="79"/>
      <c r="S73" s="79"/>
      <c r="T73" s="79"/>
    </row>
    <row r="74" spans="1:20" x14ac:dyDescent="0.2">
      <c r="M74" s="96">
        <v>33755</v>
      </c>
      <c r="N74" s="96">
        <v>14898</v>
      </c>
      <c r="O74" s="96">
        <v>18857</v>
      </c>
      <c r="P74" s="79"/>
      <c r="Q74" s="79"/>
      <c r="R74" s="79"/>
      <c r="S74" s="79"/>
      <c r="T74" s="79"/>
    </row>
    <row r="75" spans="1:20" x14ac:dyDescent="0.2">
      <c r="M75" s="96">
        <v>31333</v>
      </c>
      <c r="N75" s="96">
        <v>13708</v>
      </c>
      <c r="O75" s="96">
        <v>17625</v>
      </c>
      <c r="P75" s="79"/>
      <c r="Q75" s="79"/>
      <c r="R75" s="79"/>
      <c r="S75" s="79"/>
      <c r="T75" s="79"/>
    </row>
    <row r="76" spans="1:20" x14ac:dyDescent="0.2">
      <c r="M76" s="96">
        <v>28832</v>
      </c>
      <c r="N76" s="96">
        <v>12440</v>
      </c>
      <c r="O76" s="96">
        <v>16392</v>
      </c>
      <c r="P76" s="79"/>
      <c r="Q76" s="79"/>
      <c r="R76" s="79"/>
      <c r="S76" s="79"/>
      <c r="T76" s="79"/>
    </row>
    <row r="77" spans="1:20" x14ac:dyDescent="0.2">
      <c r="M77" s="96">
        <v>26662</v>
      </c>
      <c r="N77" s="96">
        <v>11342</v>
      </c>
      <c r="O77" s="96">
        <v>15320</v>
      </c>
      <c r="P77" s="79"/>
      <c r="Q77" s="79"/>
      <c r="R77" s="79"/>
      <c r="S77" s="79"/>
      <c r="T77" s="79"/>
    </row>
    <row r="78" spans="1:20" x14ac:dyDescent="0.2">
      <c r="M78" s="96">
        <v>24625</v>
      </c>
      <c r="N78" s="96">
        <v>10306</v>
      </c>
      <c r="O78" s="96">
        <v>14319</v>
      </c>
      <c r="P78" s="79"/>
      <c r="Q78" s="79"/>
      <c r="R78" s="79"/>
      <c r="S78" s="79"/>
      <c r="T78" s="79"/>
    </row>
    <row r="79" spans="1:20" x14ac:dyDescent="0.2">
      <c r="M79" s="96">
        <v>22734</v>
      </c>
      <c r="N79" s="96">
        <v>9334</v>
      </c>
      <c r="O79" s="96">
        <v>13400</v>
      </c>
      <c r="P79" s="79"/>
      <c r="Q79" s="79"/>
      <c r="R79" s="79"/>
      <c r="S79" s="79"/>
      <c r="T79" s="79"/>
    </row>
    <row r="80" spans="1:20" x14ac:dyDescent="0.2">
      <c r="M80" s="96">
        <v>20994</v>
      </c>
      <c r="N80" s="96">
        <v>8432</v>
      </c>
      <c r="O80" s="96">
        <v>12562</v>
      </c>
      <c r="P80" s="79"/>
      <c r="Q80" s="79"/>
      <c r="R80" s="79"/>
      <c r="S80" s="79"/>
      <c r="T80" s="79"/>
    </row>
    <row r="81" spans="13:20" x14ac:dyDescent="0.2">
      <c r="M81" s="96">
        <v>19408</v>
      </c>
      <c r="N81" s="96">
        <v>7603</v>
      </c>
      <c r="O81" s="96">
        <v>11805</v>
      </c>
      <c r="P81" s="79"/>
      <c r="Q81" s="79"/>
      <c r="R81" s="79"/>
      <c r="S81" s="79"/>
      <c r="T81" s="79"/>
    </row>
    <row r="82" spans="13:20" x14ac:dyDescent="0.2">
      <c r="M82" s="96">
        <v>17988</v>
      </c>
      <c r="N82" s="96">
        <v>7002</v>
      </c>
      <c r="O82" s="96">
        <v>10986</v>
      </c>
      <c r="P82" s="79"/>
      <c r="Q82" s="79"/>
      <c r="R82" s="79"/>
      <c r="S82" s="79"/>
      <c r="T82" s="79"/>
    </row>
    <row r="83" spans="13:20" x14ac:dyDescent="0.2">
      <c r="M83" s="96">
        <v>16675</v>
      </c>
      <c r="N83" s="96">
        <v>6510</v>
      </c>
      <c r="O83" s="96">
        <v>10165</v>
      </c>
      <c r="P83" s="79"/>
      <c r="Q83" s="79"/>
      <c r="R83" s="79"/>
      <c r="S83" s="79"/>
      <c r="T83" s="79"/>
    </row>
    <row r="84" spans="13:20" x14ac:dyDescent="0.2">
      <c r="M84" s="96">
        <v>15472</v>
      </c>
      <c r="N84" s="96">
        <v>6134</v>
      </c>
      <c r="O84" s="96">
        <v>9338</v>
      </c>
      <c r="P84" s="79"/>
      <c r="Q84" s="79"/>
      <c r="R84" s="79"/>
      <c r="S84" s="79"/>
      <c r="T84" s="79"/>
    </row>
    <row r="85" spans="13:20" x14ac:dyDescent="0.2">
      <c r="M85" s="86">
        <v>89747</v>
      </c>
      <c r="N85" s="86">
        <v>33084</v>
      </c>
      <c r="O85" s="86">
        <v>56663</v>
      </c>
      <c r="P85" s="79"/>
      <c r="Q85" s="79"/>
      <c r="R85" s="79"/>
      <c r="S85" s="79"/>
      <c r="T85" s="79"/>
    </row>
  </sheetData>
  <mergeCells count="8">
    <mergeCell ref="Q27:Q28"/>
    <mergeCell ref="H1:K1"/>
    <mergeCell ref="L1:O1"/>
    <mergeCell ref="Q1:T1"/>
    <mergeCell ref="H2:K2"/>
    <mergeCell ref="H3:H4"/>
    <mergeCell ref="Q25:T25"/>
    <mergeCell ref="Q26:T26"/>
  </mergeCells>
  <dataValidations disablePrompts="1" count="1">
    <dataValidation type="list" allowBlank="1" showInputMessage="1" showErrorMessage="1" sqref="A10">
      <formula1>$A$13:$A$41</formula1>
    </dataValidation>
  </dataValidations>
  <pageMargins left="0.75" right="0.75" top="1" bottom="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workbookViewId="0">
      <selection activeCell="D8" sqref="D8"/>
    </sheetView>
  </sheetViews>
  <sheetFormatPr baseColWidth="10" defaultColWidth="9.140625" defaultRowHeight="15" x14ac:dyDescent="0.25"/>
  <cols>
    <col min="1" max="1" width="4.42578125" style="424" customWidth="1"/>
    <col min="2" max="2" width="3.140625" style="436" bestFit="1" customWidth="1"/>
    <col min="3" max="3" width="9.140625" style="426"/>
    <col min="4" max="4" width="198.85546875" style="427" customWidth="1"/>
    <col min="5" max="5" width="9.140625" style="428"/>
    <col min="6" max="28" width="9.140625" style="424"/>
    <col min="257" max="257" width="4.42578125" customWidth="1"/>
    <col min="258" max="258" width="3.140625" bestFit="1" customWidth="1"/>
    <col min="260" max="260" width="198.85546875" customWidth="1"/>
    <col min="513" max="513" width="4.42578125" customWidth="1"/>
    <col min="514" max="514" width="3.140625" bestFit="1" customWidth="1"/>
    <col min="516" max="516" width="198.85546875" customWidth="1"/>
    <col min="769" max="769" width="4.42578125" customWidth="1"/>
    <col min="770" max="770" width="3.140625" bestFit="1" customWidth="1"/>
    <col min="772" max="772" width="198.85546875" customWidth="1"/>
    <col min="1025" max="1025" width="4.42578125" customWidth="1"/>
    <col min="1026" max="1026" width="3.140625" bestFit="1" customWidth="1"/>
    <col min="1028" max="1028" width="198.85546875" customWidth="1"/>
    <col min="1281" max="1281" width="4.42578125" customWidth="1"/>
    <col min="1282" max="1282" width="3.140625" bestFit="1" customWidth="1"/>
    <col min="1284" max="1284" width="198.85546875" customWidth="1"/>
    <col min="1537" max="1537" width="4.42578125" customWidth="1"/>
    <col min="1538" max="1538" width="3.140625" bestFit="1" customWidth="1"/>
    <col min="1540" max="1540" width="198.85546875" customWidth="1"/>
    <col min="1793" max="1793" width="4.42578125" customWidth="1"/>
    <col min="1794" max="1794" width="3.140625" bestFit="1" customWidth="1"/>
    <col min="1796" max="1796" width="198.85546875" customWidth="1"/>
    <col min="2049" max="2049" width="4.42578125" customWidth="1"/>
    <col min="2050" max="2050" width="3.140625" bestFit="1" customWidth="1"/>
    <col min="2052" max="2052" width="198.85546875" customWidth="1"/>
    <col min="2305" max="2305" width="4.42578125" customWidth="1"/>
    <col min="2306" max="2306" width="3.140625" bestFit="1" customWidth="1"/>
    <col min="2308" max="2308" width="198.85546875" customWidth="1"/>
    <col min="2561" max="2561" width="4.42578125" customWidth="1"/>
    <col min="2562" max="2562" width="3.140625" bestFit="1" customWidth="1"/>
    <col min="2564" max="2564" width="198.85546875" customWidth="1"/>
    <col min="2817" max="2817" width="4.42578125" customWidth="1"/>
    <col min="2818" max="2818" width="3.140625" bestFit="1" customWidth="1"/>
    <col min="2820" max="2820" width="198.85546875" customWidth="1"/>
    <col min="3073" max="3073" width="4.42578125" customWidth="1"/>
    <col min="3074" max="3074" width="3.140625" bestFit="1" customWidth="1"/>
    <col min="3076" max="3076" width="198.85546875" customWidth="1"/>
    <col min="3329" max="3329" width="4.42578125" customWidth="1"/>
    <col min="3330" max="3330" width="3.140625" bestFit="1" customWidth="1"/>
    <col min="3332" max="3332" width="198.85546875" customWidth="1"/>
    <col min="3585" max="3585" width="4.42578125" customWidth="1"/>
    <col min="3586" max="3586" width="3.140625" bestFit="1" customWidth="1"/>
    <col min="3588" max="3588" width="198.85546875" customWidth="1"/>
    <col min="3841" max="3841" width="4.42578125" customWidth="1"/>
    <col min="3842" max="3842" width="3.140625" bestFit="1" customWidth="1"/>
    <col min="3844" max="3844" width="198.85546875" customWidth="1"/>
    <col min="4097" max="4097" width="4.42578125" customWidth="1"/>
    <col min="4098" max="4098" width="3.140625" bestFit="1" customWidth="1"/>
    <col min="4100" max="4100" width="198.85546875" customWidth="1"/>
    <col min="4353" max="4353" width="4.42578125" customWidth="1"/>
    <col min="4354" max="4354" width="3.140625" bestFit="1" customWidth="1"/>
    <col min="4356" max="4356" width="198.85546875" customWidth="1"/>
    <col min="4609" max="4609" width="4.42578125" customWidth="1"/>
    <col min="4610" max="4610" width="3.140625" bestFit="1" customWidth="1"/>
    <col min="4612" max="4612" width="198.85546875" customWidth="1"/>
    <col min="4865" max="4865" width="4.42578125" customWidth="1"/>
    <col min="4866" max="4866" width="3.140625" bestFit="1" customWidth="1"/>
    <col min="4868" max="4868" width="198.85546875" customWidth="1"/>
    <col min="5121" max="5121" width="4.42578125" customWidth="1"/>
    <col min="5122" max="5122" width="3.140625" bestFit="1" customWidth="1"/>
    <col min="5124" max="5124" width="198.85546875" customWidth="1"/>
    <col min="5377" max="5377" width="4.42578125" customWidth="1"/>
    <col min="5378" max="5378" width="3.140625" bestFit="1" customWidth="1"/>
    <col min="5380" max="5380" width="198.85546875" customWidth="1"/>
    <col min="5633" max="5633" width="4.42578125" customWidth="1"/>
    <col min="5634" max="5634" width="3.140625" bestFit="1" customWidth="1"/>
    <col min="5636" max="5636" width="198.85546875" customWidth="1"/>
    <col min="5889" max="5889" width="4.42578125" customWidth="1"/>
    <col min="5890" max="5890" width="3.140625" bestFit="1" customWidth="1"/>
    <col min="5892" max="5892" width="198.85546875" customWidth="1"/>
    <col min="6145" max="6145" width="4.42578125" customWidth="1"/>
    <col min="6146" max="6146" width="3.140625" bestFit="1" customWidth="1"/>
    <col min="6148" max="6148" width="198.85546875" customWidth="1"/>
    <col min="6401" max="6401" width="4.42578125" customWidth="1"/>
    <col min="6402" max="6402" width="3.140625" bestFit="1" customWidth="1"/>
    <col min="6404" max="6404" width="198.85546875" customWidth="1"/>
    <col min="6657" max="6657" width="4.42578125" customWidth="1"/>
    <col min="6658" max="6658" width="3.140625" bestFit="1" customWidth="1"/>
    <col min="6660" max="6660" width="198.85546875" customWidth="1"/>
    <col min="6913" max="6913" width="4.42578125" customWidth="1"/>
    <col min="6914" max="6914" width="3.140625" bestFit="1" customWidth="1"/>
    <col min="6916" max="6916" width="198.85546875" customWidth="1"/>
    <col min="7169" max="7169" width="4.42578125" customWidth="1"/>
    <col min="7170" max="7170" width="3.140625" bestFit="1" customWidth="1"/>
    <col min="7172" max="7172" width="198.85546875" customWidth="1"/>
    <col min="7425" max="7425" width="4.42578125" customWidth="1"/>
    <col min="7426" max="7426" width="3.140625" bestFit="1" customWidth="1"/>
    <col min="7428" max="7428" width="198.85546875" customWidth="1"/>
    <col min="7681" max="7681" width="4.42578125" customWidth="1"/>
    <col min="7682" max="7682" width="3.140625" bestFit="1" customWidth="1"/>
    <col min="7684" max="7684" width="198.85546875" customWidth="1"/>
    <col min="7937" max="7937" width="4.42578125" customWidth="1"/>
    <col min="7938" max="7938" width="3.140625" bestFit="1" customWidth="1"/>
    <col min="7940" max="7940" width="198.85546875" customWidth="1"/>
    <col min="8193" max="8193" width="4.42578125" customWidth="1"/>
    <col min="8194" max="8194" width="3.140625" bestFit="1" customWidth="1"/>
    <col min="8196" max="8196" width="198.85546875" customWidth="1"/>
    <col min="8449" max="8449" width="4.42578125" customWidth="1"/>
    <col min="8450" max="8450" width="3.140625" bestFit="1" customWidth="1"/>
    <col min="8452" max="8452" width="198.85546875" customWidth="1"/>
    <col min="8705" max="8705" width="4.42578125" customWidth="1"/>
    <col min="8706" max="8706" width="3.140625" bestFit="1" customWidth="1"/>
    <col min="8708" max="8708" width="198.85546875" customWidth="1"/>
    <col min="8961" max="8961" width="4.42578125" customWidth="1"/>
    <col min="8962" max="8962" width="3.140625" bestFit="1" customWidth="1"/>
    <col min="8964" max="8964" width="198.85546875" customWidth="1"/>
    <col min="9217" max="9217" width="4.42578125" customWidth="1"/>
    <col min="9218" max="9218" width="3.140625" bestFit="1" customWidth="1"/>
    <col min="9220" max="9220" width="198.85546875" customWidth="1"/>
    <col min="9473" max="9473" width="4.42578125" customWidth="1"/>
    <col min="9474" max="9474" width="3.140625" bestFit="1" customWidth="1"/>
    <col min="9476" max="9476" width="198.85546875" customWidth="1"/>
    <col min="9729" max="9729" width="4.42578125" customWidth="1"/>
    <col min="9730" max="9730" width="3.140625" bestFit="1" customWidth="1"/>
    <col min="9732" max="9732" width="198.85546875" customWidth="1"/>
    <col min="9985" max="9985" width="4.42578125" customWidth="1"/>
    <col min="9986" max="9986" width="3.140625" bestFit="1" customWidth="1"/>
    <col min="9988" max="9988" width="198.85546875" customWidth="1"/>
    <col min="10241" max="10241" width="4.42578125" customWidth="1"/>
    <col min="10242" max="10242" width="3.140625" bestFit="1" customWidth="1"/>
    <col min="10244" max="10244" width="198.85546875" customWidth="1"/>
    <col min="10497" max="10497" width="4.42578125" customWidth="1"/>
    <col min="10498" max="10498" width="3.140625" bestFit="1" customWidth="1"/>
    <col min="10500" max="10500" width="198.85546875" customWidth="1"/>
    <col min="10753" max="10753" width="4.42578125" customWidth="1"/>
    <col min="10754" max="10754" width="3.140625" bestFit="1" customWidth="1"/>
    <col min="10756" max="10756" width="198.85546875" customWidth="1"/>
    <col min="11009" max="11009" width="4.42578125" customWidth="1"/>
    <col min="11010" max="11010" width="3.140625" bestFit="1" customWidth="1"/>
    <col min="11012" max="11012" width="198.85546875" customWidth="1"/>
    <col min="11265" max="11265" width="4.42578125" customWidth="1"/>
    <col min="11266" max="11266" width="3.140625" bestFit="1" customWidth="1"/>
    <col min="11268" max="11268" width="198.85546875" customWidth="1"/>
    <col min="11521" max="11521" width="4.42578125" customWidth="1"/>
    <col min="11522" max="11522" width="3.140625" bestFit="1" customWidth="1"/>
    <col min="11524" max="11524" width="198.85546875" customWidth="1"/>
    <col min="11777" max="11777" width="4.42578125" customWidth="1"/>
    <col min="11778" max="11778" width="3.140625" bestFit="1" customWidth="1"/>
    <col min="11780" max="11780" width="198.85546875" customWidth="1"/>
    <col min="12033" max="12033" width="4.42578125" customWidth="1"/>
    <col min="12034" max="12034" width="3.140625" bestFit="1" customWidth="1"/>
    <col min="12036" max="12036" width="198.85546875" customWidth="1"/>
    <col min="12289" max="12289" width="4.42578125" customWidth="1"/>
    <col min="12290" max="12290" width="3.140625" bestFit="1" customWidth="1"/>
    <col min="12292" max="12292" width="198.85546875" customWidth="1"/>
    <col min="12545" max="12545" width="4.42578125" customWidth="1"/>
    <col min="12546" max="12546" width="3.140625" bestFit="1" customWidth="1"/>
    <col min="12548" max="12548" width="198.85546875" customWidth="1"/>
    <col min="12801" max="12801" width="4.42578125" customWidth="1"/>
    <col min="12802" max="12802" width="3.140625" bestFit="1" customWidth="1"/>
    <col min="12804" max="12804" width="198.85546875" customWidth="1"/>
    <col min="13057" max="13057" width="4.42578125" customWidth="1"/>
    <col min="13058" max="13058" width="3.140625" bestFit="1" customWidth="1"/>
    <col min="13060" max="13060" width="198.85546875" customWidth="1"/>
    <col min="13313" max="13313" width="4.42578125" customWidth="1"/>
    <col min="13314" max="13314" width="3.140625" bestFit="1" customWidth="1"/>
    <col min="13316" max="13316" width="198.85546875" customWidth="1"/>
    <col min="13569" max="13569" width="4.42578125" customWidth="1"/>
    <col min="13570" max="13570" width="3.140625" bestFit="1" customWidth="1"/>
    <col min="13572" max="13572" width="198.85546875" customWidth="1"/>
    <col min="13825" max="13825" width="4.42578125" customWidth="1"/>
    <col min="13826" max="13826" width="3.140625" bestFit="1" customWidth="1"/>
    <col min="13828" max="13828" width="198.85546875" customWidth="1"/>
    <col min="14081" max="14081" width="4.42578125" customWidth="1"/>
    <col min="14082" max="14082" width="3.140625" bestFit="1" customWidth="1"/>
    <col min="14084" max="14084" width="198.85546875" customWidth="1"/>
    <col min="14337" max="14337" width="4.42578125" customWidth="1"/>
    <col min="14338" max="14338" width="3.140625" bestFit="1" customWidth="1"/>
    <col min="14340" max="14340" width="198.85546875" customWidth="1"/>
    <col min="14593" max="14593" width="4.42578125" customWidth="1"/>
    <col min="14594" max="14594" width="3.140625" bestFit="1" customWidth="1"/>
    <col min="14596" max="14596" width="198.85546875" customWidth="1"/>
    <col min="14849" max="14849" width="4.42578125" customWidth="1"/>
    <col min="14850" max="14850" width="3.140625" bestFit="1" customWidth="1"/>
    <col min="14852" max="14852" width="198.85546875" customWidth="1"/>
    <col min="15105" max="15105" width="4.42578125" customWidth="1"/>
    <col min="15106" max="15106" width="3.140625" bestFit="1" customWidth="1"/>
    <col min="15108" max="15108" width="198.85546875" customWidth="1"/>
    <col min="15361" max="15361" width="4.42578125" customWidth="1"/>
    <col min="15362" max="15362" width="3.140625" bestFit="1" customWidth="1"/>
    <col min="15364" max="15364" width="198.85546875" customWidth="1"/>
    <col min="15617" max="15617" width="4.42578125" customWidth="1"/>
    <col min="15618" max="15618" width="3.140625" bestFit="1" customWidth="1"/>
    <col min="15620" max="15620" width="198.85546875" customWidth="1"/>
    <col min="15873" max="15873" width="4.42578125" customWidth="1"/>
    <col min="15874" max="15874" width="3.140625" bestFit="1" customWidth="1"/>
    <col min="15876" max="15876" width="198.85546875" customWidth="1"/>
    <col min="16129" max="16129" width="4.42578125" customWidth="1"/>
    <col min="16130" max="16130" width="3.140625" bestFit="1" customWidth="1"/>
    <col min="16132" max="16132" width="198.85546875" customWidth="1"/>
  </cols>
  <sheetData>
    <row r="1" spans="2:5" x14ac:dyDescent="0.25">
      <c r="B1" s="425"/>
    </row>
    <row r="2" spans="2:5" s="268" customFormat="1" ht="14.45" customHeight="1" x14ac:dyDescent="0.25">
      <c r="B2" s="906">
        <v>1</v>
      </c>
      <c r="C2" s="914" t="s">
        <v>496</v>
      </c>
      <c r="D2" s="914"/>
      <c r="E2" s="429"/>
    </row>
    <row r="3" spans="2:5" s="268" customFormat="1" x14ac:dyDescent="0.25">
      <c r="B3" s="906"/>
      <c r="C3" s="430">
        <v>1</v>
      </c>
      <c r="D3" s="431" t="s">
        <v>497</v>
      </c>
      <c r="E3" s="429"/>
    </row>
    <row r="4" spans="2:5" s="268" customFormat="1" x14ac:dyDescent="0.25">
      <c r="B4" s="906"/>
      <c r="C4" s="430">
        <v>2</v>
      </c>
      <c r="D4" s="431" t="s">
        <v>498</v>
      </c>
      <c r="E4" s="429"/>
    </row>
    <row r="5" spans="2:5" s="268" customFormat="1" x14ac:dyDescent="0.25">
      <c r="B5" s="906"/>
      <c r="C5" s="430">
        <v>3</v>
      </c>
      <c r="D5" s="431" t="s">
        <v>499</v>
      </c>
      <c r="E5" s="429"/>
    </row>
    <row r="6" spans="2:5" s="268" customFormat="1" ht="24" x14ac:dyDescent="0.25">
      <c r="B6" s="906"/>
      <c r="C6" s="430">
        <v>4</v>
      </c>
      <c r="D6" s="431" t="s">
        <v>500</v>
      </c>
      <c r="E6" s="429"/>
    </row>
    <row r="7" spans="2:5" s="268" customFormat="1" ht="24" x14ac:dyDescent="0.25">
      <c r="B7" s="906"/>
      <c r="C7" s="430">
        <v>5</v>
      </c>
      <c r="D7" s="431" t="s">
        <v>501</v>
      </c>
      <c r="E7" s="429"/>
    </row>
    <row r="8" spans="2:5" s="268" customFormat="1" ht="24" x14ac:dyDescent="0.25">
      <c r="B8" s="906"/>
      <c r="C8" s="430">
        <v>6</v>
      </c>
      <c r="D8" s="431" t="s">
        <v>502</v>
      </c>
      <c r="E8" s="429"/>
    </row>
    <row r="9" spans="2:5" s="268" customFormat="1" ht="24" x14ac:dyDescent="0.25">
      <c r="B9" s="906"/>
      <c r="C9" s="430">
        <v>7</v>
      </c>
      <c r="D9" s="431" t="s">
        <v>503</v>
      </c>
      <c r="E9" s="429"/>
    </row>
    <row r="10" spans="2:5" s="268" customFormat="1" x14ac:dyDescent="0.25">
      <c r="B10" s="902">
        <v>2</v>
      </c>
      <c r="C10" s="915" t="s">
        <v>504</v>
      </c>
      <c r="D10" s="916"/>
      <c r="E10" s="429"/>
    </row>
    <row r="11" spans="2:5" s="268" customFormat="1" x14ac:dyDescent="0.25">
      <c r="B11" s="903"/>
      <c r="C11" s="430">
        <v>8</v>
      </c>
      <c r="D11" s="431" t="s">
        <v>505</v>
      </c>
      <c r="E11" s="429"/>
    </row>
    <row r="12" spans="2:5" s="268" customFormat="1" ht="24" x14ac:dyDescent="0.25">
      <c r="B12" s="903"/>
      <c r="C12" s="430">
        <v>9</v>
      </c>
      <c r="D12" s="431" t="s">
        <v>506</v>
      </c>
      <c r="E12" s="429"/>
    </row>
    <row r="13" spans="2:5" s="268" customFormat="1" ht="24" x14ac:dyDescent="0.25">
      <c r="B13" s="903"/>
      <c r="C13" s="430">
        <v>10</v>
      </c>
      <c r="D13" s="431" t="s">
        <v>507</v>
      </c>
      <c r="E13" s="429"/>
    </row>
    <row r="14" spans="2:5" s="268" customFormat="1" ht="24" x14ac:dyDescent="0.25">
      <c r="B14" s="903"/>
      <c r="C14" s="430">
        <v>11</v>
      </c>
      <c r="D14" s="431" t="s">
        <v>508</v>
      </c>
      <c r="E14" s="429"/>
    </row>
    <row r="15" spans="2:5" s="268" customFormat="1" ht="36" x14ac:dyDescent="0.25">
      <c r="B15" s="903"/>
      <c r="C15" s="430">
        <v>12</v>
      </c>
      <c r="D15" s="431" t="s">
        <v>509</v>
      </c>
      <c r="E15" s="429"/>
    </row>
    <row r="16" spans="2:5" s="268" customFormat="1" ht="24" x14ac:dyDescent="0.25">
      <c r="B16" s="903"/>
      <c r="C16" s="430">
        <v>13</v>
      </c>
      <c r="D16" s="431" t="s">
        <v>510</v>
      </c>
      <c r="E16" s="429"/>
    </row>
    <row r="17" spans="2:5" s="268" customFormat="1" ht="24" x14ac:dyDescent="0.25">
      <c r="B17" s="903"/>
      <c r="C17" s="430">
        <v>14</v>
      </c>
      <c r="D17" s="431" t="s">
        <v>511</v>
      </c>
      <c r="E17" s="429"/>
    </row>
    <row r="18" spans="2:5" s="268" customFormat="1" ht="24" x14ac:dyDescent="0.25">
      <c r="B18" s="904"/>
      <c r="C18" s="430">
        <v>15</v>
      </c>
      <c r="D18" s="431" t="s">
        <v>512</v>
      </c>
      <c r="E18" s="429"/>
    </row>
    <row r="19" spans="2:5" s="268" customFormat="1" x14ac:dyDescent="0.25">
      <c r="B19" s="902">
        <v>3</v>
      </c>
      <c r="C19" s="913" t="s">
        <v>513</v>
      </c>
      <c r="D19" s="913"/>
      <c r="E19" s="429"/>
    </row>
    <row r="20" spans="2:5" s="268" customFormat="1" x14ac:dyDescent="0.25">
      <c r="B20" s="903"/>
      <c r="C20" s="430">
        <v>16</v>
      </c>
      <c r="D20" s="431" t="s">
        <v>514</v>
      </c>
      <c r="E20" s="429"/>
    </row>
    <row r="21" spans="2:5" s="268" customFormat="1" ht="24" x14ac:dyDescent="0.25">
      <c r="B21" s="903"/>
      <c r="C21" s="430">
        <v>17</v>
      </c>
      <c r="D21" s="431" t="s">
        <v>515</v>
      </c>
      <c r="E21" s="429"/>
    </row>
    <row r="22" spans="2:5" s="268" customFormat="1" x14ac:dyDescent="0.25">
      <c r="B22" s="903"/>
      <c r="C22" s="430">
        <v>18</v>
      </c>
      <c r="D22" s="431" t="s">
        <v>516</v>
      </c>
      <c r="E22" s="429"/>
    </row>
    <row r="23" spans="2:5" s="268" customFormat="1" x14ac:dyDescent="0.25">
      <c r="B23" s="903"/>
      <c r="C23" s="430">
        <v>19</v>
      </c>
      <c r="D23" s="431" t="s">
        <v>517</v>
      </c>
      <c r="E23" s="429"/>
    </row>
    <row r="24" spans="2:5" s="268" customFormat="1" x14ac:dyDescent="0.25">
      <c r="B24" s="903"/>
      <c r="C24" s="430">
        <v>20</v>
      </c>
      <c r="D24" s="431" t="s">
        <v>518</v>
      </c>
      <c r="E24" s="429"/>
    </row>
    <row r="25" spans="2:5" s="268" customFormat="1" x14ac:dyDescent="0.25">
      <c r="B25" s="903"/>
      <c r="C25" s="430">
        <v>21</v>
      </c>
      <c r="D25" s="431" t="s">
        <v>519</v>
      </c>
      <c r="E25" s="429"/>
    </row>
    <row r="26" spans="2:5" s="268" customFormat="1" x14ac:dyDescent="0.25">
      <c r="B26" s="903"/>
      <c r="C26" s="430">
        <v>22</v>
      </c>
      <c r="D26" s="431" t="s">
        <v>520</v>
      </c>
      <c r="E26" s="429"/>
    </row>
    <row r="27" spans="2:5" s="268" customFormat="1" x14ac:dyDescent="0.25">
      <c r="B27" s="903"/>
      <c r="C27" s="430">
        <v>23</v>
      </c>
      <c r="D27" s="431" t="s">
        <v>521</v>
      </c>
      <c r="E27" s="429"/>
    </row>
    <row r="28" spans="2:5" s="268" customFormat="1" x14ac:dyDescent="0.25">
      <c r="B28" s="903"/>
      <c r="C28" s="430">
        <v>24</v>
      </c>
      <c r="D28" s="431" t="s">
        <v>522</v>
      </c>
      <c r="E28" s="429"/>
    </row>
    <row r="29" spans="2:5" s="268" customFormat="1" x14ac:dyDescent="0.25">
      <c r="B29" s="903"/>
      <c r="C29" s="430">
        <v>25</v>
      </c>
      <c r="D29" s="431" t="s">
        <v>523</v>
      </c>
      <c r="E29" s="429"/>
    </row>
    <row r="30" spans="2:5" s="268" customFormat="1" ht="36" x14ac:dyDescent="0.25">
      <c r="B30" s="903"/>
      <c r="C30" s="430">
        <v>26</v>
      </c>
      <c r="D30" s="431" t="s">
        <v>524</v>
      </c>
      <c r="E30" s="429"/>
    </row>
    <row r="31" spans="2:5" s="268" customFormat="1" ht="24" x14ac:dyDescent="0.25">
      <c r="B31" s="903"/>
      <c r="C31" s="430">
        <v>27</v>
      </c>
      <c r="D31" s="431" t="s">
        <v>525</v>
      </c>
      <c r="E31" s="429"/>
    </row>
    <row r="32" spans="2:5" s="268" customFormat="1" x14ac:dyDescent="0.25">
      <c r="B32" s="904"/>
      <c r="C32" s="430">
        <v>28</v>
      </c>
      <c r="D32" s="431" t="s">
        <v>526</v>
      </c>
      <c r="E32" s="429"/>
    </row>
    <row r="33" spans="2:5" s="268" customFormat="1" x14ac:dyDescent="0.25">
      <c r="B33" s="902">
        <v>4</v>
      </c>
      <c r="C33" s="911" t="s">
        <v>527</v>
      </c>
      <c r="D33" s="912"/>
      <c r="E33" s="429"/>
    </row>
    <row r="34" spans="2:5" s="268" customFormat="1" x14ac:dyDescent="0.25">
      <c r="B34" s="903"/>
      <c r="C34" s="430">
        <v>29</v>
      </c>
      <c r="D34" s="431" t="s">
        <v>528</v>
      </c>
      <c r="E34" s="429"/>
    </row>
    <row r="35" spans="2:5" s="268" customFormat="1" x14ac:dyDescent="0.25">
      <c r="B35" s="903"/>
      <c r="C35" s="430">
        <v>30</v>
      </c>
      <c r="D35" s="431" t="s">
        <v>529</v>
      </c>
      <c r="E35" s="429"/>
    </row>
    <row r="36" spans="2:5" s="268" customFormat="1" x14ac:dyDescent="0.25">
      <c r="B36" s="903"/>
      <c r="C36" s="430">
        <v>31</v>
      </c>
      <c r="D36" s="431" t="s">
        <v>530</v>
      </c>
      <c r="E36" s="429"/>
    </row>
    <row r="37" spans="2:5" s="268" customFormat="1" x14ac:dyDescent="0.25">
      <c r="B37" s="903"/>
      <c r="C37" s="430">
        <v>32</v>
      </c>
      <c r="D37" s="431" t="s">
        <v>531</v>
      </c>
      <c r="E37" s="429"/>
    </row>
    <row r="38" spans="2:5" s="268" customFormat="1" ht="24" x14ac:dyDescent="0.25">
      <c r="B38" s="903"/>
      <c r="C38" s="430">
        <v>33</v>
      </c>
      <c r="D38" s="431" t="s">
        <v>532</v>
      </c>
      <c r="E38" s="429"/>
    </row>
    <row r="39" spans="2:5" s="268" customFormat="1" x14ac:dyDescent="0.25">
      <c r="B39" s="903"/>
      <c r="C39" s="430">
        <v>34</v>
      </c>
      <c r="D39" s="431" t="s">
        <v>533</v>
      </c>
      <c r="E39" s="429"/>
    </row>
    <row r="40" spans="2:5" s="268" customFormat="1" ht="36" x14ac:dyDescent="0.25">
      <c r="B40" s="903"/>
      <c r="C40" s="430">
        <v>35</v>
      </c>
      <c r="D40" s="431" t="s">
        <v>534</v>
      </c>
      <c r="E40" s="429"/>
    </row>
    <row r="41" spans="2:5" s="268" customFormat="1" ht="24" x14ac:dyDescent="0.25">
      <c r="B41" s="903"/>
      <c r="C41" s="430">
        <v>36</v>
      </c>
      <c r="D41" s="431" t="s">
        <v>535</v>
      </c>
      <c r="E41" s="429"/>
    </row>
    <row r="42" spans="2:5" s="268" customFormat="1" ht="36" x14ac:dyDescent="0.25">
      <c r="B42" s="903"/>
      <c r="C42" s="430">
        <v>37</v>
      </c>
      <c r="D42" s="431" t="s">
        <v>536</v>
      </c>
      <c r="E42" s="429"/>
    </row>
    <row r="43" spans="2:5" s="268" customFormat="1" ht="24" x14ac:dyDescent="0.25">
      <c r="B43" s="904"/>
      <c r="C43" s="430">
        <v>38</v>
      </c>
      <c r="D43" s="431" t="s">
        <v>537</v>
      </c>
      <c r="E43" s="429"/>
    </row>
    <row r="44" spans="2:5" s="268" customFormat="1" x14ac:dyDescent="0.25">
      <c r="B44" s="902">
        <v>5</v>
      </c>
      <c r="C44" s="913" t="s">
        <v>538</v>
      </c>
      <c r="D44" s="913"/>
      <c r="E44" s="429"/>
    </row>
    <row r="45" spans="2:5" s="268" customFormat="1" x14ac:dyDescent="0.25">
      <c r="B45" s="903"/>
      <c r="C45" s="430">
        <v>39</v>
      </c>
      <c r="D45" s="431" t="s">
        <v>539</v>
      </c>
      <c r="E45" s="429"/>
    </row>
    <row r="46" spans="2:5" s="268" customFormat="1" x14ac:dyDescent="0.25">
      <c r="B46" s="903"/>
      <c r="C46" s="430">
        <v>40</v>
      </c>
      <c r="D46" s="431" t="s">
        <v>540</v>
      </c>
      <c r="E46" s="429"/>
    </row>
    <row r="47" spans="2:5" s="268" customFormat="1" x14ac:dyDescent="0.25">
      <c r="B47" s="903"/>
      <c r="C47" s="430">
        <v>41</v>
      </c>
      <c r="D47" s="431" t="s">
        <v>541</v>
      </c>
      <c r="E47" s="429"/>
    </row>
    <row r="48" spans="2:5" s="268" customFormat="1" ht="24" x14ac:dyDescent="0.25">
      <c r="B48" s="903"/>
      <c r="C48" s="430">
        <v>42</v>
      </c>
      <c r="D48" s="431" t="s">
        <v>542</v>
      </c>
      <c r="E48" s="429"/>
    </row>
    <row r="49" spans="2:5" s="268" customFormat="1" x14ac:dyDescent="0.25">
      <c r="B49" s="903"/>
      <c r="C49" s="430">
        <v>43</v>
      </c>
      <c r="D49" s="431" t="s">
        <v>543</v>
      </c>
      <c r="E49" s="429"/>
    </row>
    <row r="50" spans="2:5" s="268" customFormat="1" ht="24" x14ac:dyDescent="0.25">
      <c r="B50" s="903"/>
      <c r="C50" s="430">
        <v>44</v>
      </c>
      <c r="D50" s="431" t="s">
        <v>544</v>
      </c>
      <c r="E50" s="429"/>
    </row>
    <row r="51" spans="2:5" s="268" customFormat="1" ht="24" x14ac:dyDescent="0.25">
      <c r="B51" s="903"/>
      <c r="C51" s="430">
        <v>45</v>
      </c>
      <c r="D51" s="431" t="s">
        <v>545</v>
      </c>
      <c r="E51" s="429"/>
    </row>
    <row r="52" spans="2:5" s="268" customFormat="1" x14ac:dyDescent="0.25">
      <c r="B52" s="903"/>
      <c r="C52" s="430">
        <v>46</v>
      </c>
      <c r="D52" s="431" t="s">
        <v>546</v>
      </c>
      <c r="E52" s="429"/>
    </row>
    <row r="53" spans="2:5" s="268" customFormat="1" x14ac:dyDescent="0.25">
      <c r="B53" s="904"/>
      <c r="C53" s="430">
        <v>47</v>
      </c>
      <c r="D53" s="431" t="s">
        <v>547</v>
      </c>
      <c r="E53" s="429"/>
    </row>
    <row r="54" spans="2:5" s="268" customFormat="1" x14ac:dyDescent="0.25">
      <c r="B54" s="902">
        <v>6</v>
      </c>
      <c r="C54" s="914" t="s">
        <v>548</v>
      </c>
      <c r="D54" s="914"/>
      <c r="E54" s="429"/>
    </row>
    <row r="55" spans="2:5" s="268" customFormat="1" x14ac:dyDescent="0.25">
      <c r="B55" s="903"/>
      <c r="C55" s="430">
        <v>48</v>
      </c>
      <c r="D55" s="431" t="s">
        <v>549</v>
      </c>
      <c r="E55" s="429"/>
    </row>
    <row r="56" spans="2:5" s="268" customFormat="1" ht="24" x14ac:dyDescent="0.25">
      <c r="B56" s="903"/>
      <c r="C56" s="430">
        <v>49</v>
      </c>
      <c r="D56" s="431" t="s">
        <v>550</v>
      </c>
      <c r="E56" s="429"/>
    </row>
    <row r="57" spans="2:5" s="268" customFormat="1" ht="24" x14ac:dyDescent="0.25">
      <c r="B57" s="903"/>
      <c r="C57" s="430">
        <v>50</v>
      </c>
      <c r="D57" s="431" t="s">
        <v>551</v>
      </c>
      <c r="E57" s="429"/>
    </row>
    <row r="58" spans="2:5" s="268" customFormat="1" ht="24" x14ac:dyDescent="0.25">
      <c r="B58" s="903"/>
      <c r="C58" s="430">
        <v>51</v>
      </c>
      <c r="D58" s="431" t="s">
        <v>552</v>
      </c>
      <c r="E58" s="429"/>
    </row>
    <row r="59" spans="2:5" s="268" customFormat="1" x14ac:dyDescent="0.25">
      <c r="B59" s="903"/>
      <c r="C59" s="430">
        <v>52</v>
      </c>
      <c r="D59" s="431" t="s">
        <v>553</v>
      </c>
      <c r="E59" s="429"/>
    </row>
    <row r="60" spans="2:5" s="268" customFormat="1" x14ac:dyDescent="0.25">
      <c r="B60" s="903"/>
      <c r="C60" s="430">
        <v>53</v>
      </c>
      <c r="D60" s="431" t="s">
        <v>554</v>
      </c>
      <c r="E60" s="429"/>
    </row>
    <row r="61" spans="2:5" s="268" customFormat="1" ht="24" x14ac:dyDescent="0.25">
      <c r="B61" s="903"/>
      <c r="C61" s="430">
        <v>54</v>
      </c>
      <c r="D61" s="431" t="s">
        <v>555</v>
      </c>
      <c r="E61" s="429"/>
    </row>
    <row r="62" spans="2:5" s="268" customFormat="1" x14ac:dyDescent="0.25">
      <c r="B62" s="904"/>
      <c r="C62" s="430">
        <v>55</v>
      </c>
      <c r="D62" s="431" t="s">
        <v>556</v>
      </c>
      <c r="E62" s="429"/>
    </row>
    <row r="63" spans="2:5" s="268" customFormat="1" x14ac:dyDescent="0.25">
      <c r="B63" s="902">
        <v>7</v>
      </c>
      <c r="C63" s="907" t="s">
        <v>557</v>
      </c>
      <c r="D63" s="908"/>
      <c r="E63" s="429"/>
    </row>
    <row r="64" spans="2:5" s="268" customFormat="1" x14ac:dyDescent="0.25">
      <c r="B64" s="903"/>
      <c r="C64" s="430">
        <v>56</v>
      </c>
      <c r="D64" s="431" t="s">
        <v>558</v>
      </c>
      <c r="E64" s="429"/>
    </row>
    <row r="65" spans="2:5" s="268" customFormat="1" x14ac:dyDescent="0.25">
      <c r="B65" s="903"/>
      <c r="C65" s="430">
        <v>57</v>
      </c>
      <c r="D65" s="431" t="s">
        <v>559</v>
      </c>
      <c r="E65" s="429"/>
    </row>
    <row r="66" spans="2:5" s="268" customFormat="1" x14ac:dyDescent="0.25">
      <c r="B66" s="903"/>
      <c r="C66" s="430">
        <v>58</v>
      </c>
      <c r="D66" s="431" t="s">
        <v>560</v>
      </c>
      <c r="E66" s="429"/>
    </row>
    <row r="67" spans="2:5" s="268" customFormat="1" ht="24" x14ac:dyDescent="0.25">
      <c r="B67" s="903"/>
      <c r="C67" s="430">
        <v>59</v>
      </c>
      <c r="D67" s="431" t="s">
        <v>561</v>
      </c>
      <c r="E67" s="429"/>
    </row>
    <row r="68" spans="2:5" s="268" customFormat="1" ht="24" x14ac:dyDescent="0.25">
      <c r="B68" s="904"/>
      <c r="C68" s="430">
        <v>60</v>
      </c>
      <c r="D68" s="431" t="s">
        <v>562</v>
      </c>
      <c r="E68" s="429"/>
    </row>
    <row r="69" spans="2:5" s="268" customFormat="1" x14ac:dyDescent="0.25">
      <c r="B69" s="902">
        <v>8</v>
      </c>
      <c r="C69" s="909" t="s">
        <v>563</v>
      </c>
      <c r="D69" s="910"/>
      <c r="E69" s="429"/>
    </row>
    <row r="70" spans="2:5" s="268" customFormat="1" x14ac:dyDescent="0.25">
      <c r="B70" s="903"/>
      <c r="C70" s="430">
        <v>61</v>
      </c>
      <c r="D70" s="431" t="s">
        <v>564</v>
      </c>
      <c r="E70" s="429"/>
    </row>
    <row r="71" spans="2:5" s="268" customFormat="1" x14ac:dyDescent="0.25">
      <c r="B71" s="903"/>
      <c r="C71" s="430">
        <v>62</v>
      </c>
      <c r="D71" s="431" t="s">
        <v>565</v>
      </c>
      <c r="E71" s="429"/>
    </row>
    <row r="72" spans="2:5" s="268" customFormat="1" ht="24" x14ac:dyDescent="0.25">
      <c r="B72" s="903"/>
      <c r="C72" s="430">
        <v>63</v>
      </c>
      <c r="D72" s="431" t="s">
        <v>566</v>
      </c>
      <c r="E72" s="429"/>
    </row>
    <row r="73" spans="2:5" s="268" customFormat="1" ht="24" x14ac:dyDescent="0.25">
      <c r="B73" s="903"/>
      <c r="C73" s="430">
        <v>64</v>
      </c>
      <c r="D73" s="431" t="s">
        <v>567</v>
      </c>
      <c r="E73" s="429"/>
    </row>
    <row r="74" spans="2:5" s="268" customFormat="1" x14ac:dyDescent="0.25">
      <c r="B74" s="903"/>
      <c r="C74" s="430">
        <v>65</v>
      </c>
      <c r="D74" s="431" t="s">
        <v>568</v>
      </c>
      <c r="E74" s="429"/>
    </row>
    <row r="75" spans="2:5" s="268" customFormat="1" x14ac:dyDescent="0.25">
      <c r="B75" s="903"/>
      <c r="C75" s="430">
        <v>66</v>
      </c>
      <c r="D75" s="431" t="s">
        <v>569</v>
      </c>
      <c r="E75" s="429"/>
    </row>
    <row r="76" spans="2:5" s="268" customFormat="1" ht="24" x14ac:dyDescent="0.25">
      <c r="B76" s="903"/>
      <c r="C76" s="430">
        <v>67</v>
      </c>
      <c r="D76" s="431" t="s">
        <v>570</v>
      </c>
      <c r="E76" s="429"/>
    </row>
    <row r="77" spans="2:5" s="268" customFormat="1" x14ac:dyDescent="0.25">
      <c r="B77" s="903"/>
      <c r="C77" s="430">
        <v>68</v>
      </c>
      <c r="D77" s="431" t="s">
        <v>571</v>
      </c>
      <c r="E77" s="429"/>
    </row>
    <row r="78" spans="2:5" s="268" customFormat="1" x14ac:dyDescent="0.25">
      <c r="B78" s="903"/>
      <c r="C78" s="430">
        <v>69</v>
      </c>
      <c r="D78" s="431" t="s">
        <v>572</v>
      </c>
      <c r="E78" s="429"/>
    </row>
    <row r="79" spans="2:5" s="268" customFormat="1" x14ac:dyDescent="0.25">
      <c r="B79" s="903"/>
      <c r="C79" s="430">
        <v>70</v>
      </c>
      <c r="D79" s="431" t="s">
        <v>573</v>
      </c>
      <c r="E79" s="429"/>
    </row>
    <row r="80" spans="2:5" s="268" customFormat="1" ht="24" x14ac:dyDescent="0.25">
      <c r="B80" s="903"/>
      <c r="C80" s="430">
        <v>71</v>
      </c>
      <c r="D80" s="431" t="s">
        <v>574</v>
      </c>
      <c r="E80" s="429"/>
    </row>
    <row r="81" spans="2:5" s="268" customFormat="1" x14ac:dyDescent="0.25">
      <c r="B81" s="904"/>
      <c r="C81" s="430">
        <v>72</v>
      </c>
      <c r="D81" s="431" t="s">
        <v>575</v>
      </c>
      <c r="E81" s="429"/>
    </row>
    <row r="82" spans="2:5" s="268" customFormat="1" x14ac:dyDescent="0.25">
      <c r="B82" s="902">
        <v>9</v>
      </c>
      <c r="C82" s="905" t="s">
        <v>576</v>
      </c>
      <c r="D82" s="905"/>
      <c r="E82" s="429"/>
    </row>
    <row r="83" spans="2:5" s="268" customFormat="1" ht="24" x14ac:dyDescent="0.25">
      <c r="B83" s="903"/>
      <c r="C83" s="430">
        <v>73</v>
      </c>
      <c r="D83" s="431" t="s">
        <v>577</v>
      </c>
      <c r="E83" s="429"/>
    </row>
    <row r="84" spans="2:5" s="268" customFormat="1" ht="24" x14ac:dyDescent="0.25">
      <c r="B84" s="903"/>
      <c r="C84" s="430">
        <v>74</v>
      </c>
      <c r="D84" s="431" t="s">
        <v>578</v>
      </c>
      <c r="E84" s="429"/>
    </row>
    <row r="85" spans="2:5" s="268" customFormat="1" ht="24" x14ac:dyDescent="0.25">
      <c r="B85" s="903"/>
      <c r="C85" s="430">
        <v>75</v>
      </c>
      <c r="D85" s="431" t="s">
        <v>579</v>
      </c>
      <c r="E85" s="429"/>
    </row>
    <row r="86" spans="2:5" s="268" customFormat="1" ht="24" x14ac:dyDescent="0.25">
      <c r="B86" s="903"/>
      <c r="C86" s="430">
        <v>76</v>
      </c>
      <c r="D86" s="431" t="s">
        <v>580</v>
      </c>
      <c r="E86" s="429"/>
    </row>
    <row r="87" spans="2:5" s="268" customFormat="1" ht="24" x14ac:dyDescent="0.25">
      <c r="B87" s="903"/>
      <c r="C87" s="430">
        <v>77</v>
      </c>
      <c r="D87" s="431" t="s">
        <v>581</v>
      </c>
      <c r="E87" s="429"/>
    </row>
    <row r="88" spans="2:5" s="268" customFormat="1" ht="24" x14ac:dyDescent="0.25">
      <c r="B88" s="903"/>
      <c r="C88" s="430">
        <v>78</v>
      </c>
      <c r="D88" s="431" t="s">
        <v>582</v>
      </c>
      <c r="E88" s="429"/>
    </row>
    <row r="89" spans="2:5" s="268" customFormat="1" ht="24" x14ac:dyDescent="0.25">
      <c r="B89" s="903"/>
      <c r="C89" s="430">
        <v>79</v>
      </c>
      <c r="D89" s="431" t="s">
        <v>583</v>
      </c>
      <c r="E89" s="429"/>
    </row>
    <row r="90" spans="2:5" s="268" customFormat="1" x14ac:dyDescent="0.25">
      <c r="B90" s="904"/>
      <c r="C90" s="430">
        <v>80</v>
      </c>
      <c r="D90" s="431" t="s">
        <v>584</v>
      </c>
      <c r="E90" s="429"/>
    </row>
    <row r="91" spans="2:5" s="268" customFormat="1" x14ac:dyDescent="0.25">
      <c r="B91" s="902">
        <v>10</v>
      </c>
      <c r="C91" s="909" t="s">
        <v>585</v>
      </c>
      <c r="D91" s="910"/>
      <c r="E91" s="429"/>
    </row>
    <row r="92" spans="2:5" s="268" customFormat="1" x14ac:dyDescent="0.25">
      <c r="B92" s="903"/>
      <c r="C92" s="430">
        <v>81</v>
      </c>
      <c r="D92" s="431" t="s">
        <v>586</v>
      </c>
      <c r="E92" s="429"/>
    </row>
    <row r="93" spans="2:5" s="268" customFormat="1" x14ac:dyDescent="0.25">
      <c r="B93" s="903"/>
      <c r="C93" s="430">
        <v>82</v>
      </c>
      <c r="D93" s="431" t="s">
        <v>587</v>
      </c>
      <c r="E93" s="429"/>
    </row>
    <row r="94" spans="2:5" s="268" customFormat="1" x14ac:dyDescent="0.25">
      <c r="B94" s="903"/>
      <c r="C94" s="430">
        <v>83</v>
      </c>
      <c r="D94" s="431" t="s">
        <v>588</v>
      </c>
      <c r="E94" s="429"/>
    </row>
    <row r="95" spans="2:5" s="268" customFormat="1" x14ac:dyDescent="0.25">
      <c r="B95" s="903"/>
      <c r="C95" s="430">
        <v>84</v>
      </c>
      <c r="D95" s="431" t="s">
        <v>589</v>
      </c>
      <c r="E95" s="429"/>
    </row>
    <row r="96" spans="2:5" s="268" customFormat="1" x14ac:dyDescent="0.25">
      <c r="B96" s="903"/>
      <c r="C96" s="430">
        <v>85</v>
      </c>
      <c r="D96" s="431" t="s">
        <v>590</v>
      </c>
      <c r="E96" s="429"/>
    </row>
    <row r="97" spans="2:5" s="268" customFormat="1" x14ac:dyDescent="0.25">
      <c r="B97" s="903"/>
      <c r="C97" s="430">
        <v>86</v>
      </c>
      <c r="D97" s="431" t="s">
        <v>591</v>
      </c>
      <c r="E97" s="429"/>
    </row>
    <row r="98" spans="2:5" s="268" customFormat="1" x14ac:dyDescent="0.25">
      <c r="B98" s="903"/>
      <c r="C98" s="430">
        <v>87</v>
      </c>
      <c r="D98" s="431" t="s">
        <v>592</v>
      </c>
      <c r="E98" s="429"/>
    </row>
    <row r="99" spans="2:5" s="268" customFormat="1" x14ac:dyDescent="0.25">
      <c r="B99" s="903"/>
      <c r="C99" s="430">
        <v>88</v>
      </c>
      <c r="D99" s="431" t="s">
        <v>593</v>
      </c>
      <c r="E99" s="429"/>
    </row>
    <row r="100" spans="2:5" s="268" customFormat="1" ht="24" x14ac:dyDescent="0.25">
      <c r="B100" s="903"/>
      <c r="C100" s="430">
        <v>89</v>
      </c>
      <c r="D100" s="431" t="s">
        <v>594</v>
      </c>
      <c r="E100" s="429"/>
    </row>
    <row r="101" spans="2:5" s="268" customFormat="1" x14ac:dyDescent="0.25">
      <c r="B101" s="904"/>
      <c r="C101" s="430">
        <v>90</v>
      </c>
      <c r="D101" s="431" t="s">
        <v>595</v>
      </c>
      <c r="E101" s="429"/>
    </row>
    <row r="102" spans="2:5" s="268" customFormat="1" x14ac:dyDescent="0.25">
      <c r="B102" s="902">
        <v>11</v>
      </c>
      <c r="C102" s="905" t="s">
        <v>596</v>
      </c>
      <c r="D102" s="905"/>
      <c r="E102" s="429"/>
    </row>
    <row r="103" spans="2:5" s="268" customFormat="1" x14ac:dyDescent="0.25">
      <c r="B103" s="903"/>
      <c r="C103" s="430">
        <v>91</v>
      </c>
      <c r="D103" s="431" t="s">
        <v>597</v>
      </c>
      <c r="E103" s="429"/>
    </row>
    <row r="104" spans="2:5" s="268" customFormat="1" ht="24" x14ac:dyDescent="0.25">
      <c r="B104" s="903"/>
      <c r="C104" s="430">
        <v>92</v>
      </c>
      <c r="D104" s="431" t="s">
        <v>598</v>
      </c>
      <c r="E104" s="429"/>
    </row>
    <row r="105" spans="2:5" s="268" customFormat="1" x14ac:dyDescent="0.25">
      <c r="B105" s="903"/>
      <c r="C105" s="430">
        <v>93</v>
      </c>
      <c r="D105" s="431" t="s">
        <v>599</v>
      </c>
      <c r="E105" s="429"/>
    </row>
    <row r="106" spans="2:5" s="268" customFormat="1" x14ac:dyDescent="0.25">
      <c r="B106" s="903"/>
      <c r="C106" s="430">
        <v>94</v>
      </c>
      <c r="D106" s="431" t="s">
        <v>600</v>
      </c>
      <c r="E106" s="429"/>
    </row>
    <row r="107" spans="2:5" s="268" customFormat="1" ht="24" x14ac:dyDescent="0.25">
      <c r="B107" s="903"/>
      <c r="C107" s="430">
        <v>95</v>
      </c>
      <c r="D107" s="431" t="s">
        <v>601</v>
      </c>
      <c r="E107" s="429"/>
    </row>
    <row r="108" spans="2:5" s="268" customFormat="1" x14ac:dyDescent="0.25">
      <c r="B108" s="903"/>
      <c r="C108" s="430">
        <v>96</v>
      </c>
      <c r="D108" s="431" t="s">
        <v>602</v>
      </c>
      <c r="E108" s="429"/>
    </row>
    <row r="109" spans="2:5" s="268" customFormat="1" x14ac:dyDescent="0.25">
      <c r="B109" s="903"/>
      <c r="C109" s="430">
        <v>97</v>
      </c>
      <c r="D109" s="431" t="s">
        <v>603</v>
      </c>
      <c r="E109" s="429"/>
    </row>
    <row r="110" spans="2:5" s="268" customFormat="1" x14ac:dyDescent="0.25">
      <c r="B110" s="903"/>
      <c r="C110" s="430">
        <v>98</v>
      </c>
      <c r="D110" s="431" t="s">
        <v>604</v>
      </c>
      <c r="E110" s="429"/>
    </row>
    <row r="111" spans="2:5" s="268" customFormat="1" ht="36" x14ac:dyDescent="0.25">
      <c r="B111" s="903"/>
      <c r="C111" s="430">
        <v>99</v>
      </c>
      <c r="D111" s="431" t="s">
        <v>605</v>
      </c>
      <c r="E111" s="429"/>
    </row>
    <row r="112" spans="2:5" s="268" customFormat="1" x14ac:dyDescent="0.25">
      <c r="B112" s="904"/>
      <c r="C112" s="430">
        <v>100</v>
      </c>
      <c r="D112" s="431" t="s">
        <v>606</v>
      </c>
      <c r="E112" s="429"/>
    </row>
    <row r="113" spans="2:5" s="268" customFormat="1" x14ac:dyDescent="0.25">
      <c r="B113" s="902">
        <v>12</v>
      </c>
      <c r="C113" s="905" t="s">
        <v>607</v>
      </c>
      <c r="D113" s="905"/>
      <c r="E113" s="429"/>
    </row>
    <row r="114" spans="2:5" s="268" customFormat="1" ht="24" x14ac:dyDescent="0.25">
      <c r="B114" s="903"/>
      <c r="C114" s="430">
        <v>101</v>
      </c>
      <c r="D114" s="431" t="s">
        <v>608</v>
      </c>
      <c r="E114" s="429"/>
    </row>
    <row r="115" spans="2:5" s="268" customFormat="1" x14ac:dyDescent="0.25">
      <c r="B115" s="903"/>
      <c r="C115" s="430">
        <v>102</v>
      </c>
      <c r="D115" s="431" t="s">
        <v>609</v>
      </c>
      <c r="E115" s="429"/>
    </row>
    <row r="116" spans="2:5" s="268" customFormat="1" ht="24" x14ac:dyDescent="0.25">
      <c r="B116" s="903"/>
      <c r="C116" s="430">
        <v>103</v>
      </c>
      <c r="D116" s="431" t="s">
        <v>610</v>
      </c>
      <c r="E116" s="429"/>
    </row>
    <row r="117" spans="2:5" s="268" customFormat="1" ht="24" x14ac:dyDescent="0.25">
      <c r="B117" s="903"/>
      <c r="C117" s="430">
        <v>104</v>
      </c>
      <c r="D117" s="431" t="s">
        <v>611</v>
      </c>
      <c r="E117" s="429"/>
    </row>
    <row r="118" spans="2:5" s="268" customFormat="1" x14ac:dyDescent="0.25">
      <c r="B118" s="903"/>
      <c r="C118" s="430">
        <v>105</v>
      </c>
      <c r="D118" s="431" t="s">
        <v>612</v>
      </c>
      <c r="E118" s="429"/>
    </row>
    <row r="119" spans="2:5" s="268" customFormat="1" x14ac:dyDescent="0.25">
      <c r="B119" s="903"/>
      <c r="C119" s="430">
        <v>106</v>
      </c>
      <c r="D119" s="431" t="s">
        <v>613</v>
      </c>
      <c r="E119" s="429"/>
    </row>
    <row r="120" spans="2:5" s="268" customFormat="1" x14ac:dyDescent="0.25">
      <c r="B120" s="903"/>
      <c r="C120" s="430">
        <v>107</v>
      </c>
      <c r="D120" s="431" t="s">
        <v>614</v>
      </c>
      <c r="E120" s="429"/>
    </row>
    <row r="121" spans="2:5" s="268" customFormat="1" x14ac:dyDescent="0.25">
      <c r="B121" s="903"/>
      <c r="C121" s="430">
        <v>108</v>
      </c>
      <c r="D121" s="431" t="s">
        <v>615</v>
      </c>
      <c r="E121" s="429"/>
    </row>
    <row r="122" spans="2:5" s="268" customFormat="1" x14ac:dyDescent="0.25">
      <c r="B122" s="903"/>
      <c r="C122" s="430">
        <v>109</v>
      </c>
      <c r="D122" s="431" t="s">
        <v>616</v>
      </c>
      <c r="E122" s="429"/>
    </row>
    <row r="123" spans="2:5" s="268" customFormat="1" x14ac:dyDescent="0.25">
      <c r="B123" s="903"/>
      <c r="C123" s="430">
        <v>110</v>
      </c>
      <c r="D123" s="431" t="s">
        <v>617</v>
      </c>
      <c r="E123" s="429"/>
    </row>
    <row r="124" spans="2:5" s="268" customFormat="1" ht="36" x14ac:dyDescent="0.25">
      <c r="B124" s="904"/>
      <c r="C124" s="430">
        <v>111</v>
      </c>
      <c r="D124" s="431" t="s">
        <v>618</v>
      </c>
      <c r="E124" s="429"/>
    </row>
    <row r="125" spans="2:5" s="268" customFormat="1" x14ac:dyDescent="0.25">
      <c r="B125" s="902">
        <v>13</v>
      </c>
      <c r="C125" s="905" t="s">
        <v>619</v>
      </c>
      <c r="D125" s="905"/>
      <c r="E125" s="429"/>
    </row>
    <row r="126" spans="2:5" s="268" customFormat="1" x14ac:dyDescent="0.25">
      <c r="B126" s="903"/>
      <c r="C126" s="430">
        <v>112</v>
      </c>
      <c r="D126" s="431" t="s">
        <v>620</v>
      </c>
      <c r="E126" s="429"/>
    </row>
    <row r="127" spans="2:5" s="268" customFormat="1" x14ac:dyDescent="0.25">
      <c r="B127" s="903"/>
      <c r="C127" s="430">
        <v>113</v>
      </c>
      <c r="D127" s="431" t="s">
        <v>621</v>
      </c>
      <c r="E127" s="429"/>
    </row>
    <row r="128" spans="2:5" s="268" customFormat="1" x14ac:dyDescent="0.25">
      <c r="B128" s="903"/>
      <c r="C128" s="430">
        <v>114</v>
      </c>
      <c r="D128" s="431" t="s">
        <v>622</v>
      </c>
      <c r="E128" s="429"/>
    </row>
    <row r="129" spans="2:5" s="268" customFormat="1" ht="36" x14ac:dyDescent="0.25">
      <c r="B129" s="903"/>
      <c r="C129" s="430">
        <v>115</v>
      </c>
      <c r="D129" s="431" t="s">
        <v>623</v>
      </c>
      <c r="E129" s="429"/>
    </row>
    <row r="130" spans="2:5" s="268" customFormat="1" ht="24" x14ac:dyDescent="0.25">
      <c r="B130" s="904"/>
      <c r="C130" s="430">
        <v>116</v>
      </c>
      <c r="D130" s="431" t="s">
        <v>624</v>
      </c>
      <c r="E130" s="429"/>
    </row>
    <row r="131" spans="2:5" s="268" customFormat="1" x14ac:dyDescent="0.25">
      <c r="B131" s="902">
        <v>14</v>
      </c>
      <c r="C131" s="905" t="s">
        <v>625</v>
      </c>
      <c r="D131" s="905"/>
      <c r="E131" s="429"/>
    </row>
    <row r="132" spans="2:5" s="268" customFormat="1" x14ac:dyDescent="0.25">
      <c r="B132" s="903"/>
      <c r="C132" s="430">
        <v>117</v>
      </c>
      <c r="D132" s="431" t="s">
        <v>626</v>
      </c>
      <c r="E132" s="429"/>
    </row>
    <row r="133" spans="2:5" s="268" customFormat="1" ht="24" x14ac:dyDescent="0.25">
      <c r="B133" s="903"/>
      <c r="C133" s="430">
        <v>118</v>
      </c>
      <c r="D133" s="431" t="s">
        <v>627</v>
      </c>
      <c r="E133" s="429"/>
    </row>
    <row r="134" spans="2:5" s="268" customFormat="1" x14ac:dyDescent="0.25">
      <c r="B134" s="903"/>
      <c r="C134" s="430">
        <v>119</v>
      </c>
      <c r="D134" s="431" t="s">
        <v>628</v>
      </c>
      <c r="E134" s="429"/>
    </row>
    <row r="135" spans="2:5" s="268" customFormat="1" ht="24" x14ac:dyDescent="0.25">
      <c r="B135" s="903"/>
      <c r="C135" s="430">
        <v>120</v>
      </c>
      <c r="D135" s="431" t="s">
        <v>629</v>
      </c>
      <c r="E135" s="429"/>
    </row>
    <row r="136" spans="2:5" s="268" customFormat="1" x14ac:dyDescent="0.25">
      <c r="B136" s="903"/>
      <c r="C136" s="430">
        <v>121</v>
      </c>
      <c r="D136" s="431" t="s">
        <v>630</v>
      </c>
      <c r="E136" s="429"/>
    </row>
    <row r="137" spans="2:5" s="268" customFormat="1" ht="36" x14ac:dyDescent="0.25">
      <c r="B137" s="903"/>
      <c r="C137" s="430">
        <v>122</v>
      </c>
      <c r="D137" s="431" t="s">
        <v>631</v>
      </c>
      <c r="E137" s="429"/>
    </row>
    <row r="138" spans="2:5" s="268" customFormat="1" ht="24" x14ac:dyDescent="0.25">
      <c r="B138" s="903"/>
      <c r="C138" s="430">
        <v>123</v>
      </c>
      <c r="D138" s="431" t="s">
        <v>632</v>
      </c>
      <c r="E138" s="429"/>
    </row>
    <row r="139" spans="2:5" s="268" customFormat="1" ht="36" x14ac:dyDescent="0.25">
      <c r="B139" s="903"/>
      <c r="C139" s="430">
        <v>124</v>
      </c>
      <c r="D139" s="431" t="s">
        <v>633</v>
      </c>
      <c r="E139" s="429"/>
    </row>
    <row r="140" spans="2:5" s="268" customFormat="1" x14ac:dyDescent="0.25">
      <c r="B140" s="903"/>
      <c r="C140" s="430">
        <v>125</v>
      </c>
      <c r="D140" s="431" t="s">
        <v>634</v>
      </c>
      <c r="E140" s="429"/>
    </row>
    <row r="141" spans="2:5" s="268" customFormat="1" ht="24" x14ac:dyDescent="0.25">
      <c r="B141" s="904"/>
      <c r="C141" s="430">
        <v>126</v>
      </c>
      <c r="D141" s="431" t="s">
        <v>635</v>
      </c>
      <c r="E141" s="429"/>
    </row>
    <row r="142" spans="2:5" s="268" customFormat="1" x14ac:dyDescent="0.25">
      <c r="B142" s="902">
        <v>15</v>
      </c>
      <c r="C142" s="905" t="s">
        <v>636</v>
      </c>
      <c r="D142" s="905"/>
      <c r="E142" s="429"/>
    </row>
    <row r="143" spans="2:5" s="268" customFormat="1" ht="24" x14ac:dyDescent="0.25">
      <c r="B143" s="903"/>
      <c r="C143" s="430">
        <v>127</v>
      </c>
      <c r="D143" s="431" t="s">
        <v>637</v>
      </c>
      <c r="E143" s="429"/>
    </row>
    <row r="144" spans="2:5" s="268" customFormat="1" x14ac:dyDescent="0.25">
      <c r="B144" s="903"/>
      <c r="C144" s="430">
        <v>128</v>
      </c>
      <c r="D144" s="431" t="s">
        <v>638</v>
      </c>
      <c r="E144" s="429"/>
    </row>
    <row r="145" spans="2:5" s="268" customFormat="1" x14ac:dyDescent="0.25">
      <c r="B145" s="903"/>
      <c r="C145" s="430">
        <v>129</v>
      </c>
      <c r="D145" s="431" t="s">
        <v>639</v>
      </c>
      <c r="E145" s="429"/>
    </row>
    <row r="146" spans="2:5" s="268" customFormat="1" x14ac:dyDescent="0.25">
      <c r="B146" s="903"/>
      <c r="C146" s="430">
        <v>130</v>
      </c>
      <c r="D146" s="431" t="s">
        <v>640</v>
      </c>
      <c r="E146" s="429"/>
    </row>
    <row r="147" spans="2:5" s="268" customFormat="1" x14ac:dyDescent="0.25">
      <c r="B147" s="903"/>
      <c r="C147" s="430">
        <v>131</v>
      </c>
      <c r="D147" s="431" t="s">
        <v>641</v>
      </c>
      <c r="E147" s="429"/>
    </row>
    <row r="148" spans="2:5" s="268" customFormat="1" x14ac:dyDescent="0.25">
      <c r="B148" s="903"/>
      <c r="C148" s="430">
        <v>132</v>
      </c>
      <c r="D148" s="431" t="s">
        <v>642</v>
      </c>
      <c r="E148" s="429"/>
    </row>
    <row r="149" spans="2:5" s="268" customFormat="1" x14ac:dyDescent="0.25">
      <c r="B149" s="903"/>
      <c r="C149" s="430">
        <v>133</v>
      </c>
      <c r="D149" s="431" t="s">
        <v>643</v>
      </c>
      <c r="E149" s="429"/>
    </row>
    <row r="150" spans="2:5" s="268" customFormat="1" x14ac:dyDescent="0.25">
      <c r="B150" s="903"/>
      <c r="C150" s="430">
        <v>134</v>
      </c>
      <c r="D150" s="431" t="s">
        <v>644</v>
      </c>
      <c r="E150" s="429"/>
    </row>
    <row r="151" spans="2:5" s="268" customFormat="1" x14ac:dyDescent="0.25">
      <c r="B151" s="903"/>
      <c r="C151" s="430">
        <v>135</v>
      </c>
      <c r="D151" s="431" t="s">
        <v>645</v>
      </c>
      <c r="E151" s="429"/>
    </row>
    <row r="152" spans="2:5" s="268" customFormat="1" x14ac:dyDescent="0.25">
      <c r="B152" s="903"/>
      <c r="C152" s="430">
        <v>136</v>
      </c>
      <c r="D152" s="431" t="s">
        <v>646</v>
      </c>
      <c r="E152" s="429"/>
    </row>
    <row r="153" spans="2:5" s="268" customFormat="1" ht="24" x14ac:dyDescent="0.25">
      <c r="B153" s="903"/>
      <c r="C153" s="430">
        <v>137</v>
      </c>
      <c r="D153" s="431" t="s">
        <v>647</v>
      </c>
      <c r="E153" s="429"/>
    </row>
    <row r="154" spans="2:5" s="268" customFormat="1" x14ac:dyDescent="0.25">
      <c r="B154" s="904"/>
      <c r="C154" s="430">
        <v>138</v>
      </c>
      <c r="D154" s="431" t="s">
        <v>648</v>
      </c>
      <c r="E154" s="429"/>
    </row>
    <row r="155" spans="2:5" s="268" customFormat="1" x14ac:dyDescent="0.25">
      <c r="B155" s="902">
        <v>16</v>
      </c>
      <c r="C155" s="905" t="s">
        <v>649</v>
      </c>
      <c r="D155" s="905"/>
      <c r="E155" s="429"/>
    </row>
    <row r="156" spans="2:5" s="268" customFormat="1" x14ac:dyDescent="0.25">
      <c r="B156" s="903"/>
      <c r="C156" s="430">
        <v>139</v>
      </c>
      <c r="D156" s="431" t="s">
        <v>650</v>
      </c>
      <c r="E156" s="429"/>
    </row>
    <row r="157" spans="2:5" s="268" customFormat="1" x14ac:dyDescent="0.25">
      <c r="B157" s="903"/>
      <c r="C157" s="430">
        <v>140</v>
      </c>
      <c r="D157" s="431" t="s">
        <v>651</v>
      </c>
      <c r="E157" s="429"/>
    </row>
    <row r="158" spans="2:5" s="268" customFormat="1" x14ac:dyDescent="0.25">
      <c r="B158" s="903"/>
      <c r="C158" s="430">
        <v>141</v>
      </c>
      <c r="D158" s="431" t="s">
        <v>652</v>
      </c>
      <c r="E158" s="429"/>
    </row>
    <row r="159" spans="2:5" s="268" customFormat="1" x14ac:dyDescent="0.25">
      <c r="B159" s="903"/>
      <c r="C159" s="430">
        <v>142</v>
      </c>
      <c r="D159" s="431" t="s">
        <v>653</v>
      </c>
      <c r="E159" s="429"/>
    </row>
    <row r="160" spans="2:5" s="268" customFormat="1" x14ac:dyDescent="0.25">
      <c r="B160" s="903"/>
      <c r="C160" s="430">
        <v>143</v>
      </c>
      <c r="D160" s="431" t="s">
        <v>654</v>
      </c>
      <c r="E160" s="429"/>
    </row>
    <row r="161" spans="2:5" s="268" customFormat="1" x14ac:dyDescent="0.25">
      <c r="B161" s="903"/>
      <c r="C161" s="430">
        <v>144</v>
      </c>
      <c r="D161" s="432" t="s">
        <v>655</v>
      </c>
      <c r="E161" s="429"/>
    </row>
    <row r="162" spans="2:5" s="268" customFormat="1" x14ac:dyDescent="0.25">
      <c r="B162" s="903"/>
      <c r="C162" s="430">
        <v>145</v>
      </c>
      <c r="D162" s="431" t="s">
        <v>656</v>
      </c>
      <c r="E162" s="429"/>
    </row>
    <row r="163" spans="2:5" s="268" customFormat="1" x14ac:dyDescent="0.25">
      <c r="B163" s="903"/>
      <c r="C163" s="430">
        <v>146</v>
      </c>
      <c r="D163" s="431" t="s">
        <v>657</v>
      </c>
      <c r="E163" s="429"/>
    </row>
    <row r="164" spans="2:5" s="268" customFormat="1" x14ac:dyDescent="0.25">
      <c r="B164" s="903"/>
      <c r="C164" s="430">
        <v>147</v>
      </c>
      <c r="D164" s="431" t="s">
        <v>658</v>
      </c>
      <c r="E164" s="429"/>
    </row>
    <row r="165" spans="2:5" s="268" customFormat="1" x14ac:dyDescent="0.25">
      <c r="B165" s="903"/>
      <c r="C165" s="430">
        <v>148</v>
      </c>
      <c r="D165" s="431" t="s">
        <v>659</v>
      </c>
      <c r="E165" s="429"/>
    </row>
    <row r="166" spans="2:5" s="268" customFormat="1" ht="24" x14ac:dyDescent="0.25">
      <c r="B166" s="903"/>
      <c r="C166" s="430">
        <v>149</v>
      </c>
      <c r="D166" s="431" t="s">
        <v>660</v>
      </c>
      <c r="E166" s="429"/>
    </row>
    <row r="167" spans="2:5" s="268" customFormat="1" x14ac:dyDescent="0.25">
      <c r="B167" s="904"/>
      <c r="C167" s="430">
        <v>150</v>
      </c>
      <c r="D167" s="431" t="s">
        <v>661</v>
      </c>
      <c r="E167" s="429"/>
    </row>
    <row r="168" spans="2:5" s="268" customFormat="1" x14ac:dyDescent="0.25">
      <c r="B168" s="906">
        <v>17</v>
      </c>
      <c r="C168" s="907" t="s">
        <v>662</v>
      </c>
      <c r="D168" s="908"/>
      <c r="E168" s="429"/>
    </row>
    <row r="169" spans="2:5" s="268" customFormat="1" x14ac:dyDescent="0.25">
      <c r="B169" s="906"/>
      <c r="C169" s="430">
        <v>151</v>
      </c>
      <c r="D169" s="431" t="s">
        <v>663</v>
      </c>
      <c r="E169" s="429"/>
    </row>
    <row r="170" spans="2:5" s="268" customFormat="1" ht="36" x14ac:dyDescent="0.25">
      <c r="B170" s="906"/>
      <c r="C170" s="430">
        <v>152</v>
      </c>
      <c r="D170" s="431" t="s">
        <v>664</v>
      </c>
      <c r="E170" s="429"/>
    </row>
    <row r="171" spans="2:5" s="268" customFormat="1" x14ac:dyDescent="0.25">
      <c r="B171" s="906"/>
      <c r="C171" s="430">
        <v>153</v>
      </c>
      <c r="D171" s="431" t="s">
        <v>665</v>
      </c>
      <c r="E171" s="429"/>
    </row>
    <row r="172" spans="2:5" s="268" customFormat="1" ht="24" x14ac:dyDescent="0.25">
      <c r="B172" s="906"/>
      <c r="C172" s="430">
        <v>154</v>
      </c>
      <c r="D172" s="431" t="s">
        <v>666</v>
      </c>
      <c r="E172" s="429"/>
    </row>
    <row r="173" spans="2:5" s="268" customFormat="1" x14ac:dyDescent="0.25">
      <c r="B173" s="906"/>
      <c r="C173" s="430">
        <v>155</v>
      </c>
      <c r="D173" s="431" t="s">
        <v>667</v>
      </c>
      <c r="E173" s="429"/>
    </row>
    <row r="174" spans="2:5" s="268" customFormat="1" ht="24" x14ac:dyDescent="0.25">
      <c r="B174" s="906"/>
      <c r="C174" s="430">
        <v>156</v>
      </c>
      <c r="D174" s="431" t="s">
        <v>668</v>
      </c>
      <c r="E174" s="429"/>
    </row>
    <row r="175" spans="2:5" s="268" customFormat="1" ht="24" x14ac:dyDescent="0.25">
      <c r="B175" s="906"/>
      <c r="C175" s="430">
        <v>157</v>
      </c>
      <c r="D175" s="431" t="s">
        <v>669</v>
      </c>
      <c r="E175" s="429"/>
    </row>
    <row r="176" spans="2:5" s="268" customFormat="1" ht="24" x14ac:dyDescent="0.25">
      <c r="B176" s="906"/>
      <c r="C176" s="430">
        <v>158</v>
      </c>
      <c r="D176" s="431" t="s">
        <v>670</v>
      </c>
      <c r="E176" s="429"/>
    </row>
    <row r="177" spans="1:5" s="268" customFormat="1" ht="24" x14ac:dyDescent="0.25">
      <c r="B177" s="906"/>
      <c r="C177" s="430">
        <v>159</v>
      </c>
      <c r="D177" s="431" t="s">
        <v>671</v>
      </c>
      <c r="E177" s="429"/>
    </row>
    <row r="178" spans="1:5" s="268" customFormat="1" ht="24" x14ac:dyDescent="0.25">
      <c r="B178" s="906"/>
      <c r="C178" s="430">
        <v>160</v>
      </c>
      <c r="D178" s="431" t="s">
        <v>672</v>
      </c>
      <c r="E178" s="429"/>
    </row>
    <row r="179" spans="1:5" s="268" customFormat="1" x14ac:dyDescent="0.25">
      <c r="B179" s="906"/>
      <c r="C179" s="430">
        <v>161</v>
      </c>
      <c r="D179" s="431" t="s">
        <v>673</v>
      </c>
      <c r="E179" s="429"/>
    </row>
    <row r="180" spans="1:5" s="268" customFormat="1" ht="24" x14ac:dyDescent="0.25">
      <c r="B180" s="906"/>
      <c r="C180" s="430">
        <v>162</v>
      </c>
      <c r="D180" s="431" t="s">
        <v>674</v>
      </c>
      <c r="E180" s="429"/>
    </row>
    <row r="181" spans="1:5" s="268" customFormat="1" x14ac:dyDescent="0.25">
      <c r="B181" s="906"/>
      <c r="C181" s="430">
        <v>163</v>
      </c>
      <c r="D181" s="431" t="s">
        <v>675</v>
      </c>
      <c r="E181" s="429"/>
    </row>
    <row r="182" spans="1:5" s="268" customFormat="1" x14ac:dyDescent="0.25">
      <c r="B182" s="906"/>
      <c r="C182" s="430">
        <v>164</v>
      </c>
      <c r="D182" s="431" t="s">
        <v>676</v>
      </c>
      <c r="E182" s="429"/>
    </row>
    <row r="183" spans="1:5" s="268" customFormat="1" x14ac:dyDescent="0.25">
      <c r="B183" s="906"/>
      <c r="C183" s="430">
        <v>165</v>
      </c>
      <c r="D183" s="431" t="s">
        <v>677</v>
      </c>
      <c r="E183" s="429"/>
    </row>
    <row r="184" spans="1:5" s="268" customFormat="1" ht="24" x14ac:dyDescent="0.25">
      <c r="B184" s="906"/>
      <c r="C184" s="430">
        <v>166</v>
      </c>
      <c r="D184" s="431" t="s">
        <v>678</v>
      </c>
      <c r="E184" s="429"/>
    </row>
    <row r="185" spans="1:5" s="268" customFormat="1" x14ac:dyDescent="0.25">
      <c r="B185" s="906"/>
      <c r="C185" s="430">
        <v>167</v>
      </c>
      <c r="D185" s="431" t="s">
        <v>679</v>
      </c>
      <c r="E185" s="429"/>
    </row>
    <row r="186" spans="1:5" s="268" customFormat="1" ht="36" x14ac:dyDescent="0.25">
      <c r="B186" s="906"/>
      <c r="C186" s="430">
        <v>168</v>
      </c>
      <c r="D186" s="431" t="s">
        <v>680</v>
      </c>
      <c r="E186" s="429"/>
    </row>
    <row r="187" spans="1:5" s="268" customFormat="1" ht="24" x14ac:dyDescent="0.25">
      <c r="B187" s="906"/>
      <c r="C187" s="430">
        <v>169</v>
      </c>
      <c r="D187" s="431" t="s">
        <v>681</v>
      </c>
      <c r="E187" s="429"/>
    </row>
    <row r="188" spans="1:5" s="268" customFormat="1" x14ac:dyDescent="0.25">
      <c r="A188" s="269"/>
      <c r="B188" s="269"/>
      <c r="C188" s="433"/>
      <c r="D188" s="434"/>
      <c r="E188" s="429"/>
    </row>
    <row r="189" spans="1:5" s="268" customFormat="1" x14ac:dyDescent="0.25">
      <c r="A189" s="269"/>
      <c r="B189" s="269"/>
      <c r="C189" s="433"/>
      <c r="D189" s="434"/>
      <c r="E189" s="429"/>
    </row>
    <row r="190" spans="1:5" s="268" customFormat="1" x14ac:dyDescent="0.25">
      <c r="A190" s="269"/>
      <c r="B190" s="269"/>
      <c r="C190" s="433"/>
      <c r="D190" s="434"/>
      <c r="E190" s="429"/>
    </row>
    <row r="191" spans="1:5" s="268" customFormat="1" x14ac:dyDescent="0.25">
      <c r="A191" s="269"/>
      <c r="B191" s="269"/>
      <c r="C191" s="433"/>
      <c r="D191" s="434"/>
      <c r="E191" s="429"/>
    </row>
    <row r="192" spans="1:5" s="268" customFormat="1" x14ac:dyDescent="0.25">
      <c r="A192" s="269"/>
      <c r="B192" s="269"/>
      <c r="C192" s="433"/>
      <c r="D192" s="434"/>
      <c r="E192" s="429"/>
    </row>
    <row r="193" spans="1:5" s="268" customFormat="1" x14ac:dyDescent="0.25">
      <c r="A193" s="269"/>
      <c r="B193" s="269"/>
      <c r="C193" s="433"/>
      <c r="D193" s="434"/>
      <c r="E193" s="429"/>
    </row>
    <row r="194" spans="1:5" s="268" customFormat="1" x14ac:dyDescent="0.25">
      <c r="A194" s="269"/>
      <c r="B194" s="269"/>
      <c r="C194" s="433"/>
      <c r="D194" s="434"/>
      <c r="E194" s="429"/>
    </row>
    <row r="195" spans="1:5" s="268" customFormat="1" x14ac:dyDescent="0.25">
      <c r="A195" s="269"/>
      <c r="B195" s="269"/>
      <c r="C195" s="433"/>
      <c r="D195" s="434"/>
      <c r="E195" s="429"/>
    </row>
    <row r="196" spans="1:5" s="268" customFormat="1" x14ac:dyDescent="0.25">
      <c r="A196" s="269"/>
      <c r="B196" s="269"/>
      <c r="C196" s="433"/>
      <c r="D196" s="434"/>
      <c r="E196" s="429"/>
    </row>
    <row r="197" spans="1:5" s="268" customFormat="1" x14ac:dyDescent="0.25">
      <c r="A197" s="269"/>
      <c r="B197" s="269"/>
      <c r="C197" s="433"/>
      <c r="D197" s="434"/>
      <c r="E197" s="429"/>
    </row>
    <row r="198" spans="1:5" s="268" customFormat="1" x14ac:dyDescent="0.25">
      <c r="A198" s="269"/>
      <c r="B198" s="269"/>
      <c r="C198" s="433"/>
      <c r="D198" s="434"/>
      <c r="E198" s="429"/>
    </row>
    <row r="199" spans="1:5" s="268" customFormat="1" x14ac:dyDescent="0.25">
      <c r="A199" s="269"/>
      <c r="B199" s="269"/>
      <c r="C199" s="433"/>
      <c r="D199" s="434"/>
      <c r="E199" s="429"/>
    </row>
    <row r="200" spans="1:5" s="268" customFormat="1" x14ac:dyDescent="0.25">
      <c r="A200" s="269"/>
      <c r="B200" s="269"/>
      <c r="C200" s="433"/>
      <c r="D200" s="434"/>
      <c r="E200" s="429"/>
    </row>
    <row r="201" spans="1:5" s="268" customFormat="1" x14ac:dyDescent="0.25">
      <c r="A201" s="269"/>
      <c r="B201" s="269"/>
      <c r="C201" s="433"/>
      <c r="D201" s="434"/>
      <c r="E201" s="429"/>
    </row>
    <row r="202" spans="1:5" s="268" customFormat="1" x14ac:dyDescent="0.25">
      <c r="A202" s="269"/>
      <c r="B202" s="269"/>
      <c r="C202" s="433"/>
      <c r="D202" s="434"/>
      <c r="E202" s="429"/>
    </row>
    <row r="203" spans="1:5" s="268" customFormat="1" x14ac:dyDescent="0.25">
      <c r="A203" s="269"/>
      <c r="B203" s="269"/>
      <c r="C203" s="433"/>
      <c r="D203" s="434"/>
      <c r="E203" s="429"/>
    </row>
    <row r="204" spans="1:5" s="268" customFormat="1" x14ac:dyDescent="0.25">
      <c r="A204" s="269"/>
      <c r="B204" s="269"/>
      <c r="C204" s="433"/>
      <c r="D204" s="434"/>
      <c r="E204" s="429"/>
    </row>
    <row r="205" spans="1:5" s="268" customFormat="1" x14ac:dyDescent="0.25">
      <c r="A205" s="269"/>
      <c r="B205" s="269"/>
      <c r="C205" s="433"/>
      <c r="D205" s="434"/>
      <c r="E205" s="429"/>
    </row>
    <row r="206" spans="1:5" s="268" customFormat="1" x14ac:dyDescent="0.25">
      <c r="A206" s="269"/>
      <c r="B206" s="269"/>
      <c r="C206" s="433"/>
      <c r="D206" s="434"/>
      <c r="E206" s="429"/>
    </row>
    <row r="207" spans="1:5" s="268" customFormat="1" x14ac:dyDescent="0.25">
      <c r="A207" s="269"/>
      <c r="B207" s="269"/>
      <c r="C207" s="433"/>
      <c r="D207" s="434"/>
      <c r="E207" s="429"/>
    </row>
    <row r="208" spans="1:5" s="268" customFormat="1" x14ac:dyDescent="0.25">
      <c r="A208" s="269"/>
      <c r="B208" s="269"/>
      <c r="C208" s="433"/>
      <c r="D208" s="434"/>
      <c r="E208" s="429"/>
    </row>
    <row r="209" spans="1:5" s="268" customFormat="1" x14ac:dyDescent="0.25">
      <c r="A209" s="269"/>
      <c r="B209" s="269"/>
      <c r="C209" s="433"/>
      <c r="D209" s="434"/>
      <c r="E209" s="429"/>
    </row>
    <row r="210" spans="1:5" s="268" customFormat="1" x14ac:dyDescent="0.25">
      <c r="A210" s="269"/>
      <c r="B210" s="269"/>
      <c r="C210" s="433"/>
      <c r="D210" s="434"/>
      <c r="E210" s="429"/>
    </row>
    <row r="211" spans="1:5" s="268" customFormat="1" x14ac:dyDescent="0.25">
      <c r="A211" s="269"/>
      <c r="B211" s="269"/>
      <c r="C211" s="433"/>
      <c r="D211" s="434"/>
      <c r="E211" s="429"/>
    </row>
    <row r="212" spans="1:5" s="268" customFormat="1" x14ac:dyDescent="0.25">
      <c r="A212" s="269"/>
      <c r="B212" s="269"/>
      <c r="C212" s="433"/>
      <c r="D212" s="434"/>
      <c r="E212" s="429"/>
    </row>
    <row r="213" spans="1:5" s="268" customFormat="1" x14ac:dyDescent="0.25">
      <c r="A213" s="269"/>
      <c r="B213" s="269"/>
      <c r="C213" s="433"/>
      <c r="D213" s="434"/>
      <c r="E213" s="429"/>
    </row>
    <row r="214" spans="1:5" s="268" customFormat="1" x14ac:dyDescent="0.25">
      <c r="A214" s="269"/>
      <c r="B214" s="269"/>
      <c r="C214" s="433"/>
      <c r="D214" s="434"/>
      <c r="E214" s="429"/>
    </row>
    <row r="215" spans="1:5" s="268" customFormat="1" x14ac:dyDescent="0.25">
      <c r="A215" s="269"/>
      <c r="B215" s="269"/>
      <c r="C215" s="433"/>
      <c r="D215" s="434"/>
      <c r="E215" s="429"/>
    </row>
    <row r="216" spans="1:5" s="268" customFormat="1" x14ac:dyDescent="0.25">
      <c r="A216" s="269"/>
      <c r="B216" s="269"/>
      <c r="C216" s="433"/>
      <c r="D216" s="434"/>
      <c r="E216" s="429"/>
    </row>
    <row r="217" spans="1:5" s="268" customFormat="1" x14ac:dyDescent="0.25">
      <c r="A217" s="269"/>
      <c r="B217" s="269"/>
      <c r="C217" s="433"/>
      <c r="D217" s="434"/>
      <c r="E217" s="429"/>
    </row>
    <row r="218" spans="1:5" s="268" customFormat="1" x14ac:dyDescent="0.25">
      <c r="A218" s="269"/>
      <c r="B218" s="269"/>
      <c r="C218" s="433"/>
      <c r="D218" s="434"/>
      <c r="E218" s="429"/>
    </row>
    <row r="219" spans="1:5" s="268" customFormat="1" x14ac:dyDescent="0.25">
      <c r="A219" s="269"/>
      <c r="B219" s="269"/>
      <c r="C219" s="433"/>
      <c r="D219" s="434"/>
      <c r="E219" s="429"/>
    </row>
    <row r="220" spans="1:5" s="268" customFormat="1" x14ac:dyDescent="0.25">
      <c r="A220" s="269"/>
      <c r="B220" s="269"/>
      <c r="C220" s="433"/>
      <c r="D220" s="434"/>
      <c r="E220" s="429"/>
    </row>
    <row r="221" spans="1:5" s="268" customFormat="1" x14ac:dyDescent="0.25">
      <c r="A221" s="269"/>
      <c r="B221" s="269"/>
      <c r="C221" s="433"/>
      <c r="D221" s="434"/>
      <c r="E221" s="429"/>
    </row>
    <row r="222" spans="1:5" s="268" customFormat="1" x14ac:dyDescent="0.25">
      <c r="A222" s="269"/>
      <c r="B222" s="269"/>
      <c r="C222" s="433"/>
      <c r="D222" s="434"/>
      <c r="E222" s="429"/>
    </row>
    <row r="223" spans="1:5" s="268" customFormat="1" x14ac:dyDescent="0.25">
      <c r="A223" s="269"/>
      <c r="B223" s="269"/>
      <c r="C223" s="433"/>
      <c r="D223" s="434"/>
      <c r="E223" s="429"/>
    </row>
    <row r="224" spans="1:5" s="268" customFormat="1" x14ac:dyDescent="0.25">
      <c r="A224" s="269"/>
      <c r="B224" s="269"/>
      <c r="C224" s="433"/>
      <c r="D224" s="434"/>
      <c r="E224" s="429"/>
    </row>
    <row r="225" spans="1:5" s="268" customFormat="1" x14ac:dyDescent="0.25">
      <c r="A225" s="269"/>
      <c r="B225" s="269"/>
      <c r="C225" s="433"/>
      <c r="D225" s="434"/>
      <c r="E225" s="429"/>
    </row>
    <row r="226" spans="1:5" s="268" customFormat="1" x14ac:dyDescent="0.25">
      <c r="A226" s="269"/>
      <c r="B226" s="269"/>
      <c r="C226" s="433"/>
      <c r="D226" s="434"/>
      <c r="E226" s="429"/>
    </row>
    <row r="227" spans="1:5" s="268" customFormat="1" x14ac:dyDescent="0.25">
      <c r="A227" s="269"/>
      <c r="B227" s="269"/>
      <c r="C227" s="433"/>
      <c r="D227" s="434"/>
      <c r="E227" s="429"/>
    </row>
    <row r="228" spans="1:5" s="268" customFormat="1" x14ac:dyDescent="0.25">
      <c r="A228" s="269"/>
      <c r="B228" s="269"/>
      <c r="C228" s="433"/>
      <c r="D228" s="434"/>
      <c r="E228" s="429"/>
    </row>
    <row r="229" spans="1:5" s="268" customFormat="1" x14ac:dyDescent="0.25">
      <c r="A229" s="269"/>
      <c r="B229" s="269"/>
      <c r="C229" s="433"/>
      <c r="D229" s="434"/>
      <c r="E229" s="429"/>
    </row>
    <row r="230" spans="1:5" s="268" customFormat="1" x14ac:dyDescent="0.25">
      <c r="A230" s="269"/>
      <c r="B230" s="269"/>
      <c r="C230" s="433"/>
      <c r="D230" s="434"/>
      <c r="E230" s="429"/>
    </row>
    <row r="231" spans="1:5" s="268" customFormat="1" x14ac:dyDescent="0.25">
      <c r="A231" s="269"/>
      <c r="B231" s="269"/>
      <c r="C231" s="433"/>
      <c r="D231" s="434"/>
      <c r="E231" s="429"/>
    </row>
    <row r="232" spans="1:5" s="268" customFormat="1" x14ac:dyDescent="0.25">
      <c r="A232" s="269"/>
      <c r="B232" s="269"/>
      <c r="C232" s="433"/>
      <c r="D232" s="434"/>
      <c r="E232" s="429"/>
    </row>
    <row r="233" spans="1:5" s="268" customFormat="1" x14ac:dyDescent="0.25">
      <c r="A233" s="269"/>
      <c r="B233" s="269"/>
      <c r="C233" s="433"/>
      <c r="D233" s="434"/>
      <c r="E233" s="429"/>
    </row>
    <row r="234" spans="1:5" s="268" customFormat="1" x14ac:dyDescent="0.25">
      <c r="A234" s="269"/>
      <c r="B234" s="269"/>
      <c r="C234" s="433"/>
      <c r="D234" s="434"/>
      <c r="E234" s="429"/>
    </row>
    <row r="235" spans="1:5" s="268" customFormat="1" x14ac:dyDescent="0.25">
      <c r="A235" s="269"/>
      <c r="B235" s="269"/>
      <c r="C235" s="433"/>
      <c r="D235" s="434"/>
      <c r="E235" s="429"/>
    </row>
    <row r="236" spans="1:5" s="268" customFormat="1" x14ac:dyDescent="0.25">
      <c r="A236" s="269"/>
      <c r="B236" s="269"/>
      <c r="C236" s="433"/>
      <c r="D236" s="434"/>
      <c r="E236" s="429"/>
    </row>
    <row r="237" spans="1:5" s="268" customFormat="1" x14ac:dyDescent="0.25">
      <c r="A237" s="269"/>
      <c r="B237" s="269"/>
      <c r="C237" s="433"/>
      <c r="D237" s="434"/>
      <c r="E237" s="429"/>
    </row>
    <row r="238" spans="1:5" s="268" customFormat="1" x14ac:dyDescent="0.25">
      <c r="A238" s="269"/>
      <c r="B238" s="269"/>
      <c r="C238" s="433"/>
      <c r="D238" s="434"/>
      <c r="E238" s="429"/>
    </row>
    <row r="239" spans="1:5" s="268" customFormat="1" x14ac:dyDescent="0.25">
      <c r="A239" s="269"/>
      <c r="B239" s="269"/>
      <c r="C239" s="433"/>
      <c r="D239" s="434"/>
      <c r="E239" s="429"/>
    </row>
    <row r="240" spans="1:5" x14ac:dyDescent="0.25">
      <c r="A240" s="269"/>
      <c r="B240" s="269"/>
    </row>
    <row r="241" spans="1:2" x14ac:dyDescent="0.25">
      <c r="A241" s="269"/>
      <c r="B241" s="269"/>
    </row>
    <row r="242" spans="1:2" x14ac:dyDescent="0.25">
      <c r="A242" s="269"/>
      <c r="B242" s="269"/>
    </row>
    <row r="243" spans="1:2" x14ac:dyDescent="0.25">
      <c r="A243" s="269"/>
      <c r="B243" s="269"/>
    </row>
    <row r="244" spans="1:2" x14ac:dyDescent="0.25">
      <c r="A244" s="269"/>
      <c r="B244" s="269"/>
    </row>
    <row r="245" spans="1:2" x14ac:dyDescent="0.25">
      <c r="A245" s="269"/>
      <c r="B245" s="269"/>
    </row>
    <row r="246" spans="1:2" x14ac:dyDescent="0.25">
      <c r="A246" s="269"/>
      <c r="B246" s="269"/>
    </row>
    <row r="247" spans="1:2" x14ac:dyDescent="0.25">
      <c r="A247" s="269"/>
      <c r="B247" s="269"/>
    </row>
    <row r="248" spans="1:2" x14ac:dyDescent="0.25">
      <c r="A248" s="269"/>
      <c r="B248" s="269"/>
    </row>
    <row r="249" spans="1:2" x14ac:dyDescent="0.25">
      <c r="A249" s="269"/>
      <c r="B249" s="269"/>
    </row>
    <row r="250" spans="1:2" x14ac:dyDescent="0.25">
      <c r="A250" s="269"/>
      <c r="B250" s="269"/>
    </row>
    <row r="251" spans="1:2" x14ac:dyDescent="0.25">
      <c r="A251" s="269"/>
      <c r="B251" s="269"/>
    </row>
    <row r="252" spans="1:2" x14ac:dyDescent="0.25">
      <c r="A252" s="269"/>
      <c r="B252" s="269"/>
    </row>
    <row r="253" spans="1:2" x14ac:dyDescent="0.25">
      <c r="A253" s="269"/>
      <c r="B253" s="269"/>
    </row>
    <row r="254" spans="1:2" x14ac:dyDescent="0.25">
      <c r="A254" s="269"/>
      <c r="B254" s="269"/>
    </row>
    <row r="255" spans="1:2" x14ac:dyDescent="0.25">
      <c r="A255" s="269"/>
      <c r="B255" s="269"/>
    </row>
    <row r="256" spans="1:2" x14ac:dyDescent="0.25">
      <c r="A256" s="269"/>
      <c r="B256" s="269"/>
    </row>
    <row r="257" spans="1:2" x14ac:dyDescent="0.25">
      <c r="A257" s="269"/>
      <c r="B257" s="269"/>
    </row>
    <row r="258" spans="1:2" x14ac:dyDescent="0.25">
      <c r="A258" s="269"/>
      <c r="B258" s="269"/>
    </row>
    <row r="259" spans="1:2" x14ac:dyDescent="0.25">
      <c r="A259" s="269"/>
      <c r="B259" s="269"/>
    </row>
    <row r="260" spans="1:2" x14ac:dyDescent="0.25">
      <c r="A260" s="269"/>
      <c r="B260" s="269"/>
    </row>
    <row r="261" spans="1:2" x14ac:dyDescent="0.25">
      <c r="A261" s="269"/>
      <c r="B261" s="269"/>
    </row>
    <row r="262" spans="1:2" x14ac:dyDescent="0.25">
      <c r="A262" s="269"/>
      <c r="B262" s="269"/>
    </row>
    <row r="263" spans="1:2" x14ac:dyDescent="0.25">
      <c r="A263" s="269"/>
      <c r="B263" s="269"/>
    </row>
    <row r="264" spans="1:2" x14ac:dyDescent="0.25">
      <c r="A264" s="269"/>
      <c r="B264" s="269"/>
    </row>
    <row r="265" spans="1:2" x14ac:dyDescent="0.25">
      <c r="A265" s="269"/>
      <c r="B265" s="269"/>
    </row>
    <row r="266" spans="1:2" x14ac:dyDescent="0.25">
      <c r="A266" s="269"/>
      <c r="B266" s="269"/>
    </row>
    <row r="267" spans="1:2" x14ac:dyDescent="0.25">
      <c r="A267" s="269"/>
      <c r="B267" s="269"/>
    </row>
    <row r="268" spans="1:2" x14ac:dyDescent="0.25">
      <c r="A268" s="269"/>
      <c r="B268" s="269"/>
    </row>
    <row r="269" spans="1:2" x14ac:dyDescent="0.25">
      <c r="A269" s="269"/>
      <c r="B269" s="269"/>
    </row>
    <row r="270" spans="1:2" x14ac:dyDescent="0.25">
      <c r="A270" s="269"/>
      <c r="B270" s="269"/>
    </row>
    <row r="271" spans="1:2" x14ac:dyDescent="0.25">
      <c r="A271" s="269"/>
      <c r="B271" s="269"/>
    </row>
    <row r="272" spans="1:2" x14ac:dyDescent="0.25">
      <c r="A272" s="269"/>
      <c r="B272" s="269"/>
    </row>
    <row r="273" spans="1:2" x14ac:dyDescent="0.25">
      <c r="A273" s="269"/>
      <c r="B273" s="269"/>
    </row>
    <row r="274" spans="1:2" x14ac:dyDescent="0.25">
      <c r="A274" s="269"/>
      <c r="B274" s="269"/>
    </row>
    <row r="275" spans="1:2" x14ac:dyDescent="0.25">
      <c r="A275" s="269"/>
      <c r="B275" s="269"/>
    </row>
    <row r="276" spans="1:2" x14ac:dyDescent="0.25">
      <c r="A276" s="269"/>
      <c r="B276" s="269"/>
    </row>
    <row r="277" spans="1:2" x14ac:dyDescent="0.25">
      <c r="A277" s="269"/>
      <c r="B277" s="269"/>
    </row>
    <row r="278" spans="1:2" x14ac:dyDescent="0.25">
      <c r="A278" s="269"/>
      <c r="B278" s="269"/>
    </row>
    <row r="279" spans="1:2" x14ac:dyDescent="0.25">
      <c r="A279" s="269"/>
      <c r="B279" s="269"/>
    </row>
    <row r="280" spans="1:2" x14ac:dyDescent="0.25">
      <c r="A280" s="269"/>
      <c r="B280" s="269"/>
    </row>
    <row r="281" spans="1:2" x14ac:dyDescent="0.25">
      <c r="A281" s="269"/>
      <c r="B281" s="269"/>
    </row>
    <row r="282" spans="1:2" x14ac:dyDescent="0.25">
      <c r="A282" s="269"/>
      <c r="B282" s="269"/>
    </row>
    <row r="283" spans="1:2" x14ac:dyDescent="0.25">
      <c r="A283" s="269"/>
      <c r="B283" s="269"/>
    </row>
    <row r="284" spans="1:2" x14ac:dyDescent="0.25">
      <c r="A284" s="269"/>
      <c r="B284" s="269"/>
    </row>
    <row r="285" spans="1:2" x14ac:dyDescent="0.25">
      <c r="A285" s="269"/>
      <c r="B285" s="269"/>
    </row>
    <row r="286" spans="1:2" x14ac:dyDescent="0.25">
      <c r="A286" s="269"/>
      <c r="B286" s="269"/>
    </row>
    <row r="287" spans="1:2" x14ac:dyDescent="0.25">
      <c r="A287" s="269"/>
      <c r="B287" s="269"/>
    </row>
    <row r="288" spans="1:2" x14ac:dyDescent="0.25">
      <c r="A288" s="269"/>
      <c r="B288" s="269"/>
    </row>
    <row r="289" spans="1:2" x14ac:dyDescent="0.25">
      <c r="A289" s="269"/>
      <c r="B289" s="269"/>
    </row>
    <row r="290" spans="1:2" x14ac:dyDescent="0.25">
      <c r="A290" s="269"/>
      <c r="B290" s="269"/>
    </row>
    <row r="291" spans="1:2" x14ac:dyDescent="0.25">
      <c r="A291" s="269"/>
      <c r="B291" s="269"/>
    </row>
    <row r="292" spans="1:2" x14ac:dyDescent="0.25">
      <c r="A292" s="269"/>
      <c r="B292" s="269"/>
    </row>
    <row r="293" spans="1:2" x14ac:dyDescent="0.25">
      <c r="A293" s="269"/>
      <c r="B293" s="269"/>
    </row>
    <row r="294" spans="1:2" x14ac:dyDescent="0.25">
      <c r="A294" s="269"/>
      <c r="B294" s="269"/>
    </row>
    <row r="295" spans="1:2" x14ac:dyDescent="0.25">
      <c r="A295" s="269"/>
      <c r="B295" s="269"/>
    </row>
    <row r="296" spans="1:2" x14ac:dyDescent="0.25">
      <c r="A296" s="269"/>
      <c r="B296" s="269"/>
    </row>
    <row r="297" spans="1:2" x14ac:dyDescent="0.25">
      <c r="A297" s="269"/>
      <c r="B297" s="269"/>
    </row>
    <row r="298" spans="1:2" x14ac:dyDescent="0.25">
      <c r="A298" s="269"/>
      <c r="B298" s="269"/>
    </row>
    <row r="299" spans="1:2" x14ac:dyDescent="0.25">
      <c r="A299" s="269"/>
      <c r="B299" s="269"/>
    </row>
    <row r="300" spans="1:2" x14ac:dyDescent="0.25">
      <c r="A300" s="269"/>
      <c r="B300" s="269"/>
    </row>
    <row r="301" spans="1:2" x14ac:dyDescent="0.25">
      <c r="A301" s="269"/>
      <c r="B301" s="269"/>
    </row>
    <row r="302" spans="1:2" x14ac:dyDescent="0.25">
      <c r="A302" s="269"/>
      <c r="B302" s="269"/>
    </row>
    <row r="303" spans="1:2" x14ac:dyDescent="0.25">
      <c r="A303" s="269"/>
      <c r="B303" s="269"/>
    </row>
    <row r="304" spans="1:2" x14ac:dyDescent="0.25">
      <c r="A304" s="269"/>
      <c r="B304" s="269"/>
    </row>
    <row r="305" spans="1:2" x14ac:dyDescent="0.25">
      <c r="A305" s="269"/>
      <c r="B305" s="269"/>
    </row>
    <row r="306" spans="1:2" x14ac:dyDescent="0.25">
      <c r="A306" s="269"/>
      <c r="B306" s="269"/>
    </row>
    <row r="307" spans="1:2" x14ac:dyDescent="0.25">
      <c r="A307" s="269"/>
      <c r="B307" s="269"/>
    </row>
    <row r="308" spans="1:2" x14ac:dyDescent="0.25">
      <c r="A308" s="269"/>
      <c r="B308" s="269"/>
    </row>
    <row r="309" spans="1:2" x14ac:dyDescent="0.25">
      <c r="A309" s="269"/>
      <c r="B309" s="269"/>
    </row>
    <row r="310" spans="1:2" x14ac:dyDescent="0.25">
      <c r="A310" s="269"/>
      <c r="B310" s="269"/>
    </row>
    <row r="311" spans="1:2" x14ac:dyDescent="0.25">
      <c r="A311" s="269"/>
      <c r="B311" s="269"/>
    </row>
    <row r="312" spans="1:2" x14ac:dyDescent="0.25">
      <c r="A312" s="269"/>
      <c r="B312" s="269"/>
    </row>
    <row r="313" spans="1:2" x14ac:dyDescent="0.25">
      <c r="A313" s="269"/>
      <c r="B313" s="269"/>
    </row>
    <row r="314" spans="1:2" x14ac:dyDescent="0.25">
      <c r="A314" s="269"/>
      <c r="B314" s="269"/>
    </row>
    <row r="315" spans="1:2" x14ac:dyDescent="0.25">
      <c r="A315" s="269"/>
      <c r="B315" s="269"/>
    </row>
    <row r="316" spans="1:2" x14ac:dyDescent="0.25">
      <c r="A316" s="269"/>
      <c r="B316" s="269"/>
    </row>
    <row r="317" spans="1:2" x14ac:dyDescent="0.25">
      <c r="A317" s="269"/>
      <c r="B317" s="269"/>
    </row>
    <row r="318" spans="1:2" x14ac:dyDescent="0.25">
      <c r="A318" s="269"/>
      <c r="B318" s="269"/>
    </row>
    <row r="319" spans="1:2" x14ac:dyDescent="0.25">
      <c r="A319" s="269"/>
      <c r="B319" s="269"/>
    </row>
    <row r="320" spans="1:2" x14ac:dyDescent="0.25">
      <c r="A320" s="269"/>
      <c r="B320" s="269"/>
    </row>
    <row r="321" spans="1:2" x14ac:dyDescent="0.25">
      <c r="A321" s="269"/>
      <c r="B321" s="269"/>
    </row>
    <row r="322" spans="1:2" x14ac:dyDescent="0.25">
      <c r="A322" s="269"/>
      <c r="B322" s="269"/>
    </row>
    <row r="323" spans="1:2" x14ac:dyDescent="0.25">
      <c r="A323" s="269"/>
      <c r="B323" s="269"/>
    </row>
    <row r="324" spans="1:2" x14ac:dyDescent="0.25">
      <c r="A324" s="269"/>
      <c r="B324" s="269"/>
    </row>
    <row r="325" spans="1:2" x14ac:dyDescent="0.25">
      <c r="A325" s="269"/>
      <c r="B325" s="269"/>
    </row>
    <row r="326" spans="1:2" x14ac:dyDescent="0.25">
      <c r="A326" s="269"/>
      <c r="B326" s="269"/>
    </row>
    <row r="327" spans="1:2" x14ac:dyDescent="0.25">
      <c r="A327" s="269"/>
      <c r="B327" s="269"/>
    </row>
    <row r="328" spans="1:2" x14ac:dyDescent="0.25">
      <c r="A328" s="269"/>
      <c r="B328" s="269"/>
    </row>
    <row r="329" spans="1:2" x14ac:dyDescent="0.25">
      <c r="A329" s="269"/>
      <c r="B329" s="269"/>
    </row>
    <row r="330" spans="1:2" x14ac:dyDescent="0.25">
      <c r="A330" s="269"/>
      <c r="B330" s="269"/>
    </row>
    <row r="331" spans="1:2" x14ac:dyDescent="0.25">
      <c r="A331" s="269"/>
      <c r="B331" s="269"/>
    </row>
    <row r="332" spans="1:2" x14ac:dyDescent="0.25">
      <c r="A332" s="269"/>
      <c r="B332" s="269"/>
    </row>
    <row r="333" spans="1:2" x14ac:dyDescent="0.25">
      <c r="A333" s="269"/>
      <c r="B333" s="269"/>
    </row>
    <row r="334" spans="1:2" x14ac:dyDescent="0.25">
      <c r="A334" s="269"/>
      <c r="B334" s="269"/>
    </row>
    <row r="335" spans="1:2" x14ac:dyDescent="0.25">
      <c r="A335" s="269"/>
      <c r="B335" s="269"/>
    </row>
    <row r="336" spans="1:2" x14ac:dyDescent="0.25">
      <c r="A336" s="269"/>
      <c r="B336" s="269"/>
    </row>
    <row r="337" spans="1:2" x14ac:dyDescent="0.25">
      <c r="A337" s="269"/>
      <c r="B337" s="269"/>
    </row>
    <row r="338" spans="1:2" x14ac:dyDescent="0.25">
      <c r="A338" s="269"/>
      <c r="B338" s="269"/>
    </row>
    <row r="339" spans="1:2" x14ac:dyDescent="0.25">
      <c r="A339" s="269"/>
      <c r="B339" s="269"/>
    </row>
    <row r="340" spans="1:2" x14ac:dyDescent="0.25">
      <c r="A340" s="269"/>
      <c r="B340" s="269"/>
    </row>
    <row r="341" spans="1:2" x14ac:dyDescent="0.25">
      <c r="A341" s="269"/>
      <c r="B341" s="269"/>
    </row>
    <row r="342" spans="1:2" x14ac:dyDescent="0.25">
      <c r="A342" s="269"/>
      <c r="B342" s="269"/>
    </row>
    <row r="343" spans="1:2" x14ac:dyDescent="0.25">
      <c r="A343" s="269"/>
      <c r="B343" s="269"/>
    </row>
    <row r="344" spans="1:2" x14ac:dyDescent="0.25">
      <c r="A344" s="269"/>
      <c r="B344" s="269"/>
    </row>
    <row r="345" spans="1:2" x14ac:dyDescent="0.25">
      <c r="A345" s="269"/>
      <c r="B345" s="269"/>
    </row>
    <row r="346" spans="1:2" x14ac:dyDescent="0.25">
      <c r="A346" s="269"/>
      <c r="B346" s="269"/>
    </row>
    <row r="347" spans="1:2" x14ac:dyDescent="0.25">
      <c r="A347" s="269"/>
      <c r="B347" s="269"/>
    </row>
    <row r="348" spans="1:2" x14ac:dyDescent="0.25">
      <c r="A348" s="269"/>
      <c r="B348" s="269"/>
    </row>
    <row r="349" spans="1:2" x14ac:dyDescent="0.25">
      <c r="A349" s="269"/>
      <c r="B349" s="269"/>
    </row>
    <row r="350" spans="1:2" x14ac:dyDescent="0.25">
      <c r="A350" s="269"/>
      <c r="B350" s="269"/>
    </row>
    <row r="351" spans="1:2" x14ac:dyDescent="0.25">
      <c r="A351" s="269"/>
      <c r="B351" s="269"/>
    </row>
    <row r="352" spans="1:2" x14ac:dyDescent="0.25">
      <c r="A352" s="269"/>
      <c r="B352" s="269"/>
    </row>
    <row r="353" spans="1:2" x14ac:dyDescent="0.25">
      <c r="A353" s="269"/>
      <c r="B353" s="269"/>
    </row>
    <row r="354" spans="1:2" x14ac:dyDescent="0.25">
      <c r="A354" s="269"/>
      <c r="B354" s="269"/>
    </row>
    <row r="355" spans="1:2" x14ac:dyDescent="0.25">
      <c r="A355" s="269"/>
      <c r="B355" s="269"/>
    </row>
    <row r="356" spans="1:2" x14ac:dyDescent="0.25">
      <c r="A356" s="269"/>
      <c r="B356" s="269"/>
    </row>
    <row r="357" spans="1:2" x14ac:dyDescent="0.25">
      <c r="A357" s="269"/>
      <c r="B357" s="269"/>
    </row>
    <row r="358" spans="1:2" x14ac:dyDescent="0.25">
      <c r="A358" s="269"/>
      <c r="B358" s="269"/>
    </row>
    <row r="359" spans="1:2" x14ac:dyDescent="0.25">
      <c r="A359" s="269"/>
      <c r="B359" s="269"/>
    </row>
    <row r="360" spans="1:2" x14ac:dyDescent="0.25">
      <c r="A360" s="269"/>
      <c r="B360" s="269"/>
    </row>
    <row r="361" spans="1:2" x14ac:dyDescent="0.25">
      <c r="A361" s="269"/>
      <c r="B361" s="269"/>
    </row>
    <row r="362" spans="1:2" x14ac:dyDescent="0.25">
      <c r="A362" s="269"/>
      <c r="B362" s="269"/>
    </row>
    <row r="363" spans="1:2" x14ac:dyDescent="0.25">
      <c r="A363" s="269"/>
      <c r="B363" s="269"/>
    </row>
    <row r="364" spans="1:2" x14ac:dyDescent="0.25">
      <c r="A364" s="269"/>
      <c r="B364" s="269"/>
    </row>
    <row r="365" spans="1:2" x14ac:dyDescent="0.25">
      <c r="A365" s="269"/>
      <c r="B365" s="269"/>
    </row>
    <row r="366" spans="1:2" x14ac:dyDescent="0.25">
      <c r="A366" s="269"/>
      <c r="B366" s="269"/>
    </row>
    <row r="367" spans="1:2" x14ac:dyDescent="0.25">
      <c r="A367" s="269"/>
      <c r="B367" s="269"/>
    </row>
    <row r="368" spans="1:2" x14ac:dyDescent="0.25">
      <c r="A368" s="269"/>
      <c r="B368" s="269"/>
    </row>
    <row r="369" spans="1:2" x14ac:dyDescent="0.25">
      <c r="A369" s="269"/>
      <c r="B369" s="269"/>
    </row>
    <row r="370" spans="1:2" x14ac:dyDescent="0.25">
      <c r="A370" s="269"/>
      <c r="B370" s="269"/>
    </row>
    <row r="371" spans="1:2" x14ac:dyDescent="0.25">
      <c r="A371" s="269"/>
      <c r="B371" s="269"/>
    </row>
    <row r="372" spans="1:2" x14ac:dyDescent="0.25">
      <c r="A372" s="269"/>
      <c r="B372" s="269"/>
    </row>
    <row r="373" spans="1:2" x14ac:dyDescent="0.25">
      <c r="A373" s="269"/>
      <c r="B373" s="269"/>
    </row>
    <row r="374" spans="1:2" x14ac:dyDescent="0.25">
      <c r="A374" s="269"/>
      <c r="B374" s="269"/>
    </row>
    <row r="375" spans="1:2" x14ac:dyDescent="0.25">
      <c r="A375" s="269"/>
      <c r="B375" s="269"/>
    </row>
    <row r="376" spans="1:2" x14ac:dyDescent="0.25">
      <c r="A376" s="269"/>
      <c r="B376" s="269"/>
    </row>
    <row r="377" spans="1:2" x14ac:dyDescent="0.25">
      <c r="A377" s="269"/>
      <c r="B377" s="269"/>
    </row>
    <row r="378" spans="1:2" x14ac:dyDescent="0.25">
      <c r="A378" s="269"/>
      <c r="B378" s="269"/>
    </row>
    <row r="379" spans="1:2" x14ac:dyDescent="0.25">
      <c r="A379" s="269"/>
      <c r="B379" s="269"/>
    </row>
    <row r="380" spans="1:2" x14ac:dyDescent="0.25">
      <c r="A380" s="269"/>
      <c r="B380" s="269"/>
    </row>
    <row r="381" spans="1:2" x14ac:dyDescent="0.25">
      <c r="A381" s="269"/>
      <c r="B381" s="269"/>
    </row>
    <row r="382" spans="1:2" x14ac:dyDescent="0.25">
      <c r="A382" s="269"/>
      <c r="B382" s="269"/>
    </row>
    <row r="383" spans="1:2" x14ac:dyDescent="0.25">
      <c r="A383" s="269"/>
      <c r="B383" s="269"/>
    </row>
    <row r="384" spans="1:2" x14ac:dyDescent="0.25">
      <c r="A384" s="269"/>
      <c r="B384" s="269"/>
    </row>
    <row r="385" spans="1:2" x14ac:dyDescent="0.25">
      <c r="A385" s="269"/>
      <c r="B385" s="269"/>
    </row>
    <row r="386" spans="1:2" x14ac:dyDescent="0.25">
      <c r="A386" s="269"/>
      <c r="B386" s="269"/>
    </row>
    <row r="387" spans="1:2" x14ac:dyDescent="0.25">
      <c r="A387" s="269"/>
      <c r="B387" s="269"/>
    </row>
    <row r="388" spans="1:2" x14ac:dyDescent="0.25">
      <c r="A388" s="269"/>
      <c r="B388" s="269"/>
    </row>
    <row r="389" spans="1:2" x14ac:dyDescent="0.25">
      <c r="A389" s="269"/>
      <c r="B389" s="269"/>
    </row>
    <row r="390" spans="1:2" x14ac:dyDescent="0.25">
      <c r="A390" s="269"/>
      <c r="B390" s="269"/>
    </row>
    <row r="391" spans="1:2" x14ac:dyDescent="0.25">
      <c r="A391" s="269"/>
      <c r="B391" s="269"/>
    </row>
    <row r="392" spans="1:2" x14ac:dyDescent="0.25">
      <c r="A392" s="269"/>
      <c r="B392" s="269"/>
    </row>
    <row r="393" spans="1:2" x14ac:dyDescent="0.25">
      <c r="A393" s="269"/>
      <c r="B393" s="269"/>
    </row>
    <row r="394" spans="1:2" x14ac:dyDescent="0.25">
      <c r="A394" s="269"/>
      <c r="B394" s="269"/>
    </row>
    <row r="395" spans="1:2" x14ac:dyDescent="0.25">
      <c r="A395" s="269"/>
      <c r="B395" s="269"/>
    </row>
    <row r="396" spans="1:2" x14ac:dyDescent="0.25">
      <c r="A396" s="269"/>
      <c r="B396" s="269"/>
    </row>
    <row r="397" spans="1:2" x14ac:dyDescent="0.25">
      <c r="A397" s="269"/>
      <c r="B397" s="269"/>
    </row>
    <row r="398" spans="1:2" x14ac:dyDescent="0.25">
      <c r="A398" s="269"/>
      <c r="B398" s="269"/>
    </row>
    <row r="399" spans="1:2" x14ac:dyDescent="0.25">
      <c r="A399" s="269"/>
      <c r="B399" s="269"/>
    </row>
    <row r="400" spans="1:2" x14ac:dyDescent="0.25">
      <c r="A400" s="269"/>
      <c r="B400" s="269"/>
    </row>
    <row r="401" spans="1:2" x14ac:dyDescent="0.25">
      <c r="A401" s="269"/>
      <c r="B401" s="269"/>
    </row>
    <row r="402" spans="1:2" x14ac:dyDescent="0.25">
      <c r="A402" s="269"/>
      <c r="B402" s="269"/>
    </row>
    <row r="403" spans="1:2" x14ac:dyDescent="0.25">
      <c r="A403" s="269"/>
      <c r="B403" s="269"/>
    </row>
    <row r="404" spans="1:2" x14ac:dyDescent="0.25">
      <c r="A404" s="269"/>
      <c r="B404" s="269"/>
    </row>
    <row r="405" spans="1:2" x14ac:dyDescent="0.25">
      <c r="A405" s="269"/>
      <c r="B405" s="269"/>
    </row>
    <row r="406" spans="1:2" x14ac:dyDescent="0.25">
      <c r="A406" s="269"/>
      <c r="B406" s="269"/>
    </row>
    <row r="407" spans="1:2" x14ac:dyDescent="0.25">
      <c r="A407" s="269"/>
      <c r="B407" s="269"/>
    </row>
    <row r="408" spans="1:2" x14ac:dyDescent="0.25">
      <c r="A408" s="269"/>
      <c r="B408" s="269"/>
    </row>
    <row r="409" spans="1:2" x14ac:dyDescent="0.25">
      <c r="A409" s="269"/>
      <c r="B409" s="269"/>
    </row>
    <row r="410" spans="1:2" x14ac:dyDescent="0.25">
      <c r="A410" s="269"/>
      <c r="B410" s="269"/>
    </row>
    <row r="411" spans="1:2" x14ac:dyDescent="0.25">
      <c r="A411" s="269"/>
      <c r="B411" s="269"/>
    </row>
    <row r="412" spans="1:2" x14ac:dyDescent="0.25">
      <c r="A412" s="269"/>
      <c r="B412" s="269"/>
    </row>
    <row r="413" spans="1:2" x14ac:dyDescent="0.25">
      <c r="A413" s="269"/>
      <c r="B413" s="269"/>
    </row>
    <row r="414" spans="1:2" x14ac:dyDescent="0.25">
      <c r="A414" s="269"/>
      <c r="B414" s="269"/>
    </row>
    <row r="415" spans="1:2" x14ac:dyDescent="0.25">
      <c r="A415" s="269"/>
      <c r="B415" s="269"/>
    </row>
    <row r="416" spans="1:2" x14ac:dyDescent="0.25">
      <c r="A416" s="269"/>
      <c r="B416" s="269"/>
    </row>
    <row r="417" spans="1:2" x14ac:dyDescent="0.25">
      <c r="A417" s="269"/>
      <c r="B417" s="269"/>
    </row>
    <row r="418" spans="1:2" x14ac:dyDescent="0.25">
      <c r="A418" s="269"/>
      <c r="B418" s="269"/>
    </row>
    <row r="419" spans="1:2" x14ac:dyDescent="0.25">
      <c r="A419" s="269"/>
      <c r="B419" s="269"/>
    </row>
    <row r="420" spans="1:2" x14ac:dyDescent="0.25">
      <c r="A420" s="269"/>
      <c r="B420" s="269"/>
    </row>
    <row r="421" spans="1:2" x14ac:dyDescent="0.25">
      <c r="A421" s="269"/>
      <c r="B421" s="269"/>
    </row>
    <row r="422" spans="1:2" x14ac:dyDescent="0.25">
      <c r="A422" s="269"/>
      <c r="B422" s="269"/>
    </row>
    <row r="423" spans="1:2" x14ac:dyDescent="0.25">
      <c r="A423" s="269"/>
      <c r="B423" s="269"/>
    </row>
    <row r="424" spans="1:2" x14ac:dyDescent="0.25">
      <c r="A424" s="269"/>
      <c r="B424" s="269"/>
    </row>
    <row r="425" spans="1:2" x14ac:dyDescent="0.25">
      <c r="A425" s="269"/>
      <c r="B425" s="269"/>
    </row>
    <row r="426" spans="1:2" x14ac:dyDescent="0.25">
      <c r="A426" s="269"/>
      <c r="B426" s="269"/>
    </row>
    <row r="427" spans="1:2" x14ac:dyDescent="0.25">
      <c r="A427" s="269"/>
      <c r="B427" s="269"/>
    </row>
    <row r="428" spans="1:2" x14ac:dyDescent="0.25">
      <c r="A428" s="269"/>
      <c r="B428" s="269"/>
    </row>
    <row r="429" spans="1:2" x14ac:dyDescent="0.25">
      <c r="A429" s="269"/>
      <c r="B429" s="269"/>
    </row>
    <row r="430" spans="1:2" x14ac:dyDescent="0.25">
      <c r="A430" s="269"/>
      <c r="B430" s="269"/>
    </row>
    <row r="431" spans="1:2" x14ac:dyDescent="0.25">
      <c r="A431" s="269"/>
      <c r="B431" s="269"/>
    </row>
    <row r="432" spans="1:2" x14ac:dyDescent="0.25">
      <c r="A432" s="269"/>
      <c r="B432" s="269"/>
    </row>
    <row r="433" spans="1:2" x14ac:dyDescent="0.25">
      <c r="A433" s="269"/>
      <c r="B433" s="269"/>
    </row>
    <row r="434" spans="1:2" x14ac:dyDescent="0.25">
      <c r="A434" s="269"/>
      <c r="B434" s="269"/>
    </row>
    <row r="435" spans="1:2" x14ac:dyDescent="0.25">
      <c r="A435" s="269"/>
      <c r="B435" s="269"/>
    </row>
    <row r="436" spans="1:2" x14ac:dyDescent="0.25">
      <c r="A436" s="269"/>
      <c r="B436" s="269"/>
    </row>
    <row r="437" spans="1:2" x14ac:dyDescent="0.25">
      <c r="A437" s="269"/>
      <c r="B437" s="269"/>
    </row>
    <row r="438" spans="1:2" x14ac:dyDescent="0.25">
      <c r="A438" s="269"/>
      <c r="B438" s="269"/>
    </row>
    <row r="439" spans="1:2" x14ac:dyDescent="0.25">
      <c r="A439" s="269"/>
      <c r="B439" s="269"/>
    </row>
    <row r="440" spans="1:2" x14ac:dyDescent="0.25">
      <c r="A440" s="269"/>
      <c r="B440" s="269"/>
    </row>
    <row r="441" spans="1:2" x14ac:dyDescent="0.25">
      <c r="A441" s="269"/>
      <c r="B441" s="269"/>
    </row>
    <row r="442" spans="1:2" x14ac:dyDescent="0.25">
      <c r="A442" s="269"/>
      <c r="B442" s="269"/>
    </row>
    <row r="443" spans="1:2" x14ac:dyDescent="0.25">
      <c r="A443" s="269"/>
      <c r="B443" s="269"/>
    </row>
    <row r="444" spans="1:2" x14ac:dyDescent="0.25">
      <c r="A444" s="269"/>
      <c r="B444" s="269"/>
    </row>
    <row r="445" spans="1:2" x14ac:dyDescent="0.25">
      <c r="A445" s="269"/>
      <c r="B445" s="269"/>
    </row>
    <row r="446" spans="1:2" x14ac:dyDescent="0.25">
      <c r="A446" s="269"/>
      <c r="B446" s="269"/>
    </row>
    <row r="447" spans="1:2" x14ac:dyDescent="0.25">
      <c r="A447" s="269"/>
      <c r="B447" s="269"/>
    </row>
    <row r="448" spans="1:2" x14ac:dyDescent="0.25">
      <c r="A448" s="269"/>
      <c r="B448" s="269"/>
    </row>
    <row r="449" spans="1:2" x14ac:dyDescent="0.25">
      <c r="A449" s="269"/>
      <c r="B449" s="269"/>
    </row>
    <row r="450" spans="1:2" x14ac:dyDescent="0.25">
      <c r="A450" s="269"/>
      <c r="B450" s="269"/>
    </row>
    <row r="451" spans="1:2" x14ac:dyDescent="0.25">
      <c r="A451" s="269"/>
      <c r="B451" s="269"/>
    </row>
    <row r="452" spans="1:2" x14ac:dyDescent="0.25">
      <c r="A452" s="269"/>
      <c r="B452" s="269"/>
    </row>
    <row r="453" spans="1:2" x14ac:dyDescent="0.25">
      <c r="A453" s="269"/>
      <c r="B453" s="269"/>
    </row>
    <row r="454" spans="1:2" x14ac:dyDescent="0.25">
      <c r="A454" s="269"/>
      <c r="B454" s="269"/>
    </row>
    <row r="455" spans="1:2" x14ac:dyDescent="0.25">
      <c r="A455" s="269"/>
      <c r="B455" s="269"/>
    </row>
    <row r="456" spans="1:2" x14ac:dyDescent="0.25">
      <c r="A456" s="269"/>
      <c r="B456" s="269"/>
    </row>
    <row r="457" spans="1:2" x14ac:dyDescent="0.25">
      <c r="A457" s="269"/>
      <c r="B457" s="269"/>
    </row>
    <row r="458" spans="1:2" x14ac:dyDescent="0.25">
      <c r="A458" s="269"/>
      <c r="B458" s="269"/>
    </row>
    <row r="459" spans="1:2" x14ac:dyDescent="0.25">
      <c r="A459" s="269"/>
      <c r="B459" s="269"/>
    </row>
    <row r="460" spans="1:2" x14ac:dyDescent="0.25">
      <c r="A460" s="269"/>
      <c r="B460" s="269"/>
    </row>
    <row r="461" spans="1:2" x14ac:dyDescent="0.25">
      <c r="A461" s="269"/>
      <c r="B461" s="269"/>
    </row>
    <row r="462" spans="1:2" x14ac:dyDescent="0.25">
      <c r="A462" s="269"/>
      <c r="B462" s="269"/>
    </row>
    <row r="463" spans="1:2" x14ac:dyDescent="0.25">
      <c r="A463" s="269"/>
      <c r="B463" s="269"/>
    </row>
    <row r="464" spans="1:2" x14ac:dyDescent="0.25">
      <c r="A464" s="269"/>
      <c r="B464" s="269"/>
    </row>
    <row r="465" spans="1:2" x14ac:dyDescent="0.25">
      <c r="A465" s="269"/>
      <c r="B465" s="269"/>
    </row>
    <row r="466" spans="1:2" x14ac:dyDescent="0.25">
      <c r="A466" s="269"/>
      <c r="B466" s="269"/>
    </row>
    <row r="467" spans="1:2" x14ac:dyDescent="0.25">
      <c r="A467" s="269"/>
      <c r="B467" s="269"/>
    </row>
    <row r="468" spans="1:2" x14ac:dyDescent="0.25">
      <c r="A468" s="269"/>
      <c r="B468" s="269"/>
    </row>
    <row r="469" spans="1:2" x14ac:dyDescent="0.25">
      <c r="A469" s="269"/>
      <c r="B469" s="269"/>
    </row>
    <row r="470" spans="1:2" x14ac:dyDescent="0.25">
      <c r="A470" s="269"/>
      <c r="B470" s="269"/>
    </row>
    <row r="471" spans="1:2" x14ac:dyDescent="0.25">
      <c r="A471" s="269"/>
      <c r="B471" s="269"/>
    </row>
    <row r="472" spans="1:2" x14ac:dyDescent="0.25">
      <c r="A472" s="269"/>
      <c r="B472" s="269"/>
    </row>
    <row r="473" spans="1:2" x14ac:dyDescent="0.25">
      <c r="A473" s="269"/>
      <c r="B473" s="269"/>
    </row>
    <row r="474" spans="1:2" x14ac:dyDescent="0.25">
      <c r="A474" s="269"/>
      <c r="B474" s="269"/>
    </row>
    <row r="475" spans="1:2" x14ac:dyDescent="0.25">
      <c r="A475" s="269"/>
      <c r="B475" s="269"/>
    </row>
    <row r="476" spans="1:2" x14ac:dyDescent="0.25">
      <c r="A476" s="269"/>
      <c r="B476" s="269"/>
    </row>
    <row r="477" spans="1:2" x14ac:dyDescent="0.25">
      <c r="A477" s="269"/>
      <c r="B477" s="269"/>
    </row>
    <row r="478" spans="1:2" x14ac:dyDescent="0.25">
      <c r="A478" s="269"/>
      <c r="B478" s="269"/>
    </row>
    <row r="479" spans="1:2" x14ac:dyDescent="0.25">
      <c r="A479" s="269"/>
      <c r="B479" s="269"/>
    </row>
    <row r="480" spans="1:2" x14ac:dyDescent="0.25">
      <c r="A480" s="269"/>
      <c r="B480" s="269"/>
    </row>
    <row r="481" spans="1:2" x14ac:dyDescent="0.25">
      <c r="A481" s="269"/>
      <c r="B481" s="269"/>
    </row>
    <row r="482" spans="1:2" x14ac:dyDescent="0.25">
      <c r="A482" s="269"/>
      <c r="B482" s="269"/>
    </row>
    <row r="483" spans="1:2" x14ac:dyDescent="0.25">
      <c r="A483" s="269"/>
      <c r="B483" s="269"/>
    </row>
    <row r="484" spans="1:2" x14ac:dyDescent="0.25">
      <c r="A484" s="269"/>
      <c r="B484" s="269"/>
    </row>
    <row r="485" spans="1:2" x14ac:dyDescent="0.25">
      <c r="A485" s="269"/>
      <c r="B485" s="269"/>
    </row>
    <row r="486" spans="1:2" x14ac:dyDescent="0.25">
      <c r="A486" s="269"/>
      <c r="B486" s="269"/>
    </row>
    <row r="487" spans="1:2" x14ac:dyDescent="0.25">
      <c r="A487" s="269"/>
      <c r="B487" s="269"/>
    </row>
    <row r="488" spans="1:2" x14ac:dyDescent="0.25">
      <c r="A488" s="269"/>
      <c r="B488" s="269"/>
    </row>
    <row r="489" spans="1:2" x14ac:dyDescent="0.25">
      <c r="A489" s="269"/>
      <c r="B489" s="269"/>
    </row>
    <row r="490" spans="1:2" x14ac:dyDescent="0.25">
      <c r="A490" s="269"/>
      <c r="B490" s="269"/>
    </row>
    <row r="491" spans="1:2" x14ac:dyDescent="0.25">
      <c r="A491" s="269"/>
      <c r="B491" s="269"/>
    </row>
    <row r="492" spans="1:2" x14ac:dyDescent="0.25">
      <c r="A492" s="269"/>
      <c r="B492" s="269"/>
    </row>
    <row r="493" spans="1:2" x14ac:dyDescent="0.25">
      <c r="A493" s="269"/>
      <c r="B493" s="269"/>
    </row>
    <row r="494" spans="1:2" x14ac:dyDescent="0.25">
      <c r="A494" s="269"/>
      <c r="B494" s="269"/>
    </row>
    <row r="495" spans="1:2" x14ac:dyDescent="0.25">
      <c r="A495" s="269"/>
      <c r="B495" s="269"/>
    </row>
    <row r="496" spans="1:2" x14ac:dyDescent="0.25">
      <c r="A496" s="269"/>
      <c r="B496" s="269"/>
    </row>
    <row r="497" spans="1:2" x14ac:dyDescent="0.25">
      <c r="A497" s="269"/>
      <c r="B497" s="269"/>
    </row>
    <row r="498" spans="1:2" x14ac:dyDescent="0.25">
      <c r="A498" s="269"/>
      <c r="B498" s="269"/>
    </row>
    <row r="499" spans="1:2" x14ac:dyDescent="0.25">
      <c r="A499" s="269"/>
      <c r="B499" s="269"/>
    </row>
    <row r="500" spans="1:2" x14ac:dyDescent="0.25">
      <c r="A500" s="269"/>
      <c r="B500" s="269"/>
    </row>
    <row r="501" spans="1:2" x14ac:dyDescent="0.25">
      <c r="A501" s="269"/>
      <c r="B501" s="269"/>
    </row>
    <row r="502" spans="1:2" x14ac:dyDescent="0.25">
      <c r="A502" s="269"/>
      <c r="B502" s="269"/>
    </row>
    <row r="503" spans="1:2" x14ac:dyDescent="0.25">
      <c r="A503" s="269"/>
      <c r="B503" s="269"/>
    </row>
    <row r="504" spans="1:2" x14ac:dyDescent="0.25">
      <c r="A504" s="269"/>
      <c r="B504" s="269"/>
    </row>
    <row r="505" spans="1:2" x14ac:dyDescent="0.25">
      <c r="A505" s="269"/>
      <c r="B505" s="269"/>
    </row>
    <row r="506" spans="1:2" x14ac:dyDescent="0.25">
      <c r="A506" s="269"/>
      <c r="B506" s="269"/>
    </row>
    <row r="507" spans="1:2" x14ac:dyDescent="0.25">
      <c r="A507" s="269"/>
      <c r="B507" s="269"/>
    </row>
    <row r="508" spans="1:2" x14ac:dyDescent="0.25">
      <c r="A508" s="269"/>
      <c r="B508" s="269"/>
    </row>
    <row r="509" spans="1:2" x14ac:dyDescent="0.25">
      <c r="A509" s="269"/>
      <c r="B509" s="269"/>
    </row>
    <row r="510" spans="1:2" x14ac:dyDescent="0.25">
      <c r="A510" s="269"/>
      <c r="B510" s="269"/>
    </row>
    <row r="511" spans="1:2" x14ac:dyDescent="0.25">
      <c r="A511" s="269"/>
      <c r="B511" s="269"/>
    </row>
    <row r="512" spans="1:2" x14ac:dyDescent="0.25">
      <c r="A512" s="269"/>
      <c r="B512" s="269"/>
    </row>
    <row r="513" spans="1:2" x14ac:dyDescent="0.25">
      <c r="A513" s="269"/>
      <c r="B513" s="269"/>
    </row>
    <row r="514" spans="1:2" x14ac:dyDescent="0.25">
      <c r="A514" s="269"/>
      <c r="B514" s="269"/>
    </row>
    <row r="515" spans="1:2" x14ac:dyDescent="0.25">
      <c r="A515" s="269"/>
      <c r="B515" s="269"/>
    </row>
    <row r="516" spans="1:2" x14ac:dyDescent="0.25">
      <c r="A516" s="269"/>
      <c r="B516" s="269"/>
    </row>
    <row r="517" spans="1:2" x14ac:dyDescent="0.25">
      <c r="A517" s="269"/>
      <c r="B517" s="269"/>
    </row>
    <row r="518" spans="1:2" x14ac:dyDescent="0.25">
      <c r="A518" s="269"/>
      <c r="B518" s="269"/>
    </row>
    <row r="519" spans="1:2" x14ac:dyDescent="0.25">
      <c r="A519" s="269"/>
      <c r="B519" s="269"/>
    </row>
    <row r="520" spans="1:2" x14ac:dyDescent="0.25">
      <c r="A520" s="269"/>
      <c r="B520" s="269"/>
    </row>
    <row r="521" spans="1:2" x14ac:dyDescent="0.25">
      <c r="A521" s="269"/>
      <c r="B521" s="269"/>
    </row>
    <row r="522" spans="1:2" x14ac:dyDescent="0.25">
      <c r="A522" s="269"/>
      <c r="B522" s="269"/>
    </row>
    <row r="523" spans="1:2" x14ac:dyDescent="0.25">
      <c r="A523" s="269"/>
      <c r="B523" s="269"/>
    </row>
    <row r="524" spans="1:2" x14ac:dyDescent="0.25">
      <c r="A524" s="269"/>
      <c r="B524" s="269"/>
    </row>
    <row r="525" spans="1:2" x14ac:dyDescent="0.25">
      <c r="A525" s="269"/>
      <c r="B525" s="269"/>
    </row>
    <row r="526" spans="1:2" x14ac:dyDescent="0.25">
      <c r="A526" s="269"/>
      <c r="B526" s="269"/>
    </row>
    <row r="527" spans="1:2" x14ac:dyDescent="0.25">
      <c r="A527" s="269"/>
      <c r="B527" s="269"/>
    </row>
    <row r="528" spans="1:2" x14ac:dyDescent="0.25">
      <c r="A528" s="269"/>
      <c r="B528" s="269"/>
    </row>
    <row r="529" spans="1:2" x14ac:dyDescent="0.25">
      <c r="A529" s="269"/>
      <c r="B529" s="269"/>
    </row>
    <row r="530" spans="1:2" x14ac:dyDescent="0.25">
      <c r="A530" s="269"/>
      <c r="B530" s="269"/>
    </row>
    <row r="531" spans="1:2" x14ac:dyDescent="0.25">
      <c r="A531" s="269"/>
      <c r="B531" s="269"/>
    </row>
    <row r="532" spans="1:2" x14ac:dyDescent="0.25">
      <c r="A532" s="269"/>
      <c r="B532" s="269"/>
    </row>
    <row r="533" spans="1:2" x14ac:dyDescent="0.25">
      <c r="A533" s="269"/>
      <c r="B533" s="269"/>
    </row>
    <row r="534" spans="1:2" x14ac:dyDescent="0.25">
      <c r="A534" s="269"/>
      <c r="B534" s="269"/>
    </row>
    <row r="535" spans="1:2" x14ac:dyDescent="0.25">
      <c r="A535" s="269"/>
      <c r="B535" s="269"/>
    </row>
    <row r="536" spans="1:2" x14ac:dyDescent="0.25">
      <c r="A536" s="269"/>
      <c r="B536" s="269"/>
    </row>
    <row r="537" spans="1:2" x14ac:dyDescent="0.25">
      <c r="A537" s="269"/>
      <c r="B537" s="269"/>
    </row>
    <row r="538" spans="1:2" x14ac:dyDescent="0.25">
      <c r="A538" s="269"/>
      <c r="B538" s="269"/>
    </row>
    <row r="539" spans="1:2" x14ac:dyDescent="0.25">
      <c r="A539" s="269"/>
      <c r="B539" s="269"/>
    </row>
    <row r="540" spans="1:2" x14ac:dyDescent="0.25">
      <c r="A540" s="269"/>
      <c r="B540" s="269"/>
    </row>
    <row r="541" spans="1:2" x14ac:dyDescent="0.25">
      <c r="A541" s="269"/>
      <c r="B541" s="269"/>
    </row>
    <row r="542" spans="1:2" x14ac:dyDescent="0.25">
      <c r="A542" s="269"/>
      <c r="B542" s="269"/>
    </row>
    <row r="543" spans="1:2" x14ac:dyDescent="0.25">
      <c r="A543" s="269"/>
      <c r="B543" s="269"/>
    </row>
    <row r="544" spans="1:2" x14ac:dyDescent="0.25">
      <c r="A544" s="269"/>
      <c r="B544" s="269"/>
    </row>
    <row r="545" spans="1:2" x14ac:dyDescent="0.25">
      <c r="A545" s="269"/>
      <c r="B545" s="269"/>
    </row>
    <row r="546" spans="1:2" x14ac:dyDescent="0.25">
      <c r="A546" s="269"/>
      <c r="B546" s="269"/>
    </row>
    <row r="547" spans="1:2" x14ac:dyDescent="0.25">
      <c r="A547" s="269"/>
      <c r="B547" s="269"/>
    </row>
    <row r="548" spans="1:2" x14ac:dyDescent="0.25">
      <c r="A548" s="269"/>
      <c r="B548" s="269"/>
    </row>
    <row r="549" spans="1:2" x14ac:dyDescent="0.25">
      <c r="A549" s="269"/>
      <c r="B549" s="269"/>
    </row>
    <row r="550" spans="1:2" x14ac:dyDescent="0.25">
      <c r="A550" s="269"/>
      <c r="B550" s="269"/>
    </row>
    <row r="551" spans="1:2" x14ac:dyDescent="0.25">
      <c r="A551" s="269"/>
      <c r="B551" s="269"/>
    </row>
    <row r="552" spans="1:2" x14ac:dyDescent="0.25">
      <c r="A552" s="269"/>
      <c r="B552" s="269"/>
    </row>
    <row r="553" spans="1:2" x14ac:dyDescent="0.25">
      <c r="A553" s="269"/>
      <c r="B553" s="269"/>
    </row>
    <row r="554" spans="1:2" x14ac:dyDescent="0.25">
      <c r="A554" s="269"/>
      <c r="B554" s="269"/>
    </row>
    <row r="555" spans="1:2" x14ac:dyDescent="0.25">
      <c r="A555" s="269"/>
      <c r="B555" s="269"/>
    </row>
    <row r="556" spans="1:2" x14ac:dyDescent="0.25">
      <c r="A556" s="269"/>
      <c r="B556" s="269"/>
    </row>
    <row r="557" spans="1:2" x14ac:dyDescent="0.25">
      <c r="A557" s="269"/>
      <c r="B557" s="269"/>
    </row>
    <row r="558" spans="1:2" x14ac:dyDescent="0.25">
      <c r="A558" s="269"/>
      <c r="B558" s="269"/>
    </row>
    <row r="559" spans="1:2" x14ac:dyDescent="0.25">
      <c r="A559" s="269"/>
      <c r="B559" s="269"/>
    </row>
    <row r="560" spans="1:2" x14ac:dyDescent="0.25">
      <c r="A560" s="269"/>
      <c r="B560" s="269"/>
    </row>
    <row r="561" spans="1:2" x14ac:dyDescent="0.25">
      <c r="A561" s="269"/>
      <c r="B561" s="269"/>
    </row>
    <row r="562" spans="1:2" x14ac:dyDescent="0.25">
      <c r="A562" s="269"/>
      <c r="B562" s="269"/>
    </row>
    <row r="563" spans="1:2" x14ac:dyDescent="0.25">
      <c r="A563" s="269"/>
      <c r="B563" s="269"/>
    </row>
    <row r="564" spans="1:2" x14ac:dyDescent="0.25">
      <c r="A564" s="269"/>
      <c r="B564" s="269"/>
    </row>
    <row r="565" spans="1:2" x14ac:dyDescent="0.25">
      <c r="A565" s="269"/>
      <c r="B565" s="269"/>
    </row>
    <row r="566" spans="1:2" x14ac:dyDescent="0.25">
      <c r="A566" s="269"/>
      <c r="B566" s="269"/>
    </row>
    <row r="567" spans="1:2" x14ac:dyDescent="0.25">
      <c r="A567" s="269"/>
      <c r="B567" s="269"/>
    </row>
    <row r="568" spans="1:2" x14ac:dyDescent="0.25">
      <c r="A568" s="269"/>
      <c r="B568" s="269"/>
    </row>
    <row r="569" spans="1:2" x14ac:dyDescent="0.25">
      <c r="A569" s="269"/>
      <c r="B569" s="269"/>
    </row>
    <row r="570" spans="1:2" x14ac:dyDescent="0.25">
      <c r="A570" s="269"/>
      <c r="B570" s="269"/>
    </row>
    <row r="571" spans="1:2" x14ac:dyDescent="0.25">
      <c r="A571" s="269"/>
      <c r="B571" s="269"/>
    </row>
    <row r="572" spans="1:2" x14ac:dyDescent="0.25">
      <c r="A572" s="269"/>
      <c r="B572" s="269"/>
    </row>
    <row r="573" spans="1:2" x14ac:dyDescent="0.25">
      <c r="A573" s="269"/>
      <c r="B573" s="269"/>
    </row>
    <row r="574" spans="1:2" x14ac:dyDescent="0.25">
      <c r="A574" s="269"/>
      <c r="B574" s="269"/>
    </row>
    <row r="575" spans="1:2" x14ac:dyDescent="0.25">
      <c r="A575" s="269"/>
      <c r="B575" s="269"/>
    </row>
    <row r="576" spans="1:2" x14ac:dyDescent="0.25">
      <c r="A576" s="269"/>
      <c r="B576" s="269"/>
    </row>
    <row r="577" spans="1:2" x14ac:dyDescent="0.25">
      <c r="A577" s="269"/>
      <c r="B577" s="269"/>
    </row>
    <row r="578" spans="1:2" x14ac:dyDescent="0.25">
      <c r="A578" s="269"/>
      <c r="B578" s="269"/>
    </row>
    <row r="579" spans="1:2" x14ac:dyDescent="0.25">
      <c r="A579" s="269"/>
      <c r="B579" s="269"/>
    </row>
    <row r="580" spans="1:2" x14ac:dyDescent="0.25">
      <c r="A580" s="269"/>
      <c r="B580" s="269"/>
    </row>
    <row r="581" spans="1:2" x14ac:dyDescent="0.25">
      <c r="A581" s="269"/>
      <c r="B581" s="269"/>
    </row>
    <row r="582" spans="1:2" x14ac:dyDescent="0.25">
      <c r="A582" s="269"/>
      <c r="B582" s="269"/>
    </row>
    <row r="583" spans="1:2" x14ac:dyDescent="0.25">
      <c r="A583" s="269"/>
      <c r="B583" s="269"/>
    </row>
    <row r="584" spans="1:2" x14ac:dyDescent="0.25">
      <c r="A584" s="269"/>
      <c r="B584" s="269"/>
    </row>
    <row r="585" spans="1:2" x14ac:dyDescent="0.25">
      <c r="A585" s="269"/>
      <c r="B585" s="269"/>
    </row>
    <row r="586" spans="1:2" x14ac:dyDescent="0.25">
      <c r="A586" s="269"/>
      <c r="B586" s="269"/>
    </row>
    <row r="587" spans="1:2" x14ac:dyDescent="0.25">
      <c r="A587" s="269"/>
      <c r="B587" s="269"/>
    </row>
    <row r="588" spans="1:2" x14ac:dyDescent="0.25">
      <c r="A588" s="269"/>
      <c r="B588" s="269"/>
    </row>
    <row r="589" spans="1:2" x14ac:dyDescent="0.25">
      <c r="A589" s="269"/>
      <c r="B589" s="269"/>
    </row>
    <row r="590" spans="1:2" x14ac:dyDescent="0.25">
      <c r="A590" s="269"/>
      <c r="B590" s="269"/>
    </row>
    <row r="591" spans="1:2" x14ac:dyDescent="0.25">
      <c r="A591" s="269"/>
      <c r="B591" s="269"/>
    </row>
    <row r="592" spans="1:2" x14ac:dyDescent="0.25">
      <c r="A592" s="269"/>
      <c r="B592" s="269"/>
    </row>
    <row r="593" spans="1:2" x14ac:dyDescent="0.25">
      <c r="A593" s="269"/>
      <c r="B593" s="269"/>
    </row>
    <row r="594" spans="1:2" x14ac:dyDescent="0.25">
      <c r="A594" s="269"/>
      <c r="B594" s="269"/>
    </row>
    <row r="595" spans="1:2" x14ac:dyDescent="0.25">
      <c r="A595" s="269"/>
      <c r="B595" s="269"/>
    </row>
    <row r="596" spans="1:2" x14ac:dyDescent="0.25">
      <c r="A596" s="269"/>
      <c r="B596" s="269"/>
    </row>
    <row r="597" spans="1:2" x14ac:dyDescent="0.25">
      <c r="A597" s="269"/>
      <c r="B597" s="269"/>
    </row>
    <row r="598" spans="1:2" x14ac:dyDescent="0.25">
      <c r="A598" s="269"/>
      <c r="B598" s="269"/>
    </row>
    <row r="599" spans="1:2" x14ac:dyDescent="0.25">
      <c r="A599" s="269"/>
      <c r="B599" s="269"/>
    </row>
    <row r="600" spans="1:2" x14ac:dyDescent="0.25">
      <c r="A600" s="269"/>
      <c r="B600" s="269"/>
    </row>
    <row r="601" spans="1:2" x14ac:dyDescent="0.25">
      <c r="A601" s="269"/>
      <c r="B601" s="269"/>
    </row>
    <row r="602" spans="1:2" x14ac:dyDescent="0.25">
      <c r="A602" s="269"/>
      <c r="B602" s="269"/>
    </row>
    <row r="603" spans="1:2" x14ac:dyDescent="0.25">
      <c r="A603" s="269"/>
      <c r="B603" s="269"/>
    </row>
    <row r="604" spans="1:2" x14ac:dyDescent="0.25">
      <c r="A604" s="269"/>
      <c r="B604" s="269"/>
    </row>
    <row r="605" spans="1:2" x14ac:dyDescent="0.25">
      <c r="A605" s="269"/>
      <c r="B605" s="269"/>
    </row>
    <row r="606" spans="1:2" x14ac:dyDescent="0.25">
      <c r="A606" s="269"/>
      <c r="B606" s="269"/>
    </row>
    <row r="607" spans="1:2" x14ac:dyDescent="0.25">
      <c r="A607" s="269"/>
      <c r="B607" s="269"/>
    </row>
    <row r="608" spans="1:2" x14ac:dyDescent="0.25">
      <c r="A608" s="269"/>
      <c r="B608" s="269"/>
    </row>
    <row r="609" spans="1:2" x14ac:dyDescent="0.25">
      <c r="A609" s="269"/>
      <c r="B609" s="269"/>
    </row>
    <row r="610" spans="1:2" x14ac:dyDescent="0.25">
      <c r="A610" s="269"/>
      <c r="B610" s="269"/>
    </row>
    <row r="611" spans="1:2" x14ac:dyDescent="0.25">
      <c r="A611" s="269"/>
      <c r="B611" s="269"/>
    </row>
    <row r="612" spans="1:2" x14ac:dyDescent="0.25">
      <c r="A612" s="269"/>
      <c r="B612" s="269"/>
    </row>
    <row r="613" spans="1:2" x14ac:dyDescent="0.25">
      <c r="A613" s="269"/>
      <c r="B613" s="269"/>
    </row>
    <row r="614" spans="1:2" x14ac:dyDescent="0.25">
      <c r="A614" s="269"/>
      <c r="B614" s="269"/>
    </row>
    <row r="615" spans="1:2" x14ac:dyDescent="0.25">
      <c r="A615" s="269"/>
      <c r="B615" s="269"/>
    </row>
    <row r="616" spans="1:2" x14ac:dyDescent="0.25">
      <c r="A616" s="269"/>
      <c r="B616" s="269"/>
    </row>
    <row r="617" spans="1:2" x14ac:dyDescent="0.25">
      <c r="A617" s="269"/>
      <c r="B617" s="269"/>
    </row>
    <row r="618" spans="1:2" x14ac:dyDescent="0.25">
      <c r="A618" s="269"/>
      <c r="B618" s="269"/>
    </row>
    <row r="619" spans="1:2" x14ac:dyDescent="0.25">
      <c r="A619" s="269"/>
      <c r="B619" s="269"/>
    </row>
    <row r="620" spans="1:2" x14ac:dyDescent="0.25">
      <c r="A620" s="269"/>
      <c r="B620" s="269"/>
    </row>
    <row r="621" spans="1:2" x14ac:dyDescent="0.25">
      <c r="A621" s="269"/>
      <c r="B621" s="269"/>
    </row>
    <row r="622" spans="1:2" x14ac:dyDescent="0.25">
      <c r="A622" s="269"/>
      <c r="B622" s="269"/>
    </row>
    <row r="623" spans="1:2" x14ac:dyDescent="0.25">
      <c r="A623" s="269"/>
      <c r="B623" s="269"/>
    </row>
    <row r="624" spans="1:2" x14ac:dyDescent="0.25">
      <c r="A624" s="269"/>
      <c r="B624" s="269"/>
    </row>
    <row r="625" spans="1:2" x14ac:dyDescent="0.25">
      <c r="A625" s="269"/>
      <c r="B625" s="269"/>
    </row>
    <row r="626" spans="1:2" x14ac:dyDescent="0.25">
      <c r="A626" s="269"/>
      <c r="B626" s="269"/>
    </row>
    <row r="627" spans="1:2" x14ac:dyDescent="0.25">
      <c r="A627" s="269"/>
      <c r="B627" s="269"/>
    </row>
    <row r="628" spans="1:2" x14ac:dyDescent="0.25">
      <c r="A628" s="269"/>
      <c r="B628" s="269"/>
    </row>
    <row r="629" spans="1:2" x14ac:dyDescent="0.25">
      <c r="A629" s="269"/>
      <c r="B629" s="269"/>
    </row>
    <row r="630" spans="1:2" x14ac:dyDescent="0.25">
      <c r="A630" s="269"/>
      <c r="B630" s="269"/>
    </row>
    <row r="631" spans="1:2" x14ac:dyDescent="0.25">
      <c r="A631" s="269"/>
      <c r="B631" s="269"/>
    </row>
    <row r="632" spans="1:2" x14ac:dyDescent="0.25">
      <c r="A632" s="269"/>
      <c r="B632" s="269"/>
    </row>
    <row r="633" spans="1:2" x14ac:dyDescent="0.25">
      <c r="A633" s="269"/>
      <c r="B633" s="269"/>
    </row>
    <row r="634" spans="1:2" x14ac:dyDescent="0.25">
      <c r="A634" s="269"/>
      <c r="B634" s="269"/>
    </row>
    <row r="635" spans="1:2" x14ac:dyDescent="0.25">
      <c r="A635" s="269"/>
      <c r="B635" s="269"/>
    </row>
    <row r="636" spans="1:2" x14ac:dyDescent="0.25">
      <c r="A636" s="269"/>
      <c r="B636" s="269"/>
    </row>
    <row r="637" spans="1:2" x14ac:dyDescent="0.25">
      <c r="A637" s="269"/>
      <c r="B637" s="269"/>
    </row>
    <row r="638" spans="1:2" x14ac:dyDescent="0.25">
      <c r="A638" s="269"/>
      <c r="B638" s="269"/>
    </row>
    <row r="639" spans="1:2" x14ac:dyDescent="0.25">
      <c r="A639" s="269"/>
      <c r="B639" s="269"/>
    </row>
    <row r="640" spans="1:2" x14ac:dyDescent="0.25">
      <c r="A640" s="269"/>
      <c r="B640" s="269"/>
    </row>
    <row r="641" spans="1:2" x14ac:dyDescent="0.25">
      <c r="A641" s="269"/>
      <c r="B641" s="269"/>
    </row>
    <row r="642" spans="1:2" x14ac:dyDescent="0.25">
      <c r="A642" s="269"/>
      <c r="B642" s="269"/>
    </row>
    <row r="643" spans="1:2" x14ac:dyDescent="0.25">
      <c r="A643" s="269"/>
      <c r="B643" s="269"/>
    </row>
    <row r="644" spans="1:2" x14ac:dyDescent="0.25">
      <c r="A644" s="269"/>
      <c r="B644" s="269"/>
    </row>
    <row r="645" spans="1:2" x14ac:dyDescent="0.25">
      <c r="A645" s="269"/>
      <c r="B645" s="269"/>
    </row>
    <row r="646" spans="1:2" x14ac:dyDescent="0.25">
      <c r="A646" s="269"/>
      <c r="B646" s="269"/>
    </row>
    <row r="647" spans="1:2" x14ac:dyDescent="0.25">
      <c r="A647" s="269"/>
      <c r="B647" s="269"/>
    </row>
    <row r="648" spans="1:2" x14ac:dyDescent="0.25">
      <c r="A648" s="269"/>
      <c r="B648" s="269"/>
    </row>
    <row r="649" spans="1:2" x14ac:dyDescent="0.25">
      <c r="A649" s="269"/>
      <c r="B649" s="269"/>
    </row>
    <row r="650" spans="1:2" x14ac:dyDescent="0.25">
      <c r="A650" s="269"/>
      <c r="B650" s="269"/>
    </row>
    <row r="651" spans="1:2" x14ac:dyDescent="0.25">
      <c r="A651" s="269"/>
      <c r="B651" s="269"/>
    </row>
    <row r="652" spans="1:2" x14ac:dyDescent="0.25">
      <c r="A652" s="269"/>
      <c r="B652" s="269"/>
    </row>
    <row r="653" spans="1:2" x14ac:dyDescent="0.25">
      <c r="A653" s="269"/>
      <c r="B653" s="269"/>
    </row>
    <row r="654" spans="1:2" x14ac:dyDescent="0.25">
      <c r="A654" s="269"/>
      <c r="B654" s="269"/>
    </row>
    <row r="655" spans="1:2" x14ac:dyDescent="0.25">
      <c r="A655" s="269"/>
      <c r="B655" s="269"/>
    </row>
    <row r="656" spans="1:2" x14ac:dyDescent="0.25">
      <c r="A656" s="269"/>
      <c r="B656" s="269"/>
    </row>
    <row r="657" spans="1:2" x14ac:dyDescent="0.25">
      <c r="A657" s="269"/>
      <c r="B657" s="269"/>
    </row>
    <row r="658" spans="1:2" x14ac:dyDescent="0.25">
      <c r="A658" s="269"/>
      <c r="B658" s="269"/>
    </row>
    <row r="659" spans="1:2" x14ac:dyDescent="0.25">
      <c r="A659" s="269"/>
      <c r="B659" s="269"/>
    </row>
    <row r="660" spans="1:2" x14ac:dyDescent="0.25">
      <c r="A660" s="269"/>
      <c r="B660" s="269"/>
    </row>
    <row r="661" spans="1:2" x14ac:dyDescent="0.25">
      <c r="A661" s="269"/>
      <c r="B661" s="269"/>
    </row>
    <row r="662" spans="1:2" x14ac:dyDescent="0.25">
      <c r="A662" s="269"/>
      <c r="B662" s="269"/>
    </row>
    <row r="663" spans="1:2" x14ac:dyDescent="0.25">
      <c r="A663" s="269"/>
      <c r="B663" s="269"/>
    </row>
    <row r="664" spans="1:2" x14ac:dyDescent="0.25">
      <c r="A664" s="269"/>
      <c r="B664" s="269"/>
    </row>
    <row r="665" spans="1:2" x14ac:dyDescent="0.25">
      <c r="A665" s="269"/>
      <c r="B665" s="269"/>
    </row>
    <row r="666" spans="1:2" x14ac:dyDescent="0.25">
      <c r="A666" s="269"/>
      <c r="B666" s="269"/>
    </row>
    <row r="667" spans="1:2" x14ac:dyDescent="0.25">
      <c r="A667" s="269"/>
      <c r="B667" s="269"/>
    </row>
    <row r="668" spans="1:2" x14ac:dyDescent="0.25">
      <c r="A668" s="269"/>
      <c r="B668" s="269"/>
    </row>
    <row r="669" spans="1:2" x14ac:dyDescent="0.25">
      <c r="A669" s="269"/>
      <c r="B669" s="269"/>
    </row>
    <row r="670" spans="1:2" x14ac:dyDescent="0.25">
      <c r="A670" s="269"/>
      <c r="B670" s="269"/>
    </row>
    <row r="671" spans="1:2" x14ac:dyDescent="0.25">
      <c r="A671" s="269"/>
      <c r="B671" s="269"/>
    </row>
    <row r="672" spans="1:2" x14ac:dyDescent="0.25">
      <c r="A672" s="269"/>
      <c r="B672" s="269"/>
    </row>
    <row r="673" spans="1:2" x14ac:dyDescent="0.25">
      <c r="A673" s="269"/>
      <c r="B673" s="269"/>
    </row>
    <row r="674" spans="1:2" x14ac:dyDescent="0.25">
      <c r="A674" s="269"/>
      <c r="B674" s="269"/>
    </row>
    <row r="675" spans="1:2" x14ac:dyDescent="0.25">
      <c r="A675" s="269"/>
      <c r="B675" s="269"/>
    </row>
    <row r="676" spans="1:2" x14ac:dyDescent="0.25">
      <c r="A676" s="269"/>
      <c r="B676" s="269"/>
    </row>
    <row r="677" spans="1:2" x14ac:dyDescent="0.25">
      <c r="A677" s="269"/>
      <c r="B677" s="269"/>
    </row>
    <row r="678" spans="1:2" x14ac:dyDescent="0.25">
      <c r="A678" s="269"/>
      <c r="B678" s="269"/>
    </row>
    <row r="679" spans="1:2" x14ac:dyDescent="0.25">
      <c r="A679" s="269"/>
      <c r="B679" s="269"/>
    </row>
    <row r="680" spans="1:2" x14ac:dyDescent="0.25">
      <c r="A680" s="269"/>
      <c r="B680" s="269"/>
    </row>
    <row r="681" spans="1:2" x14ac:dyDescent="0.25">
      <c r="A681" s="269"/>
      <c r="B681" s="269"/>
    </row>
    <row r="682" spans="1:2" x14ac:dyDescent="0.25">
      <c r="A682" s="269"/>
      <c r="B682" s="269"/>
    </row>
    <row r="683" spans="1:2" x14ac:dyDescent="0.25">
      <c r="A683" s="269"/>
      <c r="B683" s="269"/>
    </row>
    <row r="684" spans="1:2" x14ac:dyDescent="0.25">
      <c r="A684" s="269"/>
      <c r="B684" s="269"/>
    </row>
    <row r="685" spans="1:2" x14ac:dyDescent="0.25">
      <c r="A685" s="269"/>
      <c r="B685" s="269"/>
    </row>
    <row r="686" spans="1:2" x14ac:dyDescent="0.25">
      <c r="A686" s="269"/>
      <c r="B686" s="269"/>
    </row>
    <row r="687" spans="1:2" x14ac:dyDescent="0.25">
      <c r="A687" s="269"/>
      <c r="B687" s="269"/>
    </row>
    <row r="688" spans="1:2" x14ac:dyDescent="0.25">
      <c r="A688" s="269"/>
      <c r="B688" s="269"/>
    </row>
    <row r="689" spans="1:2" x14ac:dyDescent="0.25">
      <c r="A689" s="269"/>
      <c r="B689" s="269"/>
    </row>
    <row r="690" spans="1:2" x14ac:dyDescent="0.25">
      <c r="A690" s="269"/>
      <c r="B690" s="269"/>
    </row>
    <row r="691" spans="1:2" x14ac:dyDescent="0.25">
      <c r="A691" s="269"/>
      <c r="B691" s="269"/>
    </row>
    <row r="692" spans="1:2" x14ac:dyDescent="0.25">
      <c r="A692" s="269"/>
      <c r="B692" s="269"/>
    </row>
    <row r="693" spans="1:2" x14ac:dyDescent="0.25">
      <c r="A693" s="269"/>
      <c r="B693" s="269"/>
    </row>
    <row r="694" spans="1:2" x14ac:dyDescent="0.25">
      <c r="A694" s="269"/>
      <c r="B694" s="269"/>
    </row>
    <row r="695" spans="1:2" x14ac:dyDescent="0.25">
      <c r="A695" s="269"/>
      <c r="B695" s="269"/>
    </row>
    <row r="696" spans="1:2" x14ac:dyDescent="0.25">
      <c r="A696" s="269"/>
      <c r="B696" s="269"/>
    </row>
    <row r="697" spans="1:2" x14ac:dyDescent="0.25">
      <c r="A697" s="269"/>
      <c r="B697" s="269"/>
    </row>
    <row r="698" spans="1:2" x14ac:dyDescent="0.25">
      <c r="A698" s="269"/>
      <c r="B698" s="269"/>
    </row>
    <row r="699" spans="1:2" x14ac:dyDescent="0.25">
      <c r="A699" s="269"/>
      <c r="B699" s="269"/>
    </row>
    <row r="700" spans="1:2" x14ac:dyDescent="0.25">
      <c r="A700" s="269"/>
      <c r="B700" s="269"/>
    </row>
    <row r="701" spans="1:2" x14ac:dyDescent="0.25">
      <c r="A701" s="269"/>
      <c r="B701" s="269"/>
    </row>
    <row r="702" spans="1:2" x14ac:dyDescent="0.25">
      <c r="A702" s="269"/>
      <c r="B702" s="269"/>
    </row>
    <row r="703" spans="1:2" x14ac:dyDescent="0.25">
      <c r="A703" s="269"/>
      <c r="B703" s="269"/>
    </row>
    <row r="704" spans="1:2" x14ac:dyDescent="0.25">
      <c r="A704" s="269"/>
      <c r="B704" s="269"/>
    </row>
    <row r="705" spans="1:2" x14ac:dyDescent="0.25">
      <c r="A705" s="269"/>
      <c r="B705" s="269"/>
    </row>
    <row r="706" spans="1:2" x14ac:dyDescent="0.25">
      <c r="A706" s="269"/>
      <c r="B706" s="269"/>
    </row>
    <row r="707" spans="1:2" x14ac:dyDescent="0.25">
      <c r="B707" s="435"/>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8"/>
  <sheetViews>
    <sheetView tabSelected="1" zoomScale="70" zoomScaleNormal="70" workbookViewId="0">
      <pane xSplit="1" topLeftCell="B1" activePane="topRight" state="frozen"/>
      <selection activeCell="A7" sqref="A7"/>
      <selection pane="topRight" activeCell="H27" sqref="H27"/>
    </sheetView>
  </sheetViews>
  <sheetFormatPr baseColWidth="10" defaultColWidth="0" defaultRowHeight="15" customHeight="1" zeroHeight="1" x14ac:dyDescent="0.25"/>
  <cols>
    <col min="1" max="1" width="8.42578125" style="7" customWidth="1"/>
    <col min="2" max="2" width="34.85546875" style="7" customWidth="1"/>
    <col min="3" max="3" width="21" style="7" customWidth="1"/>
    <col min="4" max="4" width="34.85546875" style="7" customWidth="1"/>
    <col min="5" max="5" width="25.85546875" style="213" customWidth="1"/>
    <col min="6" max="7" width="25.85546875" style="7" customWidth="1"/>
    <col min="8" max="8" width="25.85546875" style="201" customWidth="1"/>
    <col min="9" max="9" width="25.85546875" style="5" customWidth="1"/>
    <col min="10" max="25" width="25.85546875" style="7" customWidth="1"/>
    <col min="26" max="27" width="15.85546875" style="7" customWidth="1"/>
    <col min="28" max="28" width="14.140625" style="7" hidden="1" customWidth="1"/>
    <col min="29" max="29" width="13" style="7" hidden="1" customWidth="1"/>
    <col min="30" max="34" width="0" style="7" hidden="1" customWidth="1"/>
    <col min="35" max="35" width="14.140625" style="7" hidden="1" customWidth="1"/>
    <col min="36" max="36" width="13" style="7" hidden="1" customWidth="1"/>
    <col min="37" max="16384" width="11.42578125" style="7" hidden="1"/>
  </cols>
  <sheetData>
    <row r="1" spans="1:29" s="9" customFormat="1" ht="37.5" customHeight="1" x14ac:dyDescent="0.25">
      <c r="A1" s="635"/>
      <c r="B1" s="635"/>
      <c r="C1" s="637" t="s">
        <v>124</v>
      </c>
      <c r="D1" s="637"/>
      <c r="E1" s="637"/>
      <c r="F1" s="637"/>
      <c r="G1" s="637"/>
      <c r="H1" s="637"/>
      <c r="I1" s="637"/>
      <c r="J1" s="638"/>
      <c r="K1" s="637"/>
      <c r="L1" s="637"/>
      <c r="M1" s="637"/>
      <c r="N1" s="637"/>
      <c r="O1" s="637"/>
      <c r="P1" s="637"/>
      <c r="Q1" s="637"/>
      <c r="R1" s="637"/>
      <c r="S1" s="637"/>
      <c r="T1" s="637"/>
      <c r="U1" s="637"/>
      <c r="V1" s="637"/>
      <c r="W1" s="637"/>
      <c r="X1" s="637"/>
      <c r="Y1" s="637"/>
      <c r="Z1" s="637"/>
      <c r="AA1" s="637"/>
    </row>
    <row r="2" spans="1:29" s="9" customFormat="1" ht="37.5" customHeight="1" x14ac:dyDescent="0.25">
      <c r="A2" s="635"/>
      <c r="B2" s="635"/>
      <c r="C2" s="637" t="s">
        <v>125</v>
      </c>
      <c r="D2" s="637"/>
      <c r="E2" s="637"/>
      <c r="F2" s="637"/>
      <c r="G2" s="637"/>
      <c r="H2" s="637"/>
      <c r="I2" s="637"/>
      <c r="J2" s="638"/>
      <c r="K2" s="637"/>
      <c r="L2" s="637"/>
      <c r="M2" s="637"/>
      <c r="N2" s="637"/>
      <c r="O2" s="637"/>
      <c r="P2" s="637"/>
      <c r="Q2" s="637"/>
      <c r="R2" s="637"/>
      <c r="S2" s="637"/>
      <c r="T2" s="637"/>
      <c r="U2" s="637"/>
      <c r="V2" s="637"/>
      <c r="W2" s="637"/>
      <c r="X2" s="637"/>
      <c r="Y2" s="637"/>
      <c r="Z2" s="637"/>
      <c r="AA2" s="637"/>
    </row>
    <row r="3" spans="1:29" s="9" customFormat="1" ht="37.5" customHeight="1" x14ac:dyDescent="0.25">
      <c r="A3" s="635"/>
      <c r="B3" s="635"/>
      <c r="C3" s="637" t="s">
        <v>358</v>
      </c>
      <c r="D3" s="637"/>
      <c r="E3" s="637"/>
      <c r="F3" s="637"/>
      <c r="G3" s="637"/>
      <c r="H3" s="637"/>
      <c r="I3" s="637"/>
      <c r="J3" s="638"/>
      <c r="K3" s="637"/>
      <c r="L3" s="637"/>
      <c r="M3" s="637"/>
      <c r="N3" s="637"/>
      <c r="O3" s="637"/>
      <c r="P3" s="637"/>
      <c r="Q3" s="637"/>
      <c r="R3" s="637"/>
      <c r="S3" s="637"/>
      <c r="T3" s="637"/>
      <c r="U3" s="637"/>
      <c r="V3" s="637"/>
      <c r="W3" s="637"/>
      <c r="X3" s="637"/>
      <c r="Y3" s="637"/>
      <c r="Z3" s="637"/>
      <c r="AA3" s="637"/>
    </row>
    <row r="4" spans="1:29" s="9" customFormat="1" ht="37.5" customHeight="1" x14ac:dyDescent="0.25">
      <c r="A4" s="635"/>
      <c r="B4" s="635"/>
      <c r="C4" s="588" t="s">
        <v>181</v>
      </c>
      <c r="D4" s="589"/>
      <c r="E4" s="589"/>
      <c r="F4" s="589"/>
      <c r="G4" s="589"/>
      <c r="H4" s="589"/>
      <c r="I4" s="589"/>
      <c r="J4" s="589"/>
      <c r="K4" s="589"/>
      <c r="L4" s="588" t="s">
        <v>686</v>
      </c>
      <c r="M4" s="589"/>
      <c r="N4" s="589"/>
      <c r="O4" s="589"/>
      <c r="P4" s="589"/>
      <c r="Q4" s="589"/>
      <c r="R4" s="589"/>
      <c r="S4" s="589"/>
      <c r="T4" s="589"/>
      <c r="U4" s="589"/>
      <c r="V4" s="589"/>
      <c r="W4" s="589"/>
      <c r="X4" s="589"/>
      <c r="Y4" s="589"/>
      <c r="Z4" s="589"/>
      <c r="AA4" s="590"/>
    </row>
    <row r="5" spans="1:29" s="9" customFormat="1" ht="21.75" customHeight="1" x14ac:dyDescent="0.25">
      <c r="A5" s="240"/>
      <c r="B5" s="240"/>
      <c r="C5" s="241"/>
      <c r="D5" s="241"/>
      <c r="E5" s="241"/>
      <c r="F5" s="241"/>
      <c r="G5" s="241"/>
      <c r="H5" s="241"/>
      <c r="I5" s="241"/>
      <c r="J5" s="579"/>
      <c r="K5" s="241"/>
      <c r="L5" s="241"/>
      <c r="M5" s="241"/>
      <c r="N5" s="241"/>
      <c r="O5" s="241"/>
      <c r="P5" s="241"/>
      <c r="Q5" s="241"/>
      <c r="R5" s="241"/>
      <c r="S5" s="241"/>
      <c r="T5" s="241"/>
      <c r="U5" s="241"/>
      <c r="V5" s="241"/>
      <c r="W5" s="241"/>
      <c r="X5" s="241"/>
      <c r="Y5" s="241"/>
      <c r="Z5" s="241"/>
      <c r="AA5" s="241"/>
    </row>
    <row r="6" spans="1:29" s="5" customFormat="1" ht="37.5" customHeight="1" x14ac:dyDescent="0.25">
      <c r="A6" s="632" t="s">
        <v>438</v>
      </c>
      <c r="B6" s="632"/>
      <c r="C6" s="632" t="s">
        <v>299</v>
      </c>
      <c r="D6" s="632"/>
      <c r="E6" s="632"/>
      <c r="F6" s="242"/>
      <c r="G6" s="242"/>
      <c r="H6" s="242"/>
      <c r="I6" s="242"/>
      <c r="J6" s="580"/>
      <c r="K6" s="242"/>
      <c r="L6" s="242"/>
      <c r="M6" s="243"/>
      <c r="N6" s="243"/>
      <c r="O6" s="243"/>
      <c r="P6" s="243"/>
      <c r="Q6" s="243"/>
      <c r="R6" s="243"/>
      <c r="S6" s="243"/>
      <c r="T6" s="243"/>
      <c r="U6" s="243"/>
      <c r="V6" s="243"/>
      <c r="W6" s="243"/>
      <c r="X6" s="243"/>
      <c r="Y6" s="243"/>
      <c r="Z6" s="243"/>
      <c r="AA6" s="243"/>
    </row>
    <row r="7" spans="1:29" ht="37.5" customHeight="1" x14ac:dyDescent="0.25">
      <c r="A7" s="632" t="s">
        <v>0</v>
      </c>
      <c r="B7" s="632"/>
      <c r="C7" s="632" t="s">
        <v>413</v>
      </c>
      <c r="D7" s="632"/>
      <c r="E7" s="632"/>
      <c r="F7" s="243"/>
      <c r="G7" s="243"/>
      <c r="H7" s="244"/>
      <c r="I7" s="243"/>
      <c r="J7" s="581"/>
      <c r="K7" s="243"/>
      <c r="L7" s="243"/>
      <c r="M7" s="243"/>
      <c r="N7" s="243"/>
      <c r="O7" s="243"/>
      <c r="P7" s="243"/>
      <c r="Q7" s="243"/>
      <c r="R7" s="243"/>
      <c r="S7" s="243"/>
      <c r="T7" s="243"/>
      <c r="U7" s="243"/>
      <c r="V7" s="243"/>
      <c r="W7" s="243"/>
      <c r="X7" s="243"/>
      <c r="Y7" s="243"/>
      <c r="Z7" s="243"/>
      <c r="AA7" s="243"/>
    </row>
    <row r="8" spans="1:29" ht="37.5" customHeight="1" x14ac:dyDescent="0.25">
      <c r="A8" s="632" t="s">
        <v>179</v>
      </c>
      <c r="B8" s="632"/>
      <c r="C8" s="632" t="s">
        <v>406</v>
      </c>
      <c r="D8" s="632"/>
      <c r="E8" s="632"/>
      <c r="F8" s="243"/>
      <c r="G8" s="243"/>
      <c r="H8" s="244"/>
      <c r="I8" s="243"/>
      <c r="J8" s="581"/>
      <c r="K8" s="243"/>
      <c r="L8" s="243"/>
      <c r="M8" s="243"/>
      <c r="N8" s="243"/>
      <c r="O8" s="243"/>
      <c r="P8" s="243"/>
      <c r="Q8" s="243"/>
      <c r="R8" s="243"/>
      <c r="S8" s="243"/>
      <c r="T8" s="243"/>
      <c r="U8" s="243"/>
      <c r="V8" s="243"/>
      <c r="W8" s="243"/>
      <c r="X8" s="243"/>
      <c r="Y8" s="243"/>
      <c r="Z8" s="243"/>
      <c r="AA8" s="243"/>
    </row>
    <row r="9" spans="1:29" ht="37.5" customHeight="1" x14ac:dyDescent="0.25">
      <c r="A9" s="632" t="s">
        <v>180</v>
      </c>
      <c r="B9" s="632"/>
      <c r="C9" s="632" t="s">
        <v>742</v>
      </c>
      <c r="D9" s="632"/>
      <c r="E9" s="632"/>
      <c r="F9" s="243"/>
      <c r="G9" s="243"/>
      <c r="H9" s="244"/>
      <c r="I9" s="243"/>
      <c r="J9" s="581"/>
      <c r="K9" s="243"/>
      <c r="L9" s="243"/>
      <c r="M9" s="243"/>
      <c r="N9" s="245"/>
      <c r="O9" s="245"/>
      <c r="P9" s="245"/>
      <c r="Q9" s="245"/>
      <c r="R9" s="245"/>
      <c r="S9" s="245"/>
      <c r="T9" s="245"/>
      <c r="U9" s="245"/>
      <c r="V9" s="245"/>
      <c r="W9" s="245"/>
      <c r="X9" s="245"/>
      <c r="Y9" s="243"/>
      <c r="Z9" s="243"/>
      <c r="AA9" s="243"/>
    </row>
    <row r="10" spans="1:29" s="202" customFormat="1" ht="21.75" customHeight="1" x14ac:dyDescent="0.2">
      <c r="A10" s="246"/>
      <c r="B10" s="247"/>
      <c r="C10" s="247"/>
      <c r="D10" s="247"/>
      <c r="E10" s="248"/>
      <c r="F10" s="416"/>
      <c r="G10" s="416"/>
      <c r="H10" s="416"/>
      <c r="I10" s="416"/>
      <c r="J10" s="582"/>
      <c r="K10" s="249"/>
      <c r="L10" s="249"/>
      <c r="M10" s="249"/>
      <c r="N10" s="249"/>
      <c r="O10" s="249"/>
      <c r="P10" s="249"/>
      <c r="Q10" s="249"/>
      <c r="R10" s="249"/>
      <c r="S10" s="249"/>
      <c r="T10" s="249"/>
      <c r="U10" s="249"/>
      <c r="V10" s="249"/>
      <c r="W10" s="249"/>
      <c r="X10" s="249"/>
      <c r="Y10" s="250"/>
      <c r="Z10" s="249"/>
      <c r="AA10" s="249"/>
    </row>
    <row r="11" spans="1:29" s="203" customFormat="1" ht="36.75" customHeight="1" x14ac:dyDescent="0.2">
      <c r="A11" s="633" t="s">
        <v>439</v>
      </c>
      <c r="B11" s="633"/>
      <c r="C11" s="633"/>
      <c r="D11" s="633"/>
      <c r="E11" s="633"/>
      <c r="F11" s="633"/>
      <c r="G11" s="633"/>
      <c r="H11" s="633"/>
      <c r="I11" s="633"/>
      <c r="J11" s="634"/>
      <c r="K11" s="633"/>
      <c r="L11" s="633"/>
      <c r="M11" s="633" t="s">
        <v>469</v>
      </c>
      <c r="N11" s="633"/>
      <c r="O11" s="633"/>
      <c r="P11" s="633"/>
      <c r="Q11" s="633"/>
      <c r="R11" s="633"/>
      <c r="S11" s="633"/>
      <c r="T11" s="633"/>
      <c r="U11" s="633"/>
      <c r="V11" s="633"/>
      <c r="W11" s="633"/>
      <c r="X11" s="633"/>
      <c r="Y11" s="633"/>
      <c r="Z11" s="633" t="s">
        <v>440</v>
      </c>
      <c r="AA11" s="633"/>
    </row>
    <row r="12" spans="1:29" s="203" customFormat="1" ht="38.25" customHeight="1" x14ac:dyDescent="0.2">
      <c r="A12" s="363" t="s">
        <v>108</v>
      </c>
      <c r="B12" s="363" t="s">
        <v>441</v>
      </c>
      <c r="C12" s="363" t="s">
        <v>442</v>
      </c>
      <c r="D12" s="363" t="s">
        <v>443</v>
      </c>
      <c r="E12" s="363" t="s">
        <v>185</v>
      </c>
      <c r="F12" s="363" t="s">
        <v>444</v>
      </c>
      <c r="G12" s="363" t="s">
        <v>445</v>
      </c>
      <c r="H12" s="363" t="s">
        <v>446</v>
      </c>
      <c r="I12" s="382" t="s">
        <v>447</v>
      </c>
      <c r="J12" s="583" t="s">
        <v>448</v>
      </c>
      <c r="K12" s="363" t="s">
        <v>449</v>
      </c>
      <c r="L12" s="363" t="s">
        <v>450</v>
      </c>
      <c r="M12" s="363" t="s">
        <v>121</v>
      </c>
      <c r="N12" s="363" t="s">
        <v>117</v>
      </c>
      <c r="O12" s="363" t="s">
        <v>118</v>
      </c>
      <c r="P12" s="363" t="s">
        <v>119</v>
      </c>
      <c r="Q12" s="363" t="s">
        <v>120</v>
      </c>
      <c r="R12" s="574" t="s">
        <v>768</v>
      </c>
      <c r="S12" s="574" t="s">
        <v>769</v>
      </c>
      <c r="T12" s="574" t="s">
        <v>770</v>
      </c>
      <c r="U12" s="574" t="s">
        <v>771</v>
      </c>
      <c r="V12" s="574" t="s">
        <v>772</v>
      </c>
      <c r="W12" s="574" t="s">
        <v>773</v>
      </c>
      <c r="X12" s="574" t="s">
        <v>774</v>
      </c>
      <c r="Y12" s="363" t="s">
        <v>451</v>
      </c>
      <c r="Z12" s="363" t="s">
        <v>100</v>
      </c>
      <c r="AA12" s="363" t="s">
        <v>101</v>
      </c>
    </row>
    <row r="13" spans="1:29" s="204" customFormat="1" ht="36" customHeight="1" x14ac:dyDescent="0.2">
      <c r="A13" s="630">
        <v>11</v>
      </c>
      <c r="B13" s="631" t="s">
        <v>300</v>
      </c>
      <c r="C13" s="630" t="s">
        <v>219</v>
      </c>
      <c r="D13" s="258" t="s">
        <v>452</v>
      </c>
      <c r="E13" s="561">
        <f t="shared" ref="E13:E30" si="0">+SUM(F13:J13)</f>
        <v>1</v>
      </c>
      <c r="F13" s="223">
        <v>0.1</v>
      </c>
      <c r="G13" s="223">
        <v>0.3</v>
      </c>
      <c r="H13" s="223">
        <v>0.3</v>
      </c>
      <c r="I13" s="460">
        <v>0.27</v>
      </c>
      <c r="J13" s="460">
        <v>0.03</v>
      </c>
      <c r="K13" s="461">
        <v>0</v>
      </c>
      <c r="L13" s="461">
        <v>0</v>
      </c>
      <c r="M13" s="468">
        <v>0</v>
      </c>
      <c r="N13" s="468">
        <f>'Sección 1. Metas - Magnitud'!N14</f>
        <v>7.0000000000000001E-3</v>
      </c>
      <c r="O13" s="468">
        <f>'Sección 1. Metas - Magnitud'!O14</f>
        <v>8.0000000000000002E-3</v>
      </c>
      <c r="P13" s="468">
        <f>'Sección 1. Metas - Magnitud'!P14</f>
        <v>0</v>
      </c>
      <c r="Q13" s="468">
        <f>'Sección 1. Metas - Magnitud'!Q14</f>
        <v>1.4999999999999999E-2</v>
      </c>
      <c r="R13" s="468"/>
      <c r="S13" s="468"/>
      <c r="T13" s="468"/>
      <c r="U13" s="468"/>
      <c r="V13" s="468"/>
      <c r="W13" s="468"/>
      <c r="X13" s="468"/>
      <c r="Y13" s="468">
        <f>SUM(M13:Q13)</f>
        <v>0.03</v>
      </c>
      <c r="Z13" s="449">
        <f>+Y13/J13</f>
        <v>1</v>
      </c>
      <c r="AA13" s="214">
        <f>IFERROR((F13+G13+H13+I13+Y13)/E13,"N/A")</f>
        <v>1</v>
      </c>
    </row>
    <row r="14" spans="1:29" s="205" customFormat="1" ht="36" customHeight="1" x14ac:dyDescent="0.2">
      <c r="A14" s="630"/>
      <c r="B14" s="631"/>
      <c r="C14" s="630"/>
      <c r="D14" s="259" t="s">
        <v>453</v>
      </c>
      <c r="E14" s="254">
        <v>2554309532</v>
      </c>
      <c r="F14" s="254">
        <v>834921928</v>
      </c>
      <c r="G14" s="254">
        <v>278460000</v>
      </c>
      <c r="H14" s="254">
        <v>892710002</v>
      </c>
      <c r="I14" s="956">
        <v>333654714</v>
      </c>
      <c r="J14" s="584">
        <v>205279888</v>
      </c>
      <c r="K14" s="451">
        <v>0</v>
      </c>
      <c r="L14" s="451">
        <v>0</v>
      </c>
      <c r="M14" s="451">
        <v>0</v>
      </c>
      <c r="N14" s="451">
        <v>24407910</v>
      </c>
      <c r="O14" s="451">
        <v>26613000</v>
      </c>
      <c r="P14" s="451"/>
      <c r="Q14" s="451">
        <v>154258978</v>
      </c>
      <c r="R14" s="451"/>
      <c r="S14" s="451"/>
      <c r="T14" s="451"/>
      <c r="U14" s="451"/>
      <c r="V14" s="451"/>
      <c r="W14" s="451"/>
      <c r="X14" s="451"/>
      <c r="Y14" s="451">
        <f t="shared" ref="Y14:Y37" si="1">+SUM(M14:Q14)</f>
        <v>205279888</v>
      </c>
      <c r="Z14" s="449">
        <f t="shared" ref="Z14:Z33" si="2">+Y14/J14</f>
        <v>1</v>
      </c>
      <c r="AA14" s="415">
        <f t="shared" ref="AA14:AA37" si="3">IFERROR((F14+G14+H14+I14+Y14)/E14,"N/A")</f>
        <v>0.99636574977162951</v>
      </c>
      <c r="AC14" s="206"/>
    </row>
    <row r="15" spans="1:29" s="205" customFormat="1" ht="36" customHeight="1" x14ac:dyDescent="0.2">
      <c r="A15" s="630"/>
      <c r="B15" s="631"/>
      <c r="C15" s="630"/>
      <c r="D15" s="260" t="s">
        <v>454</v>
      </c>
      <c r="E15" s="253">
        <f t="shared" si="0"/>
        <v>977574597</v>
      </c>
      <c r="F15" s="255">
        <v>0</v>
      </c>
      <c r="G15" s="255">
        <v>656947640</v>
      </c>
      <c r="H15" s="255">
        <v>99891999</v>
      </c>
      <c r="I15" s="255">
        <v>181318183</v>
      </c>
      <c r="J15" s="255">
        <v>39416775</v>
      </c>
      <c r="K15" s="451">
        <v>0</v>
      </c>
      <c r="L15" s="451">
        <f>+J15-K15</f>
        <v>39416775</v>
      </c>
      <c r="M15" s="451">
        <v>0</v>
      </c>
      <c r="N15" s="451">
        <v>17006970</v>
      </c>
      <c r="O15" s="451">
        <v>16464572</v>
      </c>
      <c r="P15" s="451">
        <v>5945233</v>
      </c>
      <c r="Q15" s="451">
        <v>0</v>
      </c>
      <c r="R15" s="451">
        <v>0</v>
      </c>
      <c r="S15" s="451">
        <v>0</v>
      </c>
      <c r="T15" s="451">
        <v>0</v>
      </c>
      <c r="U15" s="451">
        <v>0</v>
      </c>
      <c r="V15" s="451">
        <v>0</v>
      </c>
      <c r="W15" s="451">
        <v>0</v>
      </c>
      <c r="X15" s="451">
        <v>0</v>
      </c>
      <c r="Y15" s="451">
        <f t="shared" si="1"/>
        <v>39416775</v>
      </c>
      <c r="Z15" s="449">
        <f t="shared" si="2"/>
        <v>1</v>
      </c>
      <c r="AA15" s="214">
        <f t="shared" si="3"/>
        <v>1</v>
      </c>
      <c r="AB15" s="206"/>
    </row>
    <row r="16" spans="1:29" s="204" customFormat="1" ht="36" customHeight="1" x14ac:dyDescent="0.2">
      <c r="A16" s="607">
        <v>12</v>
      </c>
      <c r="B16" s="636" t="s">
        <v>436</v>
      </c>
      <c r="C16" s="591" t="s">
        <v>219</v>
      </c>
      <c r="D16" s="258" t="s">
        <v>452</v>
      </c>
      <c r="E16" s="558">
        <f t="shared" si="0"/>
        <v>1</v>
      </c>
      <c r="F16" s="214">
        <v>0.05</v>
      </c>
      <c r="G16" s="214">
        <v>0.3</v>
      </c>
      <c r="H16" s="214">
        <v>0.3</v>
      </c>
      <c r="I16" s="257">
        <v>0.34</v>
      </c>
      <c r="J16" s="214">
        <v>0.01</v>
      </c>
      <c r="K16" s="480">
        <v>0</v>
      </c>
      <c r="L16" s="480" t="s">
        <v>141</v>
      </c>
      <c r="M16" s="564">
        <f>'[3]Sección 1. Metas - Magnitud'!M17</f>
        <v>0</v>
      </c>
      <c r="N16" s="564">
        <f>'[3]Sección 1. Metas - Magnitud'!N17</f>
        <v>0</v>
      </c>
      <c r="O16" s="564">
        <f>'[3]Sección 1. Metas - Magnitud'!O17</f>
        <v>0</v>
      </c>
      <c r="P16" s="564">
        <v>0.01</v>
      </c>
      <c r="Q16" s="564">
        <f>'[3]Sección 1. Metas - Magnitud'!Q17</f>
        <v>0</v>
      </c>
      <c r="R16" s="564"/>
      <c r="S16" s="564"/>
      <c r="T16" s="564"/>
      <c r="U16" s="564"/>
      <c r="V16" s="564"/>
      <c r="W16" s="564"/>
      <c r="X16" s="564"/>
      <c r="Y16" s="564">
        <f>+SUM(M16:Q16)</f>
        <v>0.01</v>
      </c>
      <c r="Z16" s="449">
        <f>+Y16/J16</f>
        <v>1</v>
      </c>
      <c r="AA16" s="214">
        <f t="shared" si="3"/>
        <v>1</v>
      </c>
      <c r="AB16" s="206"/>
    </row>
    <row r="17" spans="1:28" s="205" customFormat="1" ht="36" customHeight="1" x14ac:dyDescent="0.2">
      <c r="A17" s="607"/>
      <c r="B17" s="636"/>
      <c r="C17" s="591"/>
      <c r="D17" s="259" t="s">
        <v>453</v>
      </c>
      <c r="E17" s="253">
        <v>3995715314</v>
      </c>
      <c r="F17" s="254">
        <v>32961312</v>
      </c>
      <c r="G17" s="254">
        <v>707181789</v>
      </c>
      <c r="H17" s="254">
        <v>569946000</v>
      </c>
      <c r="I17" s="254">
        <v>863372793</v>
      </c>
      <c r="J17" s="584">
        <v>1213603420</v>
      </c>
      <c r="K17" s="451">
        <v>0</v>
      </c>
      <c r="L17" s="451">
        <v>0</v>
      </c>
      <c r="M17" s="451">
        <v>0</v>
      </c>
      <c r="N17" s="451">
        <v>0</v>
      </c>
      <c r="O17" s="451">
        <v>1213603420</v>
      </c>
      <c r="P17" s="451">
        <v>0</v>
      </c>
      <c r="Q17" s="451">
        <v>0</v>
      </c>
      <c r="R17" s="451"/>
      <c r="S17" s="451"/>
      <c r="T17" s="451"/>
      <c r="U17" s="451"/>
      <c r="V17" s="451"/>
      <c r="W17" s="451"/>
      <c r="X17" s="451"/>
      <c r="Y17" s="451">
        <f t="shared" si="1"/>
        <v>1213603420</v>
      </c>
      <c r="Z17" s="449">
        <f t="shared" si="2"/>
        <v>1</v>
      </c>
      <c r="AA17" s="415">
        <f t="shared" si="3"/>
        <v>0.84767433308688422</v>
      </c>
      <c r="AB17" s="206"/>
    </row>
    <row r="18" spans="1:28" s="205" customFormat="1" ht="36" customHeight="1" x14ac:dyDescent="0.2">
      <c r="A18" s="607"/>
      <c r="B18" s="636"/>
      <c r="C18" s="591"/>
      <c r="D18" s="260" t="s">
        <v>454</v>
      </c>
      <c r="E18" s="253">
        <f t="shared" si="0"/>
        <v>1943721301</v>
      </c>
      <c r="F18" s="252">
        <v>0</v>
      </c>
      <c r="G18" s="252">
        <v>22687979</v>
      </c>
      <c r="H18" s="255">
        <v>418511062</v>
      </c>
      <c r="I18" s="252">
        <v>40014667</v>
      </c>
      <c r="J18" s="255">
        <v>1462507593</v>
      </c>
      <c r="K18" s="451">
        <v>0</v>
      </c>
      <c r="L18" s="451">
        <f>+J18-K18</f>
        <v>1462507593</v>
      </c>
      <c r="M18" s="451">
        <v>0</v>
      </c>
      <c r="N18" s="451">
        <v>98181383</v>
      </c>
      <c r="O18" s="451">
        <v>45599957</v>
      </c>
      <c r="P18" s="451">
        <v>57294713</v>
      </c>
      <c r="Q18" s="451">
        <v>0</v>
      </c>
      <c r="R18" s="451">
        <v>185505836</v>
      </c>
      <c r="S18" s="451">
        <v>117044024</v>
      </c>
      <c r="T18" s="451">
        <v>181795773</v>
      </c>
      <c r="U18" s="451">
        <v>149378295</v>
      </c>
      <c r="V18" s="451">
        <v>0</v>
      </c>
      <c r="W18" s="451">
        <v>130000000</v>
      </c>
      <c r="X18" s="451">
        <v>340039330</v>
      </c>
      <c r="Y18" s="451">
        <f>+SUM(M18:X18)</f>
        <v>1304839311</v>
      </c>
      <c r="Z18" s="449">
        <f t="shared" si="2"/>
        <v>0.89219318740316444</v>
      </c>
      <c r="AA18" s="214">
        <f t="shared" si="3"/>
        <v>0.91888328747599601</v>
      </c>
      <c r="AB18" s="206"/>
    </row>
    <row r="19" spans="1:28" s="204" customFormat="1" ht="36" customHeight="1" x14ac:dyDescent="0.2">
      <c r="A19" s="607">
        <v>13</v>
      </c>
      <c r="B19" s="636" t="s">
        <v>315</v>
      </c>
      <c r="C19" s="591" t="s">
        <v>219</v>
      </c>
      <c r="D19" s="258" t="s">
        <v>452</v>
      </c>
      <c r="E19" s="560">
        <f t="shared" si="0"/>
        <v>1</v>
      </c>
      <c r="F19" s="214">
        <v>0.1</v>
      </c>
      <c r="G19" s="214">
        <v>0.3</v>
      </c>
      <c r="H19" s="214">
        <v>0.28000000000000003</v>
      </c>
      <c r="I19" s="257">
        <v>0.31</v>
      </c>
      <c r="J19" s="214">
        <v>0.01</v>
      </c>
      <c r="K19" s="480">
        <v>0</v>
      </c>
      <c r="L19" s="480">
        <v>0</v>
      </c>
      <c r="M19" s="564">
        <f>'[3]Sección 1. Metas - Magnitud'!M20</f>
        <v>0</v>
      </c>
      <c r="N19" s="568">
        <v>1.4E-3</v>
      </c>
      <c r="O19" s="564">
        <f>'[3]Sección 1. Metas - Magnitud'!O20</f>
        <v>0</v>
      </c>
      <c r="P19" s="564">
        <f>'[3]Sección 1. Metas - Magnitud'!P20</f>
        <v>0</v>
      </c>
      <c r="Q19" s="568">
        <v>8.6E-3</v>
      </c>
      <c r="R19" s="568"/>
      <c r="S19" s="568"/>
      <c r="T19" s="568"/>
      <c r="U19" s="568"/>
      <c r="V19" s="568"/>
      <c r="W19" s="568"/>
      <c r="X19" s="568"/>
      <c r="Y19" s="564">
        <f t="shared" si="1"/>
        <v>0.01</v>
      </c>
      <c r="Z19" s="449">
        <f t="shared" si="2"/>
        <v>1</v>
      </c>
      <c r="AA19" s="214">
        <f t="shared" si="3"/>
        <v>1</v>
      </c>
      <c r="AB19" s="206"/>
    </row>
    <row r="20" spans="1:28" s="205" customFormat="1" ht="36" customHeight="1" x14ac:dyDescent="0.2">
      <c r="A20" s="607"/>
      <c r="B20" s="636"/>
      <c r="C20" s="591"/>
      <c r="D20" s="259" t="s">
        <v>453</v>
      </c>
      <c r="E20" s="254">
        <v>16887136985</v>
      </c>
      <c r="F20" s="254">
        <v>2410278425</v>
      </c>
      <c r="G20" s="254">
        <v>1867098253</v>
      </c>
      <c r="H20" s="254">
        <v>2942377623</v>
      </c>
      <c r="I20" s="254">
        <v>7343180853</v>
      </c>
      <c r="J20" s="584">
        <v>303459415</v>
      </c>
      <c r="K20" s="451">
        <v>0</v>
      </c>
      <c r="L20" s="451">
        <v>0</v>
      </c>
      <c r="M20" s="451">
        <v>0</v>
      </c>
      <c r="N20" s="451">
        <v>41365500</v>
      </c>
      <c r="O20" s="451">
        <v>19436100</v>
      </c>
      <c r="P20" s="451">
        <v>0</v>
      </c>
      <c r="Q20" s="451">
        <v>242657815</v>
      </c>
      <c r="R20" s="451"/>
      <c r="S20" s="451"/>
      <c r="T20" s="451"/>
      <c r="U20" s="451"/>
      <c r="V20" s="451"/>
      <c r="W20" s="451"/>
      <c r="X20" s="451"/>
      <c r="Y20" s="451">
        <f t="shared" si="1"/>
        <v>303459415</v>
      </c>
      <c r="Z20" s="449">
        <f t="shared" si="2"/>
        <v>1</v>
      </c>
      <c r="AA20" s="415">
        <f t="shared" si="3"/>
        <v>0.88033836536087051</v>
      </c>
      <c r="AB20" s="206"/>
    </row>
    <row r="21" spans="1:28" s="205" customFormat="1" ht="36" customHeight="1" x14ac:dyDescent="0.2">
      <c r="A21" s="607"/>
      <c r="B21" s="636"/>
      <c r="C21" s="591"/>
      <c r="D21" s="260" t="s">
        <v>454</v>
      </c>
      <c r="E21" s="253">
        <f t="shared" si="0"/>
        <v>8734422174</v>
      </c>
      <c r="F21" s="255">
        <v>0</v>
      </c>
      <c r="G21" s="255">
        <v>2167286502</v>
      </c>
      <c r="H21" s="255">
        <v>888017337</v>
      </c>
      <c r="I21" s="255">
        <v>213554900</v>
      </c>
      <c r="J21" s="255">
        <v>5465563435</v>
      </c>
      <c r="K21" s="451">
        <v>0</v>
      </c>
      <c r="L21" s="451">
        <f>+J21-K21</f>
        <v>5465563435</v>
      </c>
      <c r="M21" s="451">
        <v>0</v>
      </c>
      <c r="N21" s="451">
        <v>563474999</v>
      </c>
      <c r="O21" s="451">
        <v>502423029</v>
      </c>
      <c r="P21" s="451">
        <v>509470055</v>
      </c>
      <c r="Q21" s="451">
        <v>998658357</v>
      </c>
      <c r="R21" s="451">
        <v>495001469</v>
      </c>
      <c r="S21" s="451">
        <v>497359540</v>
      </c>
      <c r="T21" s="451">
        <v>515324846</v>
      </c>
      <c r="U21" s="451">
        <v>553190996</v>
      </c>
      <c r="V21" s="451">
        <v>0</v>
      </c>
      <c r="W21" s="451">
        <v>586663140</v>
      </c>
      <c r="X21" s="451">
        <v>146863574</v>
      </c>
      <c r="Y21" s="451">
        <f>+SUM(M21:X21)</f>
        <v>5368430005</v>
      </c>
      <c r="Z21" s="449">
        <f t="shared" si="2"/>
        <v>0.98222810307570785</v>
      </c>
      <c r="AA21" s="214">
        <f t="shared" si="3"/>
        <v>0.98887923802342192</v>
      </c>
      <c r="AB21" s="206"/>
    </row>
    <row r="22" spans="1:28" s="204" customFormat="1" ht="36" customHeight="1" x14ac:dyDescent="0.2">
      <c r="A22" s="607">
        <v>14</v>
      </c>
      <c r="B22" s="636" t="s">
        <v>318</v>
      </c>
      <c r="C22" s="591" t="s">
        <v>219</v>
      </c>
      <c r="D22" s="258" t="s">
        <v>452</v>
      </c>
      <c r="E22" s="566">
        <f t="shared" si="0"/>
        <v>0.8</v>
      </c>
      <c r="F22" s="214">
        <v>0.05</v>
      </c>
      <c r="G22" s="214">
        <v>0.3</v>
      </c>
      <c r="H22" s="214">
        <v>0.2</v>
      </c>
      <c r="I22" s="214">
        <v>0.24</v>
      </c>
      <c r="J22" s="214">
        <v>0.01</v>
      </c>
      <c r="K22" s="480">
        <v>0</v>
      </c>
      <c r="L22" s="480">
        <v>0</v>
      </c>
      <c r="M22" s="564">
        <f>'[3]Sección 1. Metas - Magnitud'!M23</f>
        <v>0</v>
      </c>
      <c r="N22" s="564">
        <v>1E-3</v>
      </c>
      <c r="O22" s="564">
        <f>'[3]Sección 1. Metas - Magnitud'!O23</f>
        <v>0</v>
      </c>
      <c r="P22" s="564">
        <f>'[3]Sección 1. Metas - Magnitud'!P23</f>
        <v>0</v>
      </c>
      <c r="Q22" s="564">
        <v>8.9999999999999993E-3</v>
      </c>
      <c r="R22" s="564"/>
      <c r="S22" s="564"/>
      <c r="T22" s="564"/>
      <c r="U22" s="564"/>
      <c r="V22" s="564"/>
      <c r="W22" s="564"/>
      <c r="X22" s="564"/>
      <c r="Y22" s="564">
        <f t="shared" si="1"/>
        <v>9.9999999999999985E-3</v>
      </c>
      <c r="Z22" s="449">
        <f t="shared" si="2"/>
        <v>0.99999999999999978</v>
      </c>
      <c r="AA22" s="214">
        <f t="shared" si="3"/>
        <v>1</v>
      </c>
      <c r="AB22" s="206"/>
    </row>
    <row r="23" spans="1:28" s="205" customFormat="1" ht="36" customHeight="1" x14ac:dyDescent="0.2">
      <c r="A23" s="607"/>
      <c r="B23" s="636"/>
      <c r="C23" s="591"/>
      <c r="D23" s="259" t="s">
        <v>453</v>
      </c>
      <c r="E23" s="253">
        <v>4084905487</v>
      </c>
      <c r="F23" s="254">
        <v>9000000</v>
      </c>
      <c r="G23" s="254">
        <v>981200000</v>
      </c>
      <c r="H23" s="254">
        <v>704008000</v>
      </c>
      <c r="I23" s="956">
        <v>1139153787</v>
      </c>
      <c r="J23" s="584">
        <v>473393237</v>
      </c>
      <c r="K23" s="451">
        <v>0</v>
      </c>
      <c r="L23" s="451">
        <v>0</v>
      </c>
      <c r="M23" s="451">
        <v>0</v>
      </c>
      <c r="N23" s="451">
        <v>16377000</v>
      </c>
      <c r="O23" s="451">
        <v>21630000</v>
      </c>
      <c r="P23" s="451">
        <v>0</v>
      </c>
      <c r="Q23" s="451">
        <v>435386237</v>
      </c>
      <c r="R23" s="451"/>
      <c r="S23" s="451"/>
      <c r="T23" s="451"/>
      <c r="U23" s="451"/>
      <c r="V23" s="451"/>
      <c r="W23" s="451"/>
      <c r="X23" s="451"/>
      <c r="Y23" s="451">
        <f t="shared" si="1"/>
        <v>473393237</v>
      </c>
      <c r="Z23" s="449">
        <f t="shared" si="2"/>
        <v>1</v>
      </c>
      <c r="AA23" s="415">
        <f t="shared" si="3"/>
        <v>0.80950588318960537</v>
      </c>
      <c r="AB23" s="206"/>
    </row>
    <row r="24" spans="1:28" s="205" customFormat="1" ht="36" customHeight="1" x14ac:dyDescent="0.2">
      <c r="A24" s="607"/>
      <c r="B24" s="636"/>
      <c r="C24" s="591"/>
      <c r="D24" s="260" t="s">
        <v>454</v>
      </c>
      <c r="E24" s="253">
        <f t="shared" si="0"/>
        <v>1522050799</v>
      </c>
      <c r="F24" s="255">
        <v>0</v>
      </c>
      <c r="G24" s="255">
        <v>6750000</v>
      </c>
      <c r="H24" s="255">
        <v>631078480</v>
      </c>
      <c r="I24" s="255">
        <v>558704000</v>
      </c>
      <c r="J24" s="255">
        <v>325518319</v>
      </c>
      <c r="K24" s="451">
        <v>0</v>
      </c>
      <c r="L24" s="451">
        <f>+J24-K24</f>
        <v>325518319</v>
      </c>
      <c r="M24" s="451">
        <v>0</v>
      </c>
      <c r="N24" s="451">
        <v>268638807</v>
      </c>
      <c r="O24" s="451">
        <v>16773267</v>
      </c>
      <c r="P24" s="451">
        <v>8924667</v>
      </c>
      <c r="Q24" s="451">
        <v>16988730</v>
      </c>
      <c r="R24" s="451">
        <v>0</v>
      </c>
      <c r="S24" s="451">
        <v>0</v>
      </c>
      <c r="T24" s="451">
        <v>1228940</v>
      </c>
      <c r="U24" s="451">
        <v>0</v>
      </c>
      <c r="V24" s="451">
        <v>0</v>
      </c>
      <c r="W24" s="451">
        <v>10845313</v>
      </c>
      <c r="X24" s="451">
        <v>0</v>
      </c>
      <c r="Y24" s="451">
        <f>+SUM(M24:X24)</f>
        <v>323399724</v>
      </c>
      <c r="Z24" s="449">
        <f t="shared" si="2"/>
        <v>0.99349162588911011</v>
      </c>
      <c r="AA24" s="214">
        <f t="shared" si="3"/>
        <v>0.99860806551174774</v>
      </c>
      <c r="AB24" s="206"/>
    </row>
    <row r="25" spans="1:28" s="204" customFormat="1" ht="36" customHeight="1" x14ac:dyDescent="0.2">
      <c r="A25" s="607">
        <v>15</v>
      </c>
      <c r="B25" s="636" t="s">
        <v>322</v>
      </c>
      <c r="C25" s="591" t="s">
        <v>219</v>
      </c>
      <c r="D25" s="258" t="s">
        <v>452</v>
      </c>
      <c r="E25" s="562">
        <f t="shared" si="0"/>
        <v>0.8</v>
      </c>
      <c r="F25" s="565">
        <v>0.05</v>
      </c>
      <c r="G25" s="565">
        <v>0.3</v>
      </c>
      <c r="H25" s="565">
        <v>0.2</v>
      </c>
      <c r="I25" s="565">
        <v>0.2397</v>
      </c>
      <c r="J25" s="415">
        <v>1.03E-2</v>
      </c>
      <c r="K25" s="567">
        <v>0</v>
      </c>
      <c r="L25" s="480">
        <v>0</v>
      </c>
      <c r="M25" s="568">
        <f>'[3]Sección 1. Metas - Magnitud'!M26</f>
        <v>0</v>
      </c>
      <c r="N25" s="568">
        <f>'[3]Sección 1. Metas - Magnitud'!N26</f>
        <v>0</v>
      </c>
      <c r="O25" s="568">
        <v>2.5000000000000001E-3</v>
      </c>
      <c r="P25" s="568">
        <v>2.5000000000000001E-3</v>
      </c>
      <c r="Q25" s="568">
        <v>5.3E-3</v>
      </c>
      <c r="R25" s="568"/>
      <c r="S25" s="568"/>
      <c r="T25" s="568"/>
      <c r="U25" s="568"/>
      <c r="V25" s="568"/>
      <c r="W25" s="568"/>
      <c r="X25" s="568"/>
      <c r="Y25" s="568">
        <f t="shared" si="1"/>
        <v>1.03E-2</v>
      </c>
      <c r="Z25" s="449">
        <f t="shared" si="2"/>
        <v>1</v>
      </c>
      <c r="AA25" s="214">
        <f t="shared" si="3"/>
        <v>1</v>
      </c>
      <c r="AB25" s="206"/>
    </row>
    <row r="26" spans="1:28" s="205" customFormat="1" ht="36" customHeight="1" x14ac:dyDescent="0.2">
      <c r="A26" s="607"/>
      <c r="B26" s="636"/>
      <c r="C26" s="591"/>
      <c r="D26" s="259" t="s">
        <v>453</v>
      </c>
      <c r="E26" s="253">
        <v>19129505573</v>
      </c>
      <c r="F26" s="254">
        <v>1880212983</v>
      </c>
      <c r="G26" s="254">
        <v>4667190691</v>
      </c>
      <c r="H26" s="254">
        <v>2152959453</v>
      </c>
      <c r="I26" s="956">
        <v>2973279853</v>
      </c>
      <c r="J26" s="585">
        <v>109268030</v>
      </c>
      <c r="K26" s="451">
        <v>0</v>
      </c>
      <c r="L26" s="451">
        <v>0</v>
      </c>
      <c r="M26" s="451">
        <v>0</v>
      </c>
      <c r="N26" s="451">
        <v>4194764</v>
      </c>
      <c r="O26" s="451">
        <v>0</v>
      </c>
      <c r="P26" s="451">
        <v>11120000</v>
      </c>
      <c r="Q26" s="451">
        <v>93953266</v>
      </c>
      <c r="R26" s="451"/>
      <c r="S26" s="451"/>
      <c r="T26" s="451"/>
      <c r="U26" s="451"/>
      <c r="V26" s="451"/>
      <c r="W26" s="451"/>
      <c r="X26" s="451"/>
      <c r="Y26" s="451">
        <f t="shared" si="1"/>
        <v>109268030</v>
      </c>
      <c r="Z26" s="449">
        <f t="shared" si="2"/>
        <v>1</v>
      </c>
      <c r="AA26" s="415">
        <f t="shared" si="3"/>
        <v>0.61595481205906233</v>
      </c>
      <c r="AB26" s="206"/>
    </row>
    <row r="27" spans="1:28" s="205" customFormat="1" ht="36" customHeight="1" x14ac:dyDescent="0.2">
      <c r="A27" s="607"/>
      <c r="B27" s="636"/>
      <c r="C27" s="591"/>
      <c r="D27" s="260" t="s">
        <v>454</v>
      </c>
      <c r="E27" s="479">
        <f t="shared" si="0"/>
        <v>7333477467</v>
      </c>
      <c r="F27" s="255">
        <v>0</v>
      </c>
      <c r="G27" s="255">
        <v>1834846316</v>
      </c>
      <c r="H27" s="255">
        <v>4094587091</v>
      </c>
      <c r="I27" s="956">
        <v>279842959</v>
      </c>
      <c r="J27" s="585">
        <v>1124201101</v>
      </c>
      <c r="K27" s="451">
        <v>0</v>
      </c>
      <c r="L27" s="451">
        <f>+J27-K27</f>
        <v>1124201101</v>
      </c>
      <c r="M27" s="451">
        <v>0</v>
      </c>
      <c r="N27" s="451">
        <v>15760083</v>
      </c>
      <c r="O27" s="451">
        <v>969885891</v>
      </c>
      <c r="P27" s="451">
        <v>138555127</v>
      </c>
      <c r="Q27" s="451">
        <v>0</v>
      </c>
      <c r="R27" s="576">
        <v>0</v>
      </c>
      <c r="S27" s="576">
        <v>0</v>
      </c>
      <c r="T27" s="576">
        <v>0</v>
      </c>
      <c r="U27" s="576">
        <v>0</v>
      </c>
      <c r="V27" s="576">
        <v>0</v>
      </c>
      <c r="W27" s="576">
        <v>0</v>
      </c>
      <c r="X27" s="576">
        <v>0</v>
      </c>
      <c r="Y27" s="451">
        <f t="shared" si="1"/>
        <v>1124201101</v>
      </c>
      <c r="Z27" s="449">
        <f t="shared" si="2"/>
        <v>1</v>
      </c>
      <c r="AA27" s="214">
        <f t="shared" si="3"/>
        <v>1</v>
      </c>
      <c r="AB27" s="206"/>
    </row>
    <row r="28" spans="1:28" s="366" customFormat="1" ht="36" customHeight="1" x14ac:dyDescent="0.2">
      <c r="A28" s="628">
        <v>16</v>
      </c>
      <c r="B28" s="629" t="s">
        <v>326</v>
      </c>
      <c r="C28" s="628" t="s">
        <v>219</v>
      </c>
      <c r="D28" s="258" t="s">
        <v>452</v>
      </c>
      <c r="E28" s="559">
        <f t="shared" si="0"/>
        <v>4</v>
      </c>
      <c r="F28" s="476">
        <v>0</v>
      </c>
      <c r="G28" s="476">
        <v>1</v>
      </c>
      <c r="H28" s="476">
        <v>1</v>
      </c>
      <c r="I28" s="476">
        <v>2</v>
      </c>
      <c r="J28" s="223">
        <v>0</v>
      </c>
      <c r="K28" s="451">
        <v>0</v>
      </c>
      <c r="L28" s="451">
        <v>0</v>
      </c>
      <c r="M28" s="468" t="s">
        <v>141</v>
      </c>
      <c r="N28" s="477" t="s">
        <v>141</v>
      </c>
      <c r="O28" s="477" t="s">
        <v>141</v>
      </c>
      <c r="P28" s="477" t="s">
        <v>141</v>
      </c>
      <c r="Q28" s="575" t="s">
        <v>141</v>
      </c>
      <c r="R28" s="578"/>
      <c r="S28" s="578"/>
      <c r="T28" s="578"/>
      <c r="U28" s="578"/>
      <c r="V28" s="578"/>
      <c r="W28" s="578"/>
      <c r="X28" s="578"/>
      <c r="Y28" s="468">
        <f t="shared" si="1"/>
        <v>0</v>
      </c>
      <c r="Z28" s="449">
        <f>IFERROR(+Y28/J28,)</f>
        <v>0</v>
      </c>
      <c r="AA28" s="214">
        <f t="shared" si="3"/>
        <v>1</v>
      </c>
      <c r="AB28" s="450"/>
    </row>
    <row r="29" spans="1:28" s="366" customFormat="1" ht="36" customHeight="1" x14ac:dyDescent="0.2">
      <c r="A29" s="628"/>
      <c r="B29" s="629"/>
      <c r="C29" s="628"/>
      <c r="D29" s="259" t="s">
        <v>453</v>
      </c>
      <c r="E29" s="253">
        <v>588822327</v>
      </c>
      <c r="F29" s="479">
        <v>0</v>
      </c>
      <c r="G29" s="479">
        <v>195741327</v>
      </c>
      <c r="H29" s="479">
        <v>200081000</v>
      </c>
      <c r="I29" s="479">
        <v>193000000</v>
      </c>
      <c r="J29" s="584">
        <v>0</v>
      </c>
      <c r="K29" s="451">
        <v>0</v>
      </c>
      <c r="L29" s="451">
        <v>0</v>
      </c>
      <c r="M29" s="468">
        <v>0</v>
      </c>
      <c r="N29" s="465">
        <v>0</v>
      </c>
      <c r="O29" s="466">
        <v>0</v>
      </c>
      <c r="P29" s="466">
        <v>0</v>
      </c>
      <c r="Q29" s="466">
        <v>0</v>
      </c>
      <c r="R29" s="577"/>
      <c r="S29" s="577"/>
      <c r="T29" s="577"/>
      <c r="U29" s="577"/>
      <c r="V29" s="577"/>
      <c r="W29" s="577"/>
      <c r="X29" s="577"/>
      <c r="Y29" s="466">
        <f t="shared" si="1"/>
        <v>0</v>
      </c>
      <c r="Z29" s="449">
        <f>IFERROR(+Y29/J29,)</f>
        <v>0</v>
      </c>
      <c r="AA29" s="415">
        <f t="shared" si="3"/>
        <v>1</v>
      </c>
      <c r="AB29" s="450"/>
    </row>
    <row r="30" spans="1:28" s="366" customFormat="1" ht="36" customHeight="1" x14ac:dyDescent="0.2">
      <c r="A30" s="628"/>
      <c r="B30" s="629"/>
      <c r="C30" s="628"/>
      <c r="D30" s="260" t="s">
        <v>454</v>
      </c>
      <c r="E30" s="254">
        <f t="shared" si="0"/>
        <v>414631211</v>
      </c>
      <c r="F30" s="478">
        <v>0</v>
      </c>
      <c r="G30" s="478">
        <v>0</v>
      </c>
      <c r="H30" s="478">
        <v>185954261</v>
      </c>
      <c r="I30" s="478">
        <v>190076950</v>
      </c>
      <c r="J30" s="255">
        <v>38600000</v>
      </c>
      <c r="K30" s="451">
        <v>0</v>
      </c>
      <c r="L30" s="451">
        <f>+J30-K30</f>
        <v>38600000</v>
      </c>
      <c r="M30" s="451"/>
      <c r="N30" s="451"/>
      <c r="O30" s="451"/>
      <c r="P30" s="451">
        <v>38600000</v>
      </c>
      <c r="Q30" s="451">
        <v>0</v>
      </c>
      <c r="R30" s="451">
        <v>0</v>
      </c>
      <c r="S30" s="451">
        <v>0</v>
      </c>
      <c r="T30" s="451">
        <v>0</v>
      </c>
      <c r="U30" s="451">
        <v>0</v>
      </c>
      <c r="V30" s="451">
        <v>0</v>
      </c>
      <c r="W30" s="451">
        <v>0</v>
      </c>
      <c r="X30" s="451">
        <v>0</v>
      </c>
      <c r="Y30" s="451">
        <f t="shared" si="1"/>
        <v>38600000</v>
      </c>
      <c r="Z30" s="449">
        <f t="shared" si="2"/>
        <v>1</v>
      </c>
      <c r="AA30" s="214">
        <f t="shared" si="3"/>
        <v>1</v>
      </c>
      <c r="AB30" s="450"/>
    </row>
    <row r="31" spans="1:28" s="366" customFormat="1" ht="36" customHeight="1" x14ac:dyDescent="0.2">
      <c r="A31" s="630">
        <v>17</v>
      </c>
      <c r="B31" s="631" t="s">
        <v>328</v>
      </c>
      <c r="C31" s="630" t="s">
        <v>425</v>
      </c>
      <c r="D31" s="258" t="s">
        <v>452</v>
      </c>
      <c r="E31" s="562">
        <v>1</v>
      </c>
      <c r="F31" s="214">
        <v>1</v>
      </c>
      <c r="G31" s="214">
        <v>1</v>
      </c>
      <c r="H31" s="214">
        <v>1</v>
      </c>
      <c r="I31" s="214">
        <v>1</v>
      </c>
      <c r="J31" s="214">
        <v>1</v>
      </c>
      <c r="K31" s="451">
        <v>0</v>
      </c>
      <c r="L31" s="451">
        <v>0</v>
      </c>
      <c r="M31" s="468">
        <f>'[3]Sección 1. Metas - Magnitud'!M29</f>
        <v>0</v>
      </c>
      <c r="N31" s="468">
        <f>'[3]Sección 1. Metas - Magnitud'!N29</f>
        <v>0</v>
      </c>
      <c r="O31" s="468">
        <f>'[3]Sección 1. Metas - Magnitud'!O29</f>
        <v>0</v>
      </c>
      <c r="P31" s="468">
        <f>'[3]Sección 1. Metas - Magnitud'!P29</f>
        <v>0</v>
      </c>
      <c r="Q31" s="563">
        <v>1</v>
      </c>
      <c r="R31" s="563"/>
      <c r="S31" s="563"/>
      <c r="T31" s="563"/>
      <c r="U31" s="563"/>
      <c r="V31" s="563"/>
      <c r="W31" s="563"/>
      <c r="X31" s="563"/>
      <c r="Y31" s="564">
        <f>+SUM(M31:Q31)</f>
        <v>1</v>
      </c>
      <c r="Z31" s="449">
        <f>+Y31/J31</f>
        <v>1</v>
      </c>
      <c r="AA31" s="214">
        <v>1</v>
      </c>
      <c r="AB31" s="450"/>
    </row>
    <row r="32" spans="1:28" s="366" customFormat="1" ht="36" customHeight="1" x14ac:dyDescent="0.2">
      <c r="A32" s="630"/>
      <c r="B32" s="631"/>
      <c r="C32" s="630"/>
      <c r="D32" s="259" t="s">
        <v>453</v>
      </c>
      <c r="E32" s="253">
        <v>3957619840</v>
      </c>
      <c r="F32" s="254">
        <v>381201802</v>
      </c>
      <c r="G32" s="254">
        <v>520040000</v>
      </c>
      <c r="H32" s="254">
        <v>977322788</v>
      </c>
      <c r="I32" s="254">
        <v>1696646448</v>
      </c>
      <c r="J32" s="584">
        <v>50694930</v>
      </c>
      <c r="K32" s="451">
        <v>0</v>
      </c>
      <c r="L32" s="451">
        <v>0</v>
      </c>
      <c r="M32" s="451"/>
      <c r="N32" s="451"/>
      <c r="O32" s="451"/>
      <c r="P32" s="451"/>
      <c r="Q32" s="451">
        <v>50604930</v>
      </c>
      <c r="R32" s="451"/>
      <c r="S32" s="451"/>
      <c r="T32" s="451"/>
      <c r="U32" s="451"/>
      <c r="V32" s="451"/>
      <c r="W32" s="451"/>
      <c r="X32" s="451"/>
      <c r="Y32" s="451">
        <f t="shared" si="1"/>
        <v>50604930</v>
      </c>
      <c r="Z32" s="449">
        <f t="shared" si="2"/>
        <v>0.99822467453845976</v>
      </c>
      <c r="AA32" s="415">
        <f t="shared" si="3"/>
        <v>0.91616075181187695</v>
      </c>
      <c r="AB32" s="450"/>
    </row>
    <row r="33" spans="1:28" s="366" customFormat="1" ht="36" customHeight="1" x14ac:dyDescent="0.2">
      <c r="A33" s="630"/>
      <c r="B33" s="631"/>
      <c r="C33" s="630"/>
      <c r="D33" s="260" t="s">
        <v>454</v>
      </c>
      <c r="E33" s="253">
        <f>+SUM(F33:J33)</f>
        <v>1651713355</v>
      </c>
      <c r="F33" s="255">
        <v>0</v>
      </c>
      <c r="G33" s="255">
        <v>381201802</v>
      </c>
      <c r="H33" s="255">
        <v>14098000</v>
      </c>
      <c r="I33" s="956">
        <v>417863050</v>
      </c>
      <c r="J33" s="585">
        <v>838550503</v>
      </c>
      <c r="K33" s="451">
        <v>0</v>
      </c>
      <c r="L33" s="451">
        <f>+J33-K33</f>
        <v>838550503</v>
      </c>
      <c r="M33" s="451"/>
      <c r="N33" s="451"/>
      <c r="O33" s="451"/>
      <c r="P33" s="451">
        <v>73082617</v>
      </c>
      <c r="Q33" s="451">
        <v>88051243</v>
      </c>
      <c r="R33" s="451">
        <v>62642243</v>
      </c>
      <c r="S33" s="451">
        <v>62642243</v>
      </c>
      <c r="T33" s="451">
        <v>62642243</v>
      </c>
      <c r="U33" s="451">
        <v>62642243</v>
      </c>
      <c r="V33" s="451">
        <v>0</v>
      </c>
      <c r="W33" s="451">
        <v>88051243</v>
      </c>
      <c r="X33" s="451">
        <v>187926729</v>
      </c>
      <c r="Y33" s="451">
        <f>+SUM(M33:X33)</f>
        <v>687680804</v>
      </c>
      <c r="Z33" s="449">
        <f t="shared" si="2"/>
        <v>0.82008275177195855</v>
      </c>
      <c r="AA33" s="214">
        <f t="shared" si="3"/>
        <v>0.90865866735090972</v>
      </c>
      <c r="AB33" s="450"/>
    </row>
    <row r="34" spans="1:28" s="366" customFormat="1" ht="36" customHeight="1" x14ac:dyDescent="0.2">
      <c r="A34" s="607">
        <v>18</v>
      </c>
      <c r="B34" s="636" t="s">
        <v>464</v>
      </c>
      <c r="C34" s="591" t="s">
        <v>425</v>
      </c>
      <c r="D34" s="258" t="s">
        <v>452</v>
      </c>
      <c r="E34" s="562">
        <v>1</v>
      </c>
      <c r="F34" s="565">
        <v>0</v>
      </c>
      <c r="G34" s="565">
        <v>0</v>
      </c>
      <c r="H34" s="565">
        <v>0</v>
      </c>
      <c r="I34" s="957">
        <v>1</v>
      </c>
      <c r="J34" s="586">
        <v>0</v>
      </c>
      <c r="K34" s="567">
        <v>0</v>
      </c>
      <c r="L34" s="567">
        <v>0</v>
      </c>
      <c r="M34" s="567">
        <f>'[3]Sección 1. Metas - Magnitud'!M32</f>
        <v>0</v>
      </c>
      <c r="N34" s="567">
        <f>'[3]Sección 1. Metas - Magnitud'!N32</f>
        <v>0</v>
      </c>
      <c r="O34" s="567">
        <f>'[3]Sección 1. Metas - Magnitud'!O32</f>
        <v>0</v>
      </c>
      <c r="P34" s="567">
        <f>'[3]Sección 1. Metas - Magnitud'!P32</f>
        <v>0</v>
      </c>
      <c r="Q34" s="567">
        <f>'[3]Sección 1. Metas - Magnitud'!Q32</f>
        <v>0</v>
      </c>
      <c r="R34" s="567"/>
      <c r="S34" s="567"/>
      <c r="T34" s="567"/>
      <c r="U34" s="567"/>
      <c r="V34" s="567"/>
      <c r="W34" s="567"/>
      <c r="X34" s="567"/>
      <c r="Y34" s="567">
        <f t="shared" si="1"/>
        <v>0</v>
      </c>
      <c r="Z34" s="565">
        <f>IFERROR(+Y34/J34,)</f>
        <v>0</v>
      </c>
      <c r="AA34" s="214">
        <f t="shared" si="3"/>
        <v>1</v>
      </c>
      <c r="AB34" s="450"/>
    </row>
    <row r="35" spans="1:28" s="205" customFormat="1" ht="36" customHeight="1" x14ac:dyDescent="0.2">
      <c r="A35" s="607"/>
      <c r="B35" s="636"/>
      <c r="C35" s="591"/>
      <c r="D35" s="259" t="s">
        <v>453</v>
      </c>
      <c r="E35" s="479">
        <v>76167689</v>
      </c>
      <c r="F35" s="254">
        <v>0</v>
      </c>
      <c r="G35" s="254">
        <v>0</v>
      </c>
      <c r="H35" s="254">
        <v>0</v>
      </c>
      <c r="I35" s="956">
        <v>76167689</v>
      </c>
      <c r="J35" s="584">
        <v>0</v>
      </c>
      <c r="K35" s="451">
        <v>0</v>
      </c>
      <c r="L35" s="451">
        <v>0</v>
      </c>
      <c r="M35" s="451">
        <v>0</v>
      </c>
      <c r="N35" s="451">
        <v>0</v>
      </c>
      <c r="O35" s="451">
        <v>0</v>
      </c>
      <c r="P35" s="451">
        <v>0</v>
      </c>
      <c r="Q35" s="451">
        <v>0</v>
      </c>
      <c r="R35" s="451"/>
      <c r="S35" s="451"/>
      <c r="T35" s="451"/>
      <c r="U35" s="451"/>
      <c r="V35" s="451"/>
      <c r="W35" s="451"/>
      <c r="X35" s="451"/>
      <c r="Y35" s="466">
        <f t="shared" si="1"/>
        <v>0</v>
      </c>
      <c r="Z35" s="449">
        <f t="shared" ref="Z35:Z37" si="4">IFERROR(+Y35/J35,)</f>
        <v>0</v>
      </c>
      <c r="AA35" s="415">
        <f t="shared" si="3"/>
        <v>1</v>
      </c>
      <c r="AB35" s="206"/>
    </row>
    <row r="36" spans="1:28" s="204" customFormat="1" ht="36" customHeight="1" x14ac:dyDescent="0.2">
      <c r="A36" s="251"/>
      <c r="B36" s="251"/>
      <c r="C36" s="251"/>
      <c r="D36" s="207" t="s">
        <v>455</v>
      </c>
      <c r="E36" s="254">
        <f>+E14+E17+E20+E23+E26+E29+E32+E35</f>
        <v>51274182747</v>
      </c>
      <c r="F36" s="254">
        <f t="shared" ref="F36:I36" si="5">+F14+F17+F20+F23+F26+F29+F32+F35</f>
        <v>5548576450</v>
      </c>
      <c r="G36" s="254">
        <f t="shared" si="5"/>
        <v>9216912060</v>
      </c>
      <c r="H36" s="254">
        <f t="shared" si="5"/>
        <v>8439404866</v>
      </c>
      <c r="I36" s="254">
        <f t="shared" si="5"/>
        <v>14618456137</v>
      </c>
      <c r="J36" s="254">
        <f t="shared" ref="J36" si="6">+J14+J17+J20+J23+J26+J29+J32+J35</f>
        <v>2355698920</v>
      </c>
      <c r="K36" s="381">
        <f t="shared" ref="K36" si="7">+K14+K17+K20+K23+K26+K29+K32+K35</f>
        <v>0</v>
      </c>
      <c r="L36" s="381">
        <f>+L14+L17+L20+L23+L26+L29+L32+L35</f>
        <v>0</v>
      </c>
      <c r="M36" s="467">
        <f>+M14+M17+M20+M23+M26+M29+M32+M35</f>
        <v>0</v>
      </c>
      <c r="N36" s="467">
        <f t="shared" ref="N36:Q36" si="8">+N14+N17+N20+N23+N26+N29+N32+N35</f>
        <v>86345174</v>
      </c>
      <c r="O36" s="467">
        <f t="shared" si="8"/>
        <v>1281282520</v>
      </c>
      <c r="P36" s="467">
        <f t="shared" si="8"/>
        <v>11120000</v>
      </c>
      <c r="Q36" s="467">
        <f t="shared" si="8"/>
        <v>976861226</v>
      </c>
      <c r="R36" s="467"/>
      <c r="S36" s="467"/>
      <c r="T36" s="467"/>
      <c r="U36" s="467"/>
      <c r="V36" s="467"/>
      <c r="W36" s="467"/>
      <c r="X36" s="467"/>
      <c r="Y36" s="467">
        <f t="shared" ref="Y36" si="9">+Y14+Y17+Y20+Y23+Y26+Y29+Y32+Y35</f>
        <v>2355608920</v>
      </c>
      <c r="Z36" s="449">
        <f t="shared" si="4"/>
        <v>0.99996179477808644</v>
      </c>
      <c r="AA36" s="214">
        <f t="shared" si="3"/>
        <v>0.78360992375545624</v>
      </c>
      <c r="AB36" s="206"/>
    </row>
    <row r="37" spans="1:28" s="204" customFormat="1" ht="36" customHeight="1" x14ac:dyDescent="0.2">
      <c r="A37" s="251"/>
      <c r="B37" s="251"/>
      <c r="C37" s="251"/>
      <c r="D37" s="207" t="s">
        <v>456</v>
      </c>
      <c r="E37" s="253">
        <f>+E15+E18+E21+E24+E27+E30+E33</f>
        <v>22577590904</v>
      </c>
      <c r="F37" s="381">
        <f t="shared" ref="F37:Q37" si="10">+F15+F18+F21+F24+F27+F30+F33</f>
        <v>0</v>
      </c>
      <c r="G37" s="381">
        <f>+G15+G18+G21+G24+G27+G30+G33</f>
        <v>5069720239</v>
      </c>
      <c r="H37" s="381">
        <f t="shared" si="10"/>
        <v>6332138230</v>
      </c>
      <c r="I37" s="381">
        <f t="shared" si="10"/>
        <v>1881374709</v>
      </c>
      <c r="J37" s="381">
        <f t="shared" si="10"/>
        <v>9294357726</v>
      </c>
      <c r="K37" s="381">
        <f t="shared" si="10"/>
        <v>0</v>
      </c>
      <c r="L37" s="381">
        <f>+L15+L18+L21+L24+L27+L30+L33</f>
        <v>9294357726</v>
      </c>
      <c r="M37" s="448">
        <f t="shared" si="10"/>
        <v>0</v>
      </c>
      <c r="N37" s="467">
        <f t="shared" si="10"/>
        <v>963062242</v>
      </c>
      <c r="O37" s="467">
        <f t="shared" si="10"/>
        <v>1551146716</v>
      </c>
      <c r="P37" s="467">
        <f t="shared" si="10"/>
        <v>831872412</v>
      </c>
      <c r="Q37" s="467">
        <f t="shared" si="10"/>
        <v>1103698330</v>
      </c>
      <c r="R37" s="467"/>
      <c r="S37" s="467"/>
      <c r="T37" s="467"/>
      <c r="U37" s="467"/>
      <c r="V37" s="467"/>
      <c r="W37" s="467"/>
      <c r="X37" s="467"/>
      <c r="Y37" s="256">
        <f t="shared" si="1"/>
        <v>4449779700</v>
      </c>
      <c r="Z37" s="449">
        <f t="shared" si="4"/>
        <v>0.47876139817087132</v>
      </c>
      <c r="AA37" s="214">
        <f t="shared" si="3"/>
        <v>0.78542537834974668</v>
      </c>
      <c r="AB37" s="206"/>
    </row>
    <row r="38" spans="1:28" s="204" customFormat="1" ht="14.25" hidden="1" x14ac:dyDescent="0.2">
      <c r="A38" s="208"/>
      <c r="B38" s="208"/>
      <c r="C38" s="208"/>
      <c r="D38" s="208"/>
      <c r="E38" s="209"/>
      <c r="F38" s="209"/>
      <c r="G38" s="209"/>
      <c r="H38" s="210"/>
      <c r="I38" s="211"/>
      <c r="J38" s="209"/>
      <c r="K38" s="209"/>
      <c r="L38" s="209"/>
      <c r="M38" s="209"/>
      <c r="N38" s="209"/>
      <c r="O38" s="209"/>
      <c r="P38" s="209"/>
      <c r="Q38" s="209"/>
      <c r="R38" s="209"/>
      <c r="S38" s="209"/>
      <c r="T38" s="209"/>
      <c r="U38" s="209"/>
      <c r="V38" s="209"/>
      <c r="W38" s="209"/>
      <c r="X38" s="209"/>
      <c r="Y38" s="209"/>
      <c r="Z38" s="212"/>
      <c r="AA38" s="212"/>
    </row>
    <row r="39" spans="1:28" ht="15" hidden="1" customHeight="1" x14ac:dyDescent="0.25"/>
    <row r="40" spans="1:28" ht="15" hidden="1" customHeight="1" x14ac:dyDescent="0.45">
      <c r="G40" s="218"/>
      <c r="H40" s="218"/>
      <c r="I40" s="213"/>
    </row>
    <row r="41" spans="1:28" ht="15" hidden="1" customHeight="1" x14ac:dyDescent="0.45">
      <c r="G41" s="218"/>
      <c r="H41" s="218"/>
      <c r="I41" s="213"/>
      <c r="J41" s="217"/>
    </row>
    <row r="42" spans="1:28" ht="39.75" hidden="1" customHeight="1" x14ac:dyDescent="0.45">
      <c r="G42" s="218"/>
      <c r="H42" s="218"/>
      <c r="I42" s="213"/>
      <c r="J42" s="217"/>
    </row>
    <row r="43" spans="1:28" ht="15" hidden="1" customHeight="1" x14ac:dyDescent="0.45">
      <c r="G43" s="218"/>
      <c r="H43" s="218"/>
      <c r="I43" s="213"/>
      <c r="J43" s="217"/>
    </row>
    <row r="44" spans="1:28" ht="15" hidden="1" customHeight="1" x14ac:dyDescent="0.45">
      <c r="G44" s="218"/>
      <c r="H44" s="218"/>
      <c r="I44" s="213"/>
      <c r="J44" s="217"/>
    </row>
    <row r="45" spans="1:28" ht="15" hidden="1" customHeight="1" x14ac:dyDescent="0.45">
      <c r="G45" s="218"/>
      <c r="H45" s="218"/>
      <c r="I45" s="213"/>
      <c r="J45" s="217"/>
    </row>
    <row r="46" spans="1:28" ht="27.75" hidden="1" customHeight="1" x14ac:dyDescent="0.45">
      <c r="G46" s="218"/>
      <c r="H46" s="218"/>
      <c r="I46" s="213"/>
      <c r="J46" s="217"/>
    </row>
    <row r="47" spans="1:28" ht="15" hidden="1" customHeight="1" x14ac:dyDescent="0.45">
      <c r="G47" s="218"/>
      <c r="H47" s="218"/>
      <c r="I47" s="213"/>
      <c r="J47" s="217"/>
    </row>
    <row r="48" spans="1:28" ht="15" hidden="1" customHeight="1" x14ac:dyDescent="0.45">
      <c r="G48" s="218"/>
      <c r="H48" s="218"/>
      <c r="I48" s="213"/>
      <c r="J48" s="217"/>
    </row>
  </sheetData>
  <sheetProtection autoFilter="0" pivotTables="0"/>
  <autoFilter ref="A12:AC37"/>
  <mergeCells count="41">
    <mergeCell ref="A34:A35"/>
    <mergeCell ref="B34:B35"/>
    <mergeCell ref="C34:C35"/>
    <mergeCell ref="C1:AA1"/>
    <mergeCell ref="C2:AA2"/>
    <mergeCell ref="C3:AA3"/>
    <mergeCell ref="A25:A27"/>
    <mergeCell ref="B25:B27"/>
    <mergeCell ref="C25:C27"/>
    <mergeCell ref="A19:A21"/>
    <mergeCell ref="B19:B21"/>
    <mergeCell ref="C19:C21"/>
    <mergeCell ref="A22:A24"/>
    <mergeCell ref="B22:B24"/>
    <mergeCell ref="C22:C24"/>
    <mergeCell ref="A13:A15"/>
    <mergeCell ref="B13:B15"/>
    <mergeCell ref="C13:C15"/>
    <mergeCell ref="A16:A18"/>
    <mergeCell ref="B16:B18"/>
    <mergeCell ref="C16:C18"/>
    <mergeCell ref="A9:B9"/>
    <mergeCell ref="C9:E9"/>
    <mergeCell ref="A11:L11"/>
    <mergeCell ref="A1:B4"/>
    <mergeCell ref="A6:B6"/>
    <mergeCell ref="C6:E6"/>
    <mergeCell ref="A7:B7"/>
    <mergeCell ref="C7:E7"/>
    <mergeCell ref="A8:B8"/>
    <mergeCell ref="C8:E8"/>
    <mergeCell ref="C4:K4"/>
    <mergeCell ref="L4:AA4"/>
    <mergeCell ref="Z11:AA11"/>
    <mergeCell ref="M11:Y11"/>
    <mergeCell ref="A28:A30"/>
    <mergeCell ref="B28:B30"/>
    <mergeCell ref="C28:C30"/>
    <mergeCell ref="A31:A33"/>
    <mergeCell ref="B31:B33"/>
    <mergeCell ref="C31:C33"/>
  </mergeCells>
  <conditionalFormatting sqref="M28:X28 M13:X13 M16:X16 M19:X19 M22:X22 M25:X25 M28:M29">
    <cfRule type="cellIs" dxfId="15" priority="21" operator="greaterThan">
      <formula>0</formula>
    </cfRule>
  </conditionalFormatting>
  <conditionalFormatting sqref="M29:N29">
    <cfRule type="cellIs" dxfId="14" priority="9" operator="greaterThan">
      <formula>0</formula>
    </cfRule>
  </conditionalFormatting>
  <conditionalFormatting sqref="Y13">
    <cfRule type="cellIs" dxfId="13" priority="8" operator="greaterThan">
      <formula>0</formula>
    </cfRule>
  </conditionalFormatting>
  <conditionalFormatting sqref="Y16">
    <cfRule type="cellIs" dxfId="12" priority="7" operator="greaterThan">
      <formula>0</formula>
    </cfRule>
  </conditionalFormatting>
  <conditionalFormatting sqref="Y19">
    <cfRule type="cellIs" dxfId="11" priority="6" operator="greaterThan">
      <formula>0</formula>
    </cfRule>
  </conditionalFormatting>
  <conditionalFormatting sqref="Y22">
    <cfRule type="cellIs" dxfId="10" priority="5" operator="greaterThan">
      <formula>0</formula>
    </cfRule>
  </conditionalFormatting>
  <conditionalFormatting sqref="Y25">
    <cfRule type="cellIs" dxfId="9" priority="4" operator="greaterThan">
      <formula>0</formula>
    </cfRule>
  </conditionalFormatting>
  <conditionalFormatting sqref="Y28">
    <cfRule type="cellIs" dxfId="8" priority="3" operator="greaterThan">
      <formula>0</formula>
    </cfRule>
  </conditionalFormatting>
  <conditionalFormatting sqref="Y31">
    <cfRule type="cellIs" dxfId="7" priority="2" operator="greaterThan">
      <formula>0</formula>
    </cfRule>
  </conditionalFormatting>
  <conditionalFormatting sqref="M31:X31">
    <cfRule type="cellIs" dxfId="6" priority="1" operator="greaterThan">
      <formula>0</formula>
    </cfRule>
  </conditionalFormatting>
  <printOptions horizontalCentered="1"/>
  <pageMargins left="0.31496062992125984" right="0.31496062992125984" top="0.74803149606299213" bottom="0.74803149606299213" header="0.31496062992125984" footer="0.31496062992125984"/>
  <pageSetup scale="44" orientation="portrait" r:id="rId1"/>
  <headerFooter>
    <oddFooter>&amp;L&amp;"Arial,Normal"&amp;7PE01-PR01-F01&amp;C&amp;"Arial,Normal"&amp;7Versión Impresa no controlada, verificar su vigencia en el listado Maestro de Documentos&amp;RPag &amp;P de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S64"/>
  <sheetViews>
    <sheetView topLeftCell="A4" zoomScale="85" zoomScaleNormal="85" workbookViewId="0">
      <selection activeCell="F40" sqref="F40"/>
    </sheetView>
  </sheetViews>
  <sheetFormatPr baseColWidth="10" defaultColWidth="11.42578125" defaultRowHeight="12.75" x14ac:dyDescent="0.2"/>
  <cols>
    <col min="1" max="1" width="22" style="1" customWidth="1"/>
    <col min="2" max="2" width="9.140625" style="1" customWidth="1"/>
    <col min="3" max="3" width="22.42578125" style="1" customWidth="1"/>
    <col min="4" max="6" width="20.140625" style="1" customWidth="1"/>
    <col min="7" max="7" width="16.42578125" style="1" customWidth="1"/>
    <col min="8" max="8" width="16.140625" style="1" customWidth="1"/>
    <col min="9" max="9" width="11.85546875" style="1" customWidth="1"/>
    <col min="10" max="10" width="16" style="1" customWidth="1"/>
    <col min="11" max="11" width="12" style="1" customWidth="1"/>
    <col min="12" max="12" width="15.85546875" style="1" customWidth="1"/>
    <col min="13" max="13" width="12" style="1" customWidth="1"/>
    <col min="14" max="14" width="15.140625" style="1" customWidth="1"/>
    <col min="15" max="15" width="11.85546875" style="1" customWidth="1"/>
    <col min="16" max="16" width="8.85546875" style="2" customWidth="1"/>
    <col min="17" max="17" width="9.42578125" style="2" customWidth="1"/>
    <col min="18" max="18" width="15.140625" style="2" customWidth="1"/>
    <col min="19" max="19" width="13.140625" style="1" customWidth="1"/>
    <col min="20" max="16384" width="11.42578125" style="1"/>
  </cols>
  <sheetData>
    <row r="1" spans="1:19" s="9" customFormat="1" ht="39.75" customHeight="1" x14ac:dyDescent="0.25">
      <c r="A1" s="938"/>
      <c r="B1" s="651" t="s">
        <v>124</v>
      </c>
      <c r="C1" s="651"/>
      <c r="D1" s="651"/>
      <c r="E1" s="651"/>
      <c r="F1" s="651"/>
      <c r="G1" s="651"/>
      <c r="H1" s="651"/>
      <c r="I1" s="651"/>
      <c r="J1" s="651"/>
      <c r="K1" s="651"/>
      <c r="L1" s="651"/>
      <c r="M1" s="651"/>
      <c r="N1" s="651"/>
      <c r="O1" s="651"/>
      <c r="P1" s="651"/>
      <c r="Q1" s="651"/>
      <c r="R1" s="929"/>
      <c r="S1" s="929"/>
    </row>
    <row r="2" spans="1:19" s="9" customFormat="1" ht="40.5" customHeight="1" x14ac:dyDescent="0.25">
      <c r="A2" s="938"/>
      <c r="B2" s="651" t="s">
        <v>125</v>
      </c>
      <c r="C2" s="651"/>
      <c r="D2" s="651"/>
      <c r="E2" s="651"/>
      <c r="F2" s="651"/>
      <c r="G2" s="651"/>
      <c r="H2" s="651"/>
      <c r="I2" s="651"/>
      <c r="J2" s="651"/>
      <c r="K2" s="651"/>
      <c r="L2" s="651"/>
      <c r="M2" s="651"/>
      <c r="N2" s="651"/>
      <c r="O2" s="651"/>
      <c r="P2" s="651"/>
      <c r="Q2" s="651"/>
      <c r="R2" s="929"/>
      <c r="S2" s="929"/>
    </row>
    <row r="3" spans="1:19" s="9" customFormat="1" ht="42.75" customHeight="1" x14ac:dyDescent="0.25">
      <c r="A3" s="938"/>
      <c r="B3" s="651" t="s">
        <v>126</v>
      </c>
      <c r="C3" s="651"/>
      <c r="D3" s="651"/>
      <c r="E3" s="651"/>
      <c r="F3" s="651"/>
      <c r="G3" s="651"/>
      <c r="H3" s="651"/>
      <c r="I3" s="651"/>
      <c r="J3" s="651"/>
      <c r="K3" s="651"/>
      <c r="L3" s="651"/>
      <c r="M3" s="651"/>
      <c r="N3" s="651"/>
      <c r="O3" s="651"/>
      <c r="P3" s="651"/>
      <c r="Q3" s="651"/>
      <c r="R3" s="929"/>
      <c r="S3" s="929"/>
    </row>
    <row r="4" spans="1:19" s="9" customFormat="1" ht="33.75" customHeight="1" x14ac:dyDescent="0.25">
      <c r="A4" s="938"/>
      <c r="B4" s="947" t="s">
        <v>181</v>
      </c>
      <c r="C4" s="947"/>
      <c r="D4" s="947"/>
      <c r="E4" s="947"/>
      <c r="F4" s="947"/>
      <c r="G4" s="947"/>
      <c r="H4" s="947"/>
      <c r="I4" s="947"/>
      <c r="J4" s="947"/>
      <c r="K4" s="947"/>
      <c r="L4" s="947"/>
      <c r="M4" s="947"/>
      <c r="N4" s="588" t="s">
        <v>341</v>
      </c>
      <c r="O4" s="589"/>
      <c r="P4" s="589"/>
      <c r="Q4" s="590"/>
      <c r="R4" s="929"/>
      <c r="S4" s="929"/>
    </row>
    <row r="5" spans="1:19" ht="12" customHeight="1" x14ac:dyDescent="0.2">
      <c r="A5" s="10"/>
      <c r="B5" s="8"/>
      <c r="C5" s="8"/>
      <c r="D5" s="8"/>
      <c r="E5" s="8"/>
      <c r="F5" s="8"/>
      <c r="G5" s="8"/>
      <c r="H5" s="8"/>
      <c r="I5" s="8"/>
      <c r="J5" s="8"/>
      <c r="K5" s="8"/>
      <c r="L5" s="8"/>
      <c r="M5" s="8"/>
      <c r="N5" s="8"/>
      <c r="O5" s="8"/>
    </row>
    <row r="6" spans="1:19" ht="31.5" customHeight="1" x14ac:dyDescent="0.2">
      <c r="A6" s="72" t="s">
        <v>187</v>
      </c>
      <c r="B6" s="945"/>
      <c r="C6" s="945"/>
      <c r="D6" s="73"/>
      <c r="E6" s="73"/>
      <c r="F6" s="73"/>
      <c r="G6" s="73"/>
      <c r="H6" s="73"/>
      <c r="I6" s="73"/>
      <c r="J6" s="73"/>
      <c r="K6" s="73"/>
      <c r="L6" s="73"/>
      <c r="M6" s="73"/>
      <c r="N6" s="73"/>
      <c r="O6" s="73"/>
      <c r="P6" s="74"/>
      <c r="Q6" s="74"/>
      <c r="R6" s="74"/>
      <c r="S6" s="75"/>
    </row>
    <row r="7" spans="1:19" s="25" customFormat="1" ht="31.5" customHeight="1" x14ac:dyDescent="0.2">
      <c r="A7" s="72" t="s">
        <v>2</v>
      </c>
      <c r="B7" s="939"/>
      <c r="C7" s="939"/>
      <c r="D7" s="76"/>
      <c r="E7" s="76"/>
      <c r="F7" s="76"/>
      <c r="G7" s="76"/>
      <c r="H7" s="76"/>
      <c r="I7" s="76"/>
      <c r="J7" s="76"/>
      <c r="K7" s="76"/>
      <c r="L7" s="76"/>
      <c r="M7" s="76"/>
      <c r="N7" s="76"/>
      <c r="O7" s="76"/>
      <c r="P7" s="24"/>
      <c r="Q7" s="24"/>
      <c r="R7" s="24"/>
    </row>
    <row r="8" spans="1:19" s="25" customFormat="1" ht="31.5" customHeight="1" x14ac:dyDescent="0.2">
      <c r="A8" s="72" t="s">
        <v>193</v>
      </c>
      <c r="B8" s="939"/>
      <c r="C8" s="939"/>
      <c r="D8" s="76"/>
      <c r="E8" s="76"/>
      <c r="F8" s="76"/>
      <c r="G8" s="76"/>
      <c r="H8" s="76"/>
      <c r="I8" s="76"/>
      <c r="J8" s="76"/>
      <c r="K8" s="76"/>
      <c r="L8" s="76"/>
      <c r="M8" s="76"/>
      <c r="N8" s="76"/>
      <c r="O8" s="76"/>
      <c r="P8" s="24"/>
      <c r="Q8" s="24"/>
      <c r="R8" s="24"/>
    </row>
    <row r="9" spans="1:19" s="25" customFormat="1" ht="12" x14ac:dyDescent="0.2">
      <c r="P9" s="24"/>
      <c r="Q9" s="24"/>
      <c r="R9" s="24"/>
    </row>
    <row r="10" spans="1:19" s="25" customFormat="1" ht="27.75" customHeight="1" x14ac:dyDescent="0.2">
      <c r="A10" s="954" t="s">
        <v>194</v>
      </c>
      <c r="B10" s="954" t="s">
        <v>5</v>
      </c>
      <c r="C10" s="954"/>
      <c r="D10" s="955" t="s">
        <v>199</v>
      </c>
      <c r="E10" s="955"/>
      <c r="F10" s="955"/>
      <c r="G10" s="955"/>
      <c r="H10" s="928" t="s">
        <v>206</v>
      </c>
      <c r="I10" s="928"/>
      <c r="J10" s="928"/>
      <c r="K10" s="928"/>
      <c r="L10" s="928" t="s">
        <v>123</v>
      </c>
      <c r="M10" s="928"/>
      <c r="N10" s="928"/>
      <c r="O10" s="928"/>
      <c r="P10" s="928" t="s">
        <v>135</v>
      </c>
      <c r="Q10" s="928"/>
      <c r="R10" s="928"/>
      <c r="S10" s="928"/>
    </row>
    <row r="11" spans="1:19" s="25" customFormat="1" ht="33.75" customHeight="1" x14ac:dyDescent="0.2">
      <c r="A11" s="954"/>
      <c r="B11" s="133" t="s">
        <v>134</v>
      </c>
      <c r="C11" s="133" t="s">
        <v>6</v>
      </c>
      <c r="D11" s="133" t="s">
        <v>1</v>
      </c>
      <c r="E11" s="133" t="s">
        <v>202</v>
      </c>
      <c r="F11" s="133" t="s">
        <v>107</v>
      </c>
      <c r="G11" s="133" t="s">
        <v>203</v>
      </c>
      <c r="H11" s="133" t="s">
        <v>1</v>
      </c>
      <c r="I11" s="133" t="s">
        <v>202</v>
      </c>
      <c r="J11" s="133" t="s">
        <v>107</v>
      </c>
      <c r="K11" s="133" t="s">
        <v>203</v>
      </c>
      <c r="L11" s="133" t="s">
        <v>1</v>
      </c>
      <c r="M11" s="133" t="s">
        <v>204</v>
      </c>
      <c r="N11" s="133" t="s">
        <v>107</v>
      </c>
      <c r="O11" s="133" t="s">
        <v>203</v>
      </c>
      <c r="P11" s="138" t="s">
        <v>138</v>
      </c>
      <c r="Q11" s="138" t="s">
        <v>136</v>
      </c>
      <c r="R11" s="138" t="s">
        <v>137</v>
      </c>
      <c r="S11" s="138" t="s">
        <v>111</v>
      </c>
    </row>
    <row r="12" spans="1:19" s="25" customFormat="1" ht="10.5" customHeight="1" x14ac:dyDescent="0.2">
      <c r="A12" s="946" t="s">
        <v>129</v>
      </c>
      <c r="B12" s="143">
        <v>1</v>
      </c>
      <c r="C12" s="144" t="s">
        <v>35</v>
      </c>
      <c r="D12" s="919" t="s">
        <v>205</v>
      </c>
      <c r="E12" s="920"/>
      <c r="F12" s="920"/>
      <c r="G12" s="921"/>
      <c r="H12" s="918" t="s">
        <v>128</v>
      </c>
      <c r="I12" s="918"/>
      <c r="J12" s="918"/>
      <c r="K12" s="918"/>
      <c r="L12" s="934" t="s">
        <v>130</v>
      </c>
      <c r="M12" s="934"/>
      <c r="N12" s="934"/>
      <c r="O12" s="934"/>
      <c r="P12" s="917" t="s">
        <v>131</v>
      </c>
      <c r="Q12" s="917" t="s">
        <v>132</v>
      </c>
      <c r="R12" s="917" t="s">
        <v>133</v>
      </c>
      <c r="S12" s="917" t="s">
        <v>154</v>
      </c>
    </row>
    <row r="13" spans="1:19" s="25" customFormat="1" ht="10.5" customHeight="1" x14ac:dyDescent="0.2">
      <c r="A13" s="946"/>
      <c r="B13" s="143">
        <v>2</v>
      </c>
      <c r="C13" s="144" t="s">
        <v>38</v>
      </c>
      <c r="D13" s="922"/>
      <c r="E13" s="923"/>
      <c r="F13" s="923"/>
      <c r="G13" s="924"/>
      <c r="H13" s="918"/>
      <c r="I13" s="918"/>
      <c r="J13" s="918"/>
      <c r="K13" s="918"/>
      <c r="L13" s="934"/>
      <c r="M13" s="934"/>
      <c r="N13" s="934"/>
      <c r="O13" s="934"/>
      <c r="P13" s="917"/>
      <c r="Q13" s="917"/>
      <c r="R13" s="917"/>
      <c r="S13" s="917"/>
    </row>
    <row r="14" spans="1:19" s="25" customFormat="1" ht="10.5" customHeight="1" x14ac:dyDescent="0.2">
      <c r="A14" s="946"/>
      <c r="B14" s="143">
        <v>3</v>
      </c>
      <c r="C14" s="144" t="s">
        <v>43</v>
      </c>
      <c r="D14" s="922"/>
      <c r="E14" s="923"/>
      <c r="F14" s="923"/>
      <c r="G14" s="924"/>
      <c r="H14" s="918"/>
      <c r="I14" s="918"/>
      <c r="J14" s="918"/>
      <c r="K14" s="918"/>
      <c r="L14" s="934"/>
      <c r="M14" s="934"/>
      <c r="N14" s="934"/>
      <c r="O14" s="934"/>
      <c r="P14" s="917"/>
      <c r="Q14" s="917"/>
      <c r="R14" s="917"/>
      <c r="S14" s="917"/>
    </row>
    <row r="15" spans="1:19" s="25" customFormat="1" ht="10.5" customHeight="1" x14ac:dyDescent="0.2">
      <c r="A15" s="946"/>
      <c r="B15" s="143">
        <v>4</v>
      </c>
      <c r="C15" s="144" t="s">
        <v>46</v>
      </c>
      <c r="D15" s="922"/>
      <c r="E15" s="923"/>
      <c r="F15" s="923"/>
      <c r="G15" s="924"/>
      <c r="H15" s="918"/>
      <c r="I15" s="918"/>
      <c r="J15" s="918"/>
      <c r="K15" s="918"/>
      <c r="L15" s="934"/>
      <c r="M15" s="934"/>
      <c r="N15" s="934"/>
      <c r="O15" s="934"/>
      <c r="P15" s="917"/>
      <c r="Q15" s="917"/>
      <c r="R15" s="917"/>
      <c r="S15" s="917"/>
    </row>
    <row r="16" spans="1:19" s="25" customFormat="1" ht="10.5" customHeight="1" x14ac:dyDescent="0.2">
      <c r="A16" s="946"/>
      <c r="B16" s="143">
        <v>5</v>
      </c>
      <c r="C16" s="144" t="s">
        <v>49</v>
      </c>
      <c r="D16" s="922"/>
      <c r="E16" s="923"/>
      <c r="F16" s="923"/>
      <c r="G16" s="924"/>
      <c r="H16" s="918"/>
      <c r="I16" s="918"/>
      <c r="J16" s="918"/>
      <c r="K16" s="918"/>
      <c r="L16" s="934"/>
      <c r="M16" s="934"/>
      <c r="N16" s="934"/>
      <c r="O16" s="934"/>
      <c r="P16" s="917"/>
      <c r="Q16" s="917"/>
      <c r="R16" s="917"/>
      <c r="S16" s="917"/>
    </row>
    <row r="17" spans="1:19" s="25" customFormat="1" ht="10.5" customHeight="1" x14ac:dyDescent="0.2">
      <c r="A17" s="946"/>
      <c r="B17" s="143">
        <v>6</v>
      </c>
      <c r="C17" s="144" t="s">
        <v>52</v>
      </c>
      <c r="D17" s="922"/>
      <c r="E17" s="923"/>
      <c r="F17" s="923"/>
      <c r="G17" s="924"/>
      <c r="H17" s="918"/>
      <c r="I17" s="918"/>
      <c r="J17" s="918"/>
      <c r="K17" s="918"/>
      <c r="L17" s="934"/>
      <c r="M17" s="934"/>
      <c r="N17" s="934"/>
      <c r="O17" s="934"/>
      <c r="P17" s="917"/>
      <c r="Q17" s="917"/>
      <c r="R17" s="917"/>
      <c r="S17" s="917"/>
    </row>
    <row r="18" spans="1:19" s="25" customFormat="1" ht="10.5" customHeight="1" x14ac:dyDescent="0.2">
      <c r="A18" s="946"/>
      <c r="B18" s="143">
        <v>7</v>
      </c>
      <c r="C18" s="144" t="s">
        <v>54</v>
      </c>
      <c r="D18" s="922"/>
      <c r="E18" s="923"/>
      <c r="F18" s="923"/>
      <c r="G18" s="924"/>
      <c r="H18" s="918"/>
      <c r="I18" s="918"/>
      <c r="J18" s="918"/>
      <c r="K18" s="918"/>
      <c r="L18" s="934"/>
      <c r="M18" s="934"/>
      <c r="N18" s="934"/>
      <c r="O18" s="934"/>
      <c r="P18" s="917"/>
      <c r="Q18" s="917"/>
      <c r="R18" s="917"/>
      <c r="S18" s="917"/>
    </row>
    <row r="19" spans="1:19" s="25" customFormat="1" ht="10.5" customHeight="1" x14ac:dyDescent="0.2">
      <c r="A19" s="946"/>
      <c r="B19" s="143">
        <v>8</v>
      </c>
      <c r="C19" s="144" t="s">
        <v>56</v>
      </c>
      <c r="D19" s="922"/>
      <c r="E19" s="923"/>
      <c r="F19" s="923"/>
      <c r="G19" s="924"/>
      <c r="H19" s="918"/>
      <c r="I19" s="918"/>
      <c r="J19" s="918"/>
      <c r="K19" s="918"/>
      <c r="L19" s="934"/>
      <c r="M19" s="934"/>
      <c r="N19" s="934"/>
      <c r="O19" s="934"/>
      <c r="P19" s="917"/>
      <c r="Q19" s="917"/>
      <c r="R19" s="917"/>
      <c r="S19" s="917"/>
    </row>
    <row r="20" spans="1:19" s="25" customFormat="1" ht="10.5" customHeight="1" x14ac:dyDescent="0.2">
      <c r="A20" s="946"/>
      <c r="B20" s="143">
        <v>9</v>
      </c>
      <c r="C20" s="144" t="s">
        <v>58</v>
      </c>
      <c r="D20" s="922"/>
      <c r="E20" s="923"/>
      <c r="F20" s="923"/>
      <c r="G20" s="924"/>
      <c r="H20" s="918"/>
      <c r="I20" s="918"/>
      <c r="J20" s="918"/>
      <c r="K20" s="918"/>
      <c r="L20" s="934"/>
      <c r="M20" s="934"/>
      <c r="N20" s="934"/>
      <c r="O20" s="934"/>
      <c r="P20" s="917"/>
      <c r="Q20" s="917"/>
      <c r="R20" s="917"/>
      <c r="S20" s="917"/>
    </row>
    <row r="21" spans="1:19" s="25" customFormat="1" ht="10.5" customHeight="1" x14ac:dyDescent="0.2">
      <c r="A21" s="946"/>
      <c r="B21" s="143">
        <v>10</v>
      </c>
      <c r="C21" s="144" t="s">
        <v>60</v>
      </c>
      <c r="D21" s="922"/>
      <c r="E21" s="923"/>
      <c r="F21" s="923"/>
      <c r="G21" s="924"/>
      <c r="H21" s="918"/>
      <c r="I21" s="918"/>
      <c r="J21" s="918"/>
      <c r="K21" s="918"/>
      <c r="L21" s="934"/>
      <c r="M21" s="934"/>
      <c r="N21" s="934"/>
      <c r="O21" s="934"/>
      <c r="P21" s="917"/>
      <c r="Q21" s="917"/>
      <c r="R21" s="917"/>
      <c r="S21" s="917"/>
    </row>
    <row r="22" spans="1:19" s="25" customFormat="1" ht="10.5" customHeight="1" x14ac:dyDescent="0.2">
      <c r="A22" s="946"/>
      <c r="B22" s="143">
        <v>11</v>
      </c>
      <c r="C22" s="144" t="s">
        <v>63</v>
      </c>
      <c r="D22" s="922"/>
      <c r="E22" s="923"/>
      <c r="F22" s="923"/>
      <c r="G22" s="924"/>
      <c r="H22" s="918"/>
      <c r="I22" s="918"/>
      <c r="J22" s="918"/>
      <c r="K22" s="918"/>
      <c r="L22" s="934"/>
      <c r="M22" s="934"/>
      <c r="N22" s="934"/>
      <c r="O22" s="934"/>
      <c r="P22" s="917"/>
      <c r="Q22" s="917"/>
      <c r="R22" s="917"/>
      <c r="S22" s="917"/>
    </row>
    <row r="23" spans="1:19" s="25" customFormat="1" ht="10.5" customHeight="1" x14ac:dyDescent="0.2">
      <c r="A23" s="946"/>
      <c r="B23" s="143">
        <v>12</v>
      </c>
      <c r="C23" s="144" t="s">
        <v>12</v>
      </c>
      <c r="D23" s="922"/>
      <c r="E23" s="923"/>
      <c r="F23" s="923"/>
      <c r="G23" s="924"/>
      <c r="H23" s="918"/>
      <c r="I23" s="918"/>
      <c r="J23" s="918"/>
      <c r="K23" s="918"/>
      <c r="L23" s="934"/>
      <c r="M23" s="934"/>
      <c r="N23" s="934"/>
      <c r="O23" s="934"/>
      <c r="P23" s="917"/>
      <c r="Q23" s="917"/>
      <c r="R23" s="917"/>
      <c r="S23" s="917"/>
    </row>
    <row r="24" spans="1:19" s="25" customFormat="1" ht="10.5" customHeight="1" x14ac:dyDescent="0.2">
      <c r="A24" s="946"/>
      <c r="B24" s="143">
        <v>13</v>
      </c>
      <c r="C24" s="144" t="s">
        <v>14</v>
      </c>
      <c r="D24" s="922"/>
      <c r="E24" s="923"/>
      <c r="F24" s="923"/>
      <c r="G24" s="924"/>
      <c r="H24" s="918"/>
      <c r="I24" s="918"/>
      <c r="J24" s="918"/>
      <c r="K24" s="918"/>
      <c r="L24" s="934"/>
      <c r="M24" s="934"/>
      <c r="N24" s="934"/>
      <c r="O24" s="934"/>
      <c r="P24" s="917"/>
      <c r="Q24" s="917"/>
      <c r="R24" s="917"/>
      <c r="S24" s="917"/>
    </row>
    <row r="25" spans="1:19" s="25" customFormat="1" ht="10.5" customHeight="1" x14ac:dyDescent="0.2">
      <c r="A25" s="946"/>
      <c r="B25" s="143">
        <v>14</v>
      </c>
      <c r="C25" s="144" t="s">
        <v>16</v>
      </c>
      <c r="D25" s="922"/>
      <c r="E25" s="923"/>
      <c r="F25" s="923"/>
      <c r="G25" s="924"/>
      <c r="H25" s="918"/>
      <c r="I25" s="918"/>
      <c r="J25" s="918"/>
      <c r="K25" s="918"/>
      <c r="L25" s="934"/>
      <c r="M25" s="934"/>
      <c r="N25" s="934"/>
      <c r="O25" s="934"/>
      <c r="P25" s="917"/>
      <c r="Q25" s="917"/>
      <c r="R25" s="917"/>
      <c r="S25" s="917"/>
    </row>
    <row r="26" spans="1:19" s="25" customFormat="1" ht="10.5" customHeight="1" x14ac:dyDescent="0.2">
      <c r="A26" s="946"/>
      <c r="B26" s="143">
        <v>15</v>
      </c>
      <c r="C26" s="144" t="s">
        <v>18</v>
      </c>
      <c r="D26" s="922"/>
      <c r="E26" s="923"/>
      <c r="F26" s="923"/>
      <c r="G26" s="924"/>
      <c r="H26" s="918"/>
      <c r="I26" s="918"/>
      <c r="J26" s="918"/>
      <c r="K26" s="918"/>
      <c r="L26" s="934"/>
      <c r="M26" s="934"/>
      <c r="N26" s="934"/>
      <c r="O26" s="934"/>
      <c r="P26" s="917"/>
      <c r="Q26" s="917"/>
      <c r="R26" s="917"/>
      <c r="S26" s="917"/>
    </row>
    <row r="27" spans="1:19" s="25" customFormat="1" ht="10.5" customHeight="1" x14ac:dyDescent="0.2">
      <c r="A27" s="946"/>
      <c r="B27" s="143">
        <v>16</v>
      </c>
      <c r="C27" s="144" t="s">
        <v>20</v>
      </c>
      <c r="D27" s="922"/>
      <c r="E27" s="923"/>
      <c r="F27" s="923"/>
      <c r="G27" s="924"/>
      <c r="H27" s="918"/>
      <c r="I27" s="918"/>
      <c r="J27" s="918"/>
      <c r="K27" s="918"/>
      <c r="L27" s="934"/>
      <c r="M27" s="934"/>
      <c r="N27" s="934"/>
      <c r="O27" s="934"/>
      <c r="P27" s="917"/>
      <c r="Q27" s="917"/>
      <c r="R27" s="917"/>
      <c r="S27" s="917"/>
    </row>
    <row r="28" spans="1:19" s="25" customFormat="1" ht="10.5" customHeight="1" x14ac:dyDescent="0.2">
      <c r="A28" s="946"/>
      <c r="B28" s="143">
        <v>17</v>
      </c>
      <c r="C28" s="144" t="s">
        <v>76</v>
      </c>
      <c r="D28" s="922"/>
      <c r="E28" s="923"/>
      <c r="F28" s="923"/>
      <c r="G28" s="924"/>
      <c r="H28" s="918"/>
      <c r="I28" s="918"/>
      <c r="J28" s="918"/>
      <c r="K28" s="918"/>
      <c r="L28" s="934"/>
      <c r="M28" s="934"/>
      <c r="N28" s="934"/>
      <c r="O28" s="934"/>
      <c r="P28" s="917"/>
      <c r="Q28" s="917"/>
      <c r="R28" s="917"/>
      <c r="S28" s="917"/>
    </row>
    <row r="29" spans="1:19" s="25" customFormat="1" ht="10.5" customHeight="1" x14ac:dyDescent="0.2">
      <c r="A29" s="946"/>
      <c r="B29" s="143">
        <v>18</v>
      </c>
      <c r="C29" s="144" t="s">
        <v>22</v>
      </c>
      <c r="D29" s="922"/>
      <c r="E29" s="923"/>
      <c r="F29" s="923"/>
      <c r="G29" s="924"/>
      <c r="H29" s="918"/>
      <c r="I29" s="918"/>
      <c r="J29" s="918"/>
      <c r="K29" s="918"/>
      <c r="L29" s="934"/>
      <c r="M29" s="934"/>
      <c r="N29" s="934"/>
      <c r="O29" s="934"/>
      <c r="P29" s="917"/>
      <c r="Q29" s="917"/>
      <c r="R29" s="917"/>
      <c r="S29" s="917"/>
    </row>
    <row r="30" spans="1:19" s="25" customFormat="1" ht="10.5" customHeight="1" x14ac:dyDescent="0.2">
      <c r="A30" s="946"/>
      <c r="B30" s="143">
        <v>19</v>
      </c>
      <c r="C30" s="144" t="s">
        <v>24</v>
      </c>
      <c r="D30" s="922"/>
      <c r="E30" s="923"/>
      <c r="F30" s="923"/>
      <c r="G30" s="924"/>
      <c r="H30" s="918"/>
      <c r="I30" s="918"/>
      <c r="J30" s="918"/>
      <c r="K30" s="918"/>
      <c r="L30" s="934"/>
      <c r="M30" s="934"/>
      <c r="N30" s="934"/>
      <c r="O30" s="934"/>
      <c r="P30" s="917"/>
      <c r="Q30" s="917"/>
      <c r="R30" s="917"/>
      <c r="S30" s="917"/>
    </row>
    <row r="31" spans="1:19" s="25" customFormat="1" ht="10.5" customHeight="1" x14ac:dyDescent="0.2">
      <c r="A31" s="946"/>
      <c r="B31" s="143">
        <v>20</v>
      </c>
      <c r="C31" s="144" t="s">
        <v>26</v>
      </c>
      <c r="D31" s="922"/>
      <c r="E31" s="923"/>
      <c r="F31" s="923"/>
      <c r="G31" s="924"/>
      <c r="H31" s="918"/>
      <c r="I31" s="918"/>
      <c r="J31" s="918"/>
      <c r="K31" s="918"/>
      <c r="L31" s="934"/>
      <c r="M31" s="934"/>
      <c r="N31" s="934"/>
      <c r="O31" s="934"/>
      <c r="P31" s="917"/>
      <c r="Q31" s="917"/>
      <c r="R31" s="917"/>
      <c r="S31" s="917"/>
    </row>
    <row r="32" spans="1:19" s="25" customFormat="1" ht="10.5" customHeight="1" x14ac:dyDescent="0.2">
      <c r="A32" s="946"/>
      <c r="B32" s="143">
        <v>21</v>
      </c>
      <c r="C32" s="144" t="s">
        <v>28</v>
      </c>
      <c r="D32" s="922"/>
      <c r="E32" s="923"/>
      <c r="F32" s="923"/>
      <c r="G32" s="924"/>
      <c r="H32" s="918"/>
      <c r="I32" s="918"/>
      <c r="J32" s="918"/>
      <c r="K32" s="918"/>
      <c r="L32" s="934"/>
      <c r="M32" s="934"/>
      <c r="N32" s="934"/>
      <c r="O32" s="934"/>
      <c r="P32" s="917"/>
      <c r="Q32" s="917"/>
      <c r="R32" s="917"/>
      <c r="S32" s="917"/>
    </row>
    <row r="33" spans="1:19" s="24" customFormat="1" ht="10.5" customHeight="1" x14ac:dyDescent="0.2">
      <c r="A33" s="946"/>
      <c r="B33" s="143">
        <v>22</v>
      </c>
      <c r="C33" s="144" t="s">
        <v>30</v>
      </c>
      <c r="D33" s="922"/>
      <c r="E33" s="923"/>
      <c r="F33" s="923"/>
      <c r="G33" s="924"/>
      <c r="H33" s="918"/>
      <c r="I33" s="918"/>
      <c r="J33" s="918"/>
      <c r="K33" s="918"/>
      <c r="L33" s="934"/>
      <c r="M33" s="934"/>
      <c r="N33" s="934"/>
      <c r="O33" s="934"/>
      <c r="P33" s="917"/>
      <c r="Q33" s="917"/>
      <c r="R33" s="917"/>
      <c r="S33" s="917"/>
    </row>
    <row r="34" spans="1:19" s="24" customFormat="1" ht="10.5" customHeight="1" x14ac:dyDescent="0.2">
      <c r="A34" s="946"/>
      <c r="B34" s="143">
        <v>23</v>
      </c>
      <c r="C34" s="144" t="s">
        <v>87</v>
      </c>
      <c r="D34" s="922"/>
      <c r="E34" s="923"/>
      <c r="F34" s="923"/>
      <c r="G34" s="924"/>
      <c r="H34" s="918"/>
      <c r="I34" s="918"/>
      <c r="J34" s="918"/>
      <c r="K34" s="918"/>
      <c r="L34" s="934"/>
      <c r="M34" s="934"/>
      <c r="N34" s="934"/>
      <c r="O34" s="934"/>
      <c r="P34" s="917"/>
      <c r="Q34" s="917"/>
      <c r="R34" s="917"/>
      <c r="S34" s="917"/>
    </row>
    <row r="35" spans="1:19" s="24" customFormat="1" ht="10.5" customHeight="1" x14ac:dyDescent="0.2">
      <c r="A35" s="946"/>
      <c r="B35" s="143">
        <v>24</v>
      </c>
      <c r="C35" s="144" t="s">
        <v>88</v>
      </c>
      <c r="D35" s="922"/>
      <c r="E35" s="923"/>
      <c r="F35" s="923"/>
      <c r="G35" s="924"/>
      <c r="H35" s="918"/>
      <c r="I35" s="918"/>
      <c r="J35" s="918"/>
      <c r="K35" s="918"/>
      <c r="L35" s="934"/>
      <c r="M35" s="934"/>
      <c r="N35" s="934"/>
      <c r="O35" s="934"/>
      <c r="P35" s="917"/>
      <c r="Q35" s="917"/>
      <c r="R35" s="917"/>
      <c r="S35" s="917"/>
    </row>
    <row r="36" spans="1:19" s="24" customFormat="1" ht="10.5" customHeight="1" x14ac:dyDescent="0.2">
      <c r="A36" s="946"/>
      <c r="B36" s="143">
        <v>25</v>
      </c>
      <c r="C36" s="144" t="s">
        <v>89</v>
      </c>
      <c r="D36" s="925"/>
      <c r="E36" s="926"/>
      <c r="F36" s="926"/>
      <c r="G36" s="927"/>
      <c r="H36" s="918"/>
      <c r="I36" s="918"/>
      <c r="J36" s="918"/>
      <c r="K36" s="918"/>
      <c r="L36" s="934"/>
      <c r="M36" s="934"/>
      <c r="N36" s="934"/>
      <c r="O36" s="934"/>
      <c r="P36" s="917"/>
      <c r="Q36" s="917"/>
      <c r="R36" s="917"/>
      <c r="S36" s="917"/>
    </row>
    <row r="37" spans="1:19" s="24" customFormat="1" ht="15.75" customHeight="1" x14ac:dyDescent="0.2">
      <c r="A37" s="946"/>
      <c r="B37" s="930" t="s">
        <v>105</v>
      </c>
      <c r="C37" s="930"/>
      <c r="D37" s="935" t="s">
        <v>105</v>
      </c>
      <c r="E37" s="936"/>
      <c r="F37" s="936"/>
      <c r="G37" s="937"/>
      <c r="H37" s="948" t="s">
        <v>105</v>
      </c>
      <c r="I37" s="949"/>
      <c r="J37" s="949"/>
      <c r="K37" s="950"/>
      <c r="L37" s="951" t="s">
        <v>105</v>
      </c>
      <c r="M37" s="952"/>
      <c r="N37" s="952"/>
      <c r="O37" s="953"/>
      <c r="P37" s="139"/>
      <c r="Q37" s="140"/>
      <c r="R37" s="141"/>
      <c r="S37" s="142"/>
    </row>
    <row r="38" spans="1:19" s="24" customFormat="1" ht="32.25" customHeight="1" x14ac:dyDescent="0.2">
      <c r="A38" s="940" t="s">
        <v>11</v>
      </c>
      <c r="B38" s="26">
        <v>1</v>
      </c>
      <c r="C38" s="27" t="s">
        <v>35</v>
      </c>
      <c r="D38" s="28"/>
      <c r="E38" s="134"/>
      <c r="F38" s="29"/>
      <c r="G38" s="30"/>
      <c r="H38" s="31"/>
      <c r="I38" s="32"/>
      <c r="J38" s="32"/>
      <c r="K38" s="33"/>
      <c r="L38" s="34"/>
      <c r="M38" s="34"/>
      <c r="N38" s="34"/>
      <c r="O38" s="34"/>
      <c r="P38" s="35"/>
      <c r="Q38" s="36"/>
      <c r="R38" s="37"/>
      <c r="S38" s="38"/>
    </row>
    <row r="39" spans="1:19" s="24" customFormat="1" ht="32.25" customHeight="1" x14ac:dyDescent="0.2">
      <c r="A39" s="940"/>
      <c r="B39" s="26">
        <v>2</v>
      </c>
      <c r="C39" s="39" t="s">
        <v>38</v>
      </c>
      <c r="D39" s="28"/>
      <c r="E39" s="134"/>
      <c r="F39" s="29"/>
      <c r="G39" s="30"/>
      <c r="H39" s="40"/>
      <c r="I39" s="41"/>
      <c r="J39" s="41"/>
      <c r="K39" s="42"/>
      <c r="L39" s="43"/>
      <c r="M39" s="43"/>
      <c r="N39" s="43"/>
      <c r="O39" s="43"/>
      <c r="P39" s="44"/>
      <c r="Q39" s="36"/>
      <c r="R39" s="37"/>
      <c r="S39" s="38"/>
    </row>
    <row r="40" spans="1:19" s="24" customFormat="1" ht="32.25" customHeight="1" x14ac:dyDescent="0.2">
      <c r="A40" s="940"/>
      <c r="B40" s="45">
        <v>3</v>
      </c>
      <c r="C40" s="39" t="s">
        <v>43</v>
      </c>
      <c r="D40" s="28"/>
      <c r="E40" s="134"/>
      <c r="F40" s="29"/>
      <c r="G40" s="30"/>
      <c r="H40" s="40"/>
      <c r="I40" s="41"/>
      <c r="J40" s="41"/>
      <c r="K40" s="42"/>
      <c r="L40" s="43"/>
      <c r="M40" s="43"/>
      <c r="N40" s="43"/>
      <c r="O40" s="43"/>
      <c r="P40" s="44"/>
      <c r="Q40" s="36"/>
      <c r="R40" s="37"/>
      <c r="S40" s="38"/>
    </row>
    <row r="41" spans="1:19" s="24" customFormat="1" ht="32.25" customHeight="1" x14ac:dyDescent="0.2">
      <c r="A41" s="940"/>
      <c r="B41" s="26">
        <v>4</v>
      </c>
      <c r="C41" s="39" t="s">
        <v>46</v>
      </c>
      <c r="D41" s="28"/>
      <c r="E41" s="134"/>
      <c r="F41" s="29"/>
      <c r="G41" s="30"/>
      <c r="H41" s="40"/>
      <c r="I41" s="41"/>
      <c r="J41" s="41"/>
      <c r="K41" s="42"/>
      <c r="L41" s="43"/>
      <c r="M41" s="43"/>
      <c r="N41" s="43"/>
      <c r="O41" s="43"/>
      <c r="P41" s="44"/>
      <c r="Q41" s="36"/>
      <c r="R41" s="37"/>
      <c r="S41" s="38"/>
    </row>
    <row r="42" spans="1:19" s="24" customFormat="1" ht="32.25" customHeight="1" x14ac:dyDescent="0.2">
      <c r="A42" s="940"/>
      <c r="B42" s="26">
        <v>5</v>
      </c>
      <c r="C42" s="39" t="s">
        <v>49</v>
      </c>
      <c r="D42" s="28"/>
      <c r="E42" s="134"/>
      <c r="F42" s="29"/>
      <c r="G42" s="30"/>
      <c r="H42" s="40"/>
      <c r="I42" s="41"/>
      <c r="J42" s="41"/>
      <c r="K42" s="42"/>
      <c r="L42" s="43"/>
      <c r="M42" s="43"/>
      <c r="N42" s="43"/>
      <c r="O42" s="43"/>
      <c r="P42" s="44"/>
      <c r="Q42" s="36"/>
      <c r="R42" s="37"/>
      <c r="S42" s="38"/>
    </row>
    <row r="43" spans="1:19" s="24" customFormat="1" ht="32.25" customHeight="1" x14ac:dyDescent="0.2">
      <c r="A43" s="940"/>
      <c r="B43" s="45">
        <v>6</v>
      </c>
      <c r="C43" s="39" t="s">
        <v>52</v>
      </c>
      <c r="D43" s="28"/>
      <c r="E43" s="134"/>
      <c r="F43" s="29"/>
      <c r="G43" s="30"/>
      <c r="H43" s="40"/>
      <c r="I43" s="41"/>
      <c r="J43" s="41"/>
      <c r="K43" s="42"/>
      <c r="L43" s="43"/>
      <c r="M43" s="43"/>
      <c r="N43" s="43"/>
      <c r="O43" s="43"/>
      <c r="P43" s="44"/>
      <c r="Q43" s="36"/>
      <c r="R43" s="37"/>
      <c r="S43" s="38"/>
    </row>
    <row r="44" spans="1:19" s="24" customFormat="1" ht="32.25" customHeight="1" x14ac:dyDescent="0.2">
      <c r="A44" s="940"/>
      <c r="B44" s="26">
        <v>7</v>
      </c>
      <c r="C44" s="39" t="s">
        <v>54</v>
      </c>
      <c r="D44" s="28"/>
      <c r="E44" s="134"/>
      <c r="F44" s="29"/>
      <c r="G44" s="30"/>
      <c r="H44" s="40"/>
      <c r="I44" s="41"/>
      <c r="J44" s="41"/>
      <c r="K44" s="42"/>
      <c r="L44" s="43"/>
      <c r="M44" s="43"/>
      <c r="N44" s="43"/>
      <c r="O44" s="43"/>
      <c r="P44" s="44"/>
      <c r="Q44" s="36"/>
      <c r="R44" s="37"/>
      <c r="S44" s="38"/>
    </row>
    <row r="45" spans="1:19" s="24" customFormat="1" ht="32.25" customHeight="1" x14ac:dyDescent="0.2">
      <c r="A45" s="940"/>
      <c r="B45" s="26">
        <v>8</v>
      </c>
      <c r="C45" s="39" t="s">
        <v>56</v>
      </c>
      <c r="D45" s="28"/>
      <c r="E45" s="134"/>
      <c r="F45" s="29"/>
      <c r="G45" s="30"/>
      <c r="H45" s="40"/>
      <c r="I45" s="41"/>
      <c r="J45" s="41"/>
      <c r="K45" s="42"/>
      <c r="L45" s="43"/>
      <c r="M45" s="43"/>
      <c r="N45" s="43"/>
      <c r="O45" s="43"/>
      <c r="P45" s="44"/>
      <c r="Q45" s="36"/>
      <c r="R45" s="37"/>
      <c r="S45" s="38"/>
    </row>
    <row r="46" spans="1:19" s="24" customFormat="1" ht="32.25" customHeight="1" x14ac:dyDescent="0.2">
      <c r="A46" s="940"/>
      <c r="B46" s="45">
        <v>9</v>
      </c>
      <c r="C46" s="39" t="s">
        <v>58</v>
      </c>
      <c r="D46" s="28"/>
      <c r="E46" s="134"/>
      <c r="F46" s="29"/>
      <c r="G46" s="30"/>
      <c r="H46" s="40"/>
      <c r="I46" s="41"/>
      <c r="J46" s="41"/>
      <c r="K46" s="42"/>
      <c r="L46" s="43"/>
      <c r="M46" s="43"/>
      <c r="N46" s="43"/>
      <c r="O46" s="43"/>
      <c r="P46" s="44"/>
      <c r="Q46" s="36"/>
      <c r="R46" s="37"/>
      <c r="S46" s="38"/>
    </row>
    <row r="47" spans="1:19" s="24" customFormat="1" ht="32.25" customHeight="1" x14ac:dyDescent="0.2">
      <c r="A47" s="940"/>
      <c r="B47" s="26">
        <v>10</v>
      </c>
      <c r="C47" s="39" t="s">
        <v>60</v>
      </c>
      <c r="D47" s="28"/>
      <c r="E47" s="134"/>
      <c r="F47" s="29"/>
      <c r="G47" s="30"/>
      <c r="H47" s="40"/>
      <c r="I47" s="41"/>
      <c r="J47" s="41"/>
      <c r="K47" s="42"/>
      <c r="L47" s="43"/>
      <c r="M47" s="43"/>
      <c r="N47" s="43"/>
      <c r="O47" s="43"/>
      <c r="P47" s="44"/>
      <c r="Q47" s="36"/>
      <c r="R47" s="37"/>
      <c r="S47" s="38"/>
    </row>
    <row r="48" spans="1:19" s="24" customFormat="1" ht="32.25" customHeight="1" x14ac:dyDescent="0.2">
      <c r="A48" s="941"/>
      <c r="B48" s="26">
        <v>11</v>
      </c>
      <c r="C48" s="39" t="s">
        <v>63</v>
      </c>
      <c r="D48" s="46"/>
      <c r="E48" s="135"/>
      <c r="F48" s="47"/>
      <c r="G48" s="48"/>
      <c r="H48" s="40"/>
      <c r="I48" s="41"/>
      <c r="J48" s="41"/>
      <c r="K48" s="42"/>
      <c r="L48" s="43"/>
      <c r="M48" s="43"/>
      <c r="N48" s="43"/>
      <c r="O48" s="43"/>
      <c r="P48" s="44"/>
      <c r="Q48" s="49"/>
      <c r="R48" s="50"/>
      <c r="S48" s="51"/>
    </row>
    <row r="49" spans="1:19" s="24" customFormat="1" ht="32.25" customHeight="1" x14ac:dyDescent="0.2">
      <c r="A49" s="941"/>
      <c r="B49" s="45">
        <v>12</v>
      </c>
      <c r="C49" s="39" t="s">
        <v>12</v>
      </c>
      <c r="D49" s="46"/>
      <c r="E49" s="135"/>
      <c r="F49" s="47"/>
      <c r="G49" s="48"/>
      <c r="H49" s="40"/>
      <c r="I49" s="41"/>
      <c r="J49" s="41"/>
      <c r="K49" s="42"/>
      <c r="L49" s="43"/>
      <c r="M49" s="43"/>
      <c r="N49" s="43"/>
      <c r="O49" s="43"/>
      <c r="P49" s="44"/>
      <c r="Q49" s="49"/>
      <c r="R49" s="50"/>
      <c r="S49" s="51"/>
    </row>
    <row r="50" spans="1:19" s="24" customFormat="1" ht="32.25" customHeight="1" x14ac:dyDescent="0.2">
      <c r="A50" s="941"/>
      <c r="B50" s="26">
        <v>13</v>
      </c>
      <c r="C50" s="39" t="s">
        <v>14</v>
      </c>
      <c r="D50" s="46"/>
      <c r="E50" s="135"/>
      <c r="F50" s="47"/>
      <c r="G50" s="48"/>
      <c r="H50" s="40"/>
      <c r="I50" s="41"/>
      <c r="J50" s="41"/>
      <c r="K50" s="42"/>
      <c r="L50" s="43"/>
      <c r="M50" s="43"/>
      <c r="N50" s="43"/>
      <c r="O50" s="43"/>
      <c r="P50" s="44"/>
      <c r="Q50" s="49"/>
      <c r="R50" s="50"/>
      <c r="S50" s="51"/>
    </row>
    <row r="51" spans="1:19" s="24" customFormat="1" ht="32.25" customHeight="1" x14ac:dyDescent="0.2">
      <c r="A51" s="941"/>
      <c r="B51" s="26">
        <v>14</v>
      </c>
      <c r="C51" s="39" t="s">
        <v>16</v>
      </c>
      <c r="D51" s="46"/>
      <c r="E51" s="135"/>
      <c r="F51" s="47"/>
      <c r="G51" s="48"/>
      <c r="H51" s="40"/>
      <c r="I51" s="41"/>
      <c r="J51" s="41"/>
      <c r="K51" s="42"/>
      <c r="L51" s="43"/>
      <c r="M51" s="43"/>
      <c r="N51" s="43"/>
      <c r="O51" s="43"/>
      <c r="P51" s="44"/>
      <c r="Q51" s="49"/>
      <c r="R51" s="50"/>
      <c r="S51" s="51"/>
    </row>
    <row r="52" spans="1:19" s="24" customFormat="1" ht="32.25" customHeight="1" x14ac:dyDescent="0.2">
      <c r="A52" s="941"/>
      <c r="B52" s="26">
        <v>15</v>
      </c>
      <c r="C52" s="39" t="s">
        <v>18</v>
      </c>
      <c r="D52" s="46"/>
      <c r="E52" s="135"/>
      <c r="F52" s="47"/>
      <c r="G52" s="48"/>
      <c r="H52" s="40"/>
      <c r="I52" s="41"/>
      <c r="J52" s="41"/>
      <c r="K52" s="42"/>
      <c r="L52" s="43"/>
      <c r="M52" s="43"/>
      <c r="N52" s="43"/>
      <c r="O52" s="43"/>
      <c r="P52" s="44"/>
      <c r="Q52" s="49"/>
      <c r="R52" s="50"/>
      <c r="S52" s="51"/>
    </row>
    <row r="53" spans="1:19" s="25" customFormat="1" ht="32.25" customHeight="1" x14ac:dyDescent="0.2">
      <c r="A53" s="941"/>
      <c r="B53" s="45">
        <v>16</v>
      </c>
      <c r="C53" s="39" t="s">
        <v>20</v>
      </c>
      <c r="D53" s="46"/>
      <c r="E53" s="135"/>
      <c r="F53" s="47"/>
      <c r="G53" s="48"/>
      <c r="H53" s="40"/>
      <c r="I53" s="41"/>
      <c r="J53" s="41"/>
      <c r="K53" s="42"/>
      <c r="L53" s="43"/>
      <c r="M53" s="43"/>
      <c r="N53" s="43"/>
      <c r="O53" s="43"/>
      <c r="P53" s="44"/>
      <c r="Q53" s="49"/>
      <c r="R53" s="50"/>
      <c r="S53" s="51"/>
    </row>
    <row r="54" spans="1:19" s="24" customFormat="1" ht="32.25" customHeight="1" x14ac:dyDescent="0.2">
      <c r="A54" s="941"/>
      <c r="B54" s="26">
        <v>17</v>
      </c>
      <c r="C54" s="39" t="s">
        <v>76</v>
      </c>
      <c r="D54" s="46"/>
      <c r="E54" s="135"/>
      <c r="F54" s="47"/>
      <c r="G54" s="48"/>
      <c r="H54" s="40"/>
      <c r="I54" s="41"/>
      <c r="J54" s="41"/>
      <c r="K54" s="42"/>
      <c r="L54" s="43"/>
      <c r="M54" s="43"/>
      <c r="N54" s="43"/>
      <c r="O54" s="43"/>
      <c r="P54" s="44"/>
      <c r="Q54" s="49"/>
      <c r="R54" s="50"/>
      <c r="S54" s="51"/>
    </row>
    <row r="55" spans="1:19" s="25" customFormat="1" ht="32.25" customHeight="1" x14ac:dyDescent="0.2">
      <c r="A55" s="941"/>
      <c r="B55" s="26">
        <v>18</v>
      </c>
      <c r="C55" s="39" t="s">
        <v>22</v>
      </c>
      <c r="D55" s="46"/>
      <c r="E55" s="135"/>
      <c r="F55" s="47"/>
      <c r="G55" s="48"/>
      <c r="H55" s="40"/>
      <c r="I55" s="41"/>
      <c r="J55" s="41"/>
      <c r="K55" s="42"/>
      <c r="L55" s="43"/>
      <c r="M55" s="43"/>
      <c r="N55" s="43"/>
      <c r="O55" s="43"/>
      <c r="P55" s="44"/>
      <c r="Q55" s="49"/>
      <c r="R55" s="50"/>
      <c r="S55" s="51"/>
    </row>
    <row r="56" spans="1:19" s="25" customFormat="1" ht="32.25" customHeight="1" x14ac:dyDescent="0.2">
      <c r="A56" s="941"/>
      <c r="B56" s="26">
        <v>19</v>
      </c>
      <c r="C56" s="39" t="s">
        <v>24</v>
      </c>
      <c r="D56" s="46"/>
      <c r="E56" s="135"/>
      <c r="F56" s="47"/>
      <c r="G56" s="48"/>
      <c r="H56" s="40"/>
      <c r="I56" s="41"/>
      <c r="J56" s="41"/>
      <c r="K56" s="42"/>
      <c r="L56" s="43"/>
      <c r="M56" s="43"/>
      <c r="N56" s="43"/>
      <c r="O56" s="43"/>
      <c r="P56" s="44"/>
      <c r="Q56" s="49"/>
      <c r="R56" s="50"/>
      <c r="S56" s="51"/>
    </row>
    <row r="57" spans="1:19" s="25" customFormat="1" ht="32.25" customHeight="1" x14ac:dyDescent="0.2">
      <c r="A57" s="941"/>
      <c r="B57" s="45">
        <v>20</v>
      </c>
      <c r="C57" s="39" t="s">
        <v>26</v>
      </c>
      <c r="D57" s="46"/>
      <c r="E57" s="135"/>
      <c r="F57" s="47"/>
      <c r="G57" s="48"/>
      <c r="H57" s="40"/>
      <c r="I57" s="41"/>
      <c r="J57" s="41"/>
      <c r="K57" s="42"/>
      <c r="L57" s="43"/>
      <c r="M57" s="43"/>
      <c r="N57" s="43"/>
      <c r="O57" s="43"/>
      <c r="P57" s="44"/>
      <c r="Q57" s="49"/>
      <c r="R57" s="50"/>
      <c r="S57" s="51"/>
    </row>
    <row r="58" spans="1:19" s="25" customFormat="1" ht="32.25" customHeight="1" x14ac:dyDescent="0.2">
      <c r="A58" s="941"/>
      <c r="B58" s="26">
        <v>21</v>
      </c>
      <c r="C58" s="39" t="s">
        <v>28</v>
      </c>
      <c r="D58" s="46"/>
      <c r="E58" s="135"/>
      <c r="F58" s="47"/>
      <c r="G58" s="48"/>
      <c r="H58" s="40"/>
      <c r="I58" s="41"/>
      <c r="J58" s="41"/>
      <c r="K58" s="42"/>
      <c r="L58" s="43"/>
      <c r="M58" s="43"/>
      <c r="N58" s="43"/>
      <c r="O58" s="43"/>
      <c r="P58" s="44"/>
      <c r="Q58" s="49"/>
      <c r="R58" s="50"/>
      <c r="S58" s="51"/>
    </row>
    <row r="59" spans="1:19" s="25" customFormat="1" ht="32.25" customHeight="1" x14ac:dyDescent="0.2">
      <c r="A59" s="941"/>
      <c r="B59" s="26">
        <v>22</v>
      </c>
      <c r="C59" s="39" t="s">
        <v>30</v>
      </c>
      <c r="D59" s="46"/>
      <c r="E59" s="135"/>
      <c r="F59" s="47"/>
      <c r="G59" s="48"/>
      <c r="H59" s="40"/>
      <c r="I59" s="41"/>
      <c r="J59" s="41"/>
      <c r="K59" s="42"/>
      <c r="L59" s="43"/>
      <c r="M59" s="43"/>
      <c r="N59" s="43"/>
      <c r="O59" s="43"/>
      <c r="P59" s="44"/>
      <c r="Q59" s="49"/>
      <c r="R59" s="50"/>
      <c r="S59" s="51"/>
    </row>
    <row r="60" spans="1:19" s="25" customFormat="1" ht="32.25" customHeight="1" x14ac:dyDescent="0.2">
      <c r="A60" s="941"/>
      <c r="B60" s="26">
        <v>23</v>
      </c>
      <c r="C60" s="39" t="s">
        <v>87</v>
      </c>
      <c r="D60" s="46"/>
      <c r="E60" s="135"/>
      <c r="F60" s="47"/>
      <c r="G60" s="48"/>
      <c r="H60" s="40"/>
      <c r="I60" s="41"/>
      <c r="J60" s="41"/>
      <c r="K60" s="42"/>
      <c r="L60" s="43"/>
      <c r="M60" s="43"/>
      <c r="N60" s="43"/>
      <c r="O60" s="43"/>
      <c r="P60" s="44"/>
      <c r="Q60" s="49"/>
      <c r="R60" s="50"/>
      <c r="S60" s="51"/>
    </row>
    <row r="61" spans="1:19" s="25" customFormat="1" ht="32.25" customHeight="1" x14ac:dyDescent="0.2">
      <c r="A61" s="941"/>
      <c r="B61" s="45">
        <v>24</v>
      </c>
      <c r="C61" s="39" t="s">
        <v>88</v>
      </c>
      <c r="D61" s="46"/>
      <c r="E61" s="135"/>
      <c r="F61" s="47"/>
      <c r="G61" s="48"/>
      <c r="H61" s="40"/>
      <c r="I61" s="41"/>
      <c r="J61" s="41"/>
      <c r="K61" s="42"/>
      <c r="L61" s="43"/>
      <c r="M61" s="43"/>
      <c r="N61" s="43"/>
      <c r="O61" s="43"/>
      <c r="P61" s="44"/>
      <c r="Q61" s="49"/>
      <c r="R61" s="50"/>
      <c r="S61" s="51"/>
    </row>
    <row r="62" spans="1:19" s="25" customFormat="1" ht="32.25" customHeight="1" thickBot="1" x14ac:dyDescent="0.25">
      <c r="A62" s="941"/>
      <c r="B62" s="52">
        <v>25</v>
      </c>
      <c r="C62" s="53" t="s">
        <v>89</v>
      </c>
      <c r="D62" s="54"/>
      <c r="E62" s="136"/>
      <c r="F62" s="55"/>
      <c r="G62" s="56"/>
      <c r="H62" s="57"/>
      <c r="I62" s="58"/>
      <c r="J62" s="58"/>
      <c r="K62" s="59"/>
      <c r="L62" s="43"/>
      <c r="M62" s="43"/>
      <c r="N62" s="43"/>
      <c r="O62" s="43"/>
      <c r="P62" s="60"/>
      <c r="Q62" s="61"/>
      <c r="R62" s="62"/>
      <c r="S62" s="63"/>
    </row>
    <row r="63" spans="1:19" s="25" customFormat="1" ht="32.25" customHeight="1" thickBot="1" x14ac:dyDescent="0.25">
      <c r="A63" s="942"/>
      <c r="B63" s="943" t="s">
        <v>105</v>
      </c>
      <c r="C63" s="944"/>
      <c r="D63" s="64"/>
      <c r="E63" s="137"/>
      <c r="F63" s="65"/>
      <c r="G63" s="66"/>
      <c r="H63" s="67"/>
      <c r="I63" s="68"/>
      <c r="J63" s="68"/>
      <c r="K63" s="69"/>
      <c r="L63" s="70"/>
      <c r="M63" s="70"/>
      <c r="N63" s="70"/>
      <c r="O63" s="70"/>
      <c r="P63" s="931"/>
      <c r="Q63" s="932"/>
      <c r="R63" s="933"/>
      <c r="S63" s="71">
        <f>+SUM(S38:S62)</f>
        <v>0</v>
      </c>
    </row>
    <row r="64" spans="1:19" s="25" customFormat="1" ht="12" x14ac:dyDescent="0.2">
      <c r="P64" s="24"/>
      <c r="Q64" s="24"/>
      <c r="R64" s="24"/>
    </row>
  </sheetData>
  <mergeCells count="31">
    <mergeCell ref="A1:A4"/>
    <mergeCell ref="B7:C7"/>
    <mergeCell ref="B8:C8"/>
    <mergeCell ref="A38:A63"/>
    <mergeCell ref="B63:C63"/>
    <mergeCell ref="B6:C6"/>
    <mergeCell ref="A12:A37"/>
    <mergeCell ref="B3:Q3"/>
    <mergeCell ref="B4:M4"/>
    <mergeCell ref="H37:K37"/>
    <mergeCell ref="L37:O37"/>
    <mergeCell ref="Q12:Q36"/>
    <mergeCell ref="A10:A11"/>
    <mergeCell ref="B10:C10"/>
    <mergeCell ref="P10:S10"/>
    <mergeCell ref="D10:G10"/>
    <mergeCell ref="B37:C37"/>
    <mergeCell ref="P63:R63"/>
    <mergeCell ref="P12:P36"/>
    <mergeCell ref="L12:O36"/>
    <mergeCell ref="D37:G37"/>
    <mergeCell ref="S12:S36"/>
    <mergeCell ref="N4:Q4"/>
    <mergeCell ref="H12:K36"/>
    <mergeCell ref="D12:G36"/>
    <mergeCell ref="H10:K10"/>
    <mergeCell ref="R1:S4"/>
    <mergeCell ref="L10:O10"/>
    <mergeCell ref="B1:Q1"/>
    <mergeCell ref="B2:Q2"/>
    <mergeCell ref="R12:R36"/>
  </mergeCells>
  <conditionalFormatting sqref="I38:J38">
    <cfRule type="expression" dxfId="4" priority="4" stopIfTrue="1">
      <formula>IF(F38&gt;0,1,0)</formula>
    </cfRule>
  </conditionalFormatting>
  <conditionalFormatting sqref="I39:J62">
    <cfRule type="expression" dxfId="3" priority="2" stopIfTrue="1">
      <formula>IF(F39&gt;0,1,0)</formula>
    </cfRule>
  </conditionalFormatting>
  <conditionalFormatting sqref="O38:O62">
    <cfRule type="expression" dxfId="2" priority="29" stopIfTrue="1">
      <formula>IF(H38&gt;0,1,0)</formula>
    </cfRule>
  </conditionalFormatting>
  <conditionalFormatting sqref="M38:N62">
    <cfRule type="expression" dxfId="1" priority="31" stopIfTrue="1">
      <formula>IF(H38&gt;0,1,0)</formula>
    </cfRule>
  </conditionalFormatting>
  <conditionalFormatting sqref="H38:L62">
    <cfRule type="expression" dxfId="0" priority="32" stopIfTrue="1">
      <formula>IF(D38&gt;0,1,0)</formula>
    </cfRule>
  </conditionalFormatting>
  <printOptions horizontalCentered="1" verticalCentered="1"/>
  <pageMargins left="0.78740157480314965" right="0.78740157480314965" top="0.19685039370078741" bottom="0.70866141732283472" header="0.19685039370078741" footer="0.31496062992125984"/>
  <pageSetup scale="62" orientation="landscape" r:id="rId1"/>
  <headerFooter alignWithMargins="0">
    <oddFooter>&amp;L&amp;"Arial,Normal"&amp;7PE01-PR01-F01&amp;C&amp;"Arial,Normal"&amp;7Versión Impresa no controlada, verificar su vigencia en el listado Maestro de Documentos&amp;R&amp;"Arial,Normal"Pag &amp;P de  &amp;N</oddFooter>
  </headerFooter>
  <rowBreaks count="1" manualBreakCount="1">
    <brk id="37"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F16"/>
  <sheetViews>
    <sheetView zoomScale="70" zoomScaleNormal="70" workbookViewId="0">
      <selection activeCell="C12" sqref="C12"/>
    </sheetView>
  </sheetViews>
  <sheetFormatPr baseColWidth="10" defaultColWidth="0" defaultRowHeight="15" zeroHeight="1" x14ac:dyDescent="0.25"/>
  <cols>
    <col min="1" max="3" width="16.42578125" style="5" customWidth="1"/>
    <col min="4" max="4" width="16.42578125" style="6" customWidth="1"/>
    <col min="5" max="8" width="16.42578125" style="5" customWidth="1"/>
    <col min="9" max="14" width="15.140625" style="219" customWidth="1"/>
    <col min="15" max="19" width="9" style="5" customWidth="1"/>
    <col min="20" max="20" width="12.85546875" style="5" customWidth="1"/>
    <col min="21" max="21" width="11.85546875" style="5" customWidth="1"/>
    <col min="22" max="22" width="12.140625" style="5" customWidth="1"/>
    <col min="23" max="25" width="49.140625" style="5" customWidth="1"/>
    <col min="26" max="32" width="0" style="5" hidden="1" customWidth="1"/>
    <col min="33" max="16384" width="11.42578125" style="5" hidden="1"/>
  </cols>
  <sheetData>
    <row r="1" spans="1:25" s="9" customFormat="1" ht="39.75" customHeight="1" x14ac:dyDescent="0.25">
      <c r="A1" s="603"/>
      <c r="B1" s="603"/>
      <c r="C1" s="638" t="s">
        <v>412</v>
      </c>
      <c r="D1" s="638"/>
      <c r="E1" s="638"/>
      <c r="F1" s="638"/>
      <c r="G1" s="638"/>
      <c r="H1" s="638"/>
      <c r="I1" s="638"/>
      <c r="J1" s="638"/>
      <c r="K1" s="638"/>
      <c r="L1" s="638"/>
      <c r="M1" s="638"/>
      <c r="N1" s="638"/>
      <c r="O1" s="638"/>
      <c r="P1" s="638"/>
      <c r="Q1" s="638"/>
      <c r="R1" s="638"/>
      <c r="S1" s="638"/>
      <c r="T1" s="638"/>
      <c r="U1" s="638"/>
      <c r="V1" s="638"/>
      <c r="W1" s="638"/>
      <c r="X1" s="638"/>
      <c r="Y1" s="638"/>
    </row>
    <row r="2" spans="1:25" s="9" customFormat="1" ht="40.5" customHeight="1" x14ac:dyDescent="0.25">
      <c r="A2" s="603"/>
      <c r="B2" s="603"/>
      <c r="C2" s="638" t="s">
        <v>125</v>
      </c>
      <c r="D2" s="638"/>
      <c r="E2" s="638"/>
      <c r="F2" s="638"/>
      <c r="G2" s="638"/>
      <c r="H2" s="638"/>
      <c r="I2" s="638"/>
      <c r="J2" s="638"/>
      <c r="K2" s="638"/>
      <c r="L2" s="638"/>
      <c r="M2" s="638"/>
      <c r="N2" s="638"/>
      <c r="O2" s="638"/>
      <c r="P2" s="638"/>
      <c r="Q2" s="638"/>
      <c r="R2" s="638"/>
      <c r="S2" s="638"/>
      <c r="T2" s="638"/>
      <c r="U2" s="638"/>
      <c r="V2" s="638"/>
      <c r="W2" s="638"/>
      <c r="X2" s="638"/>
      <c r="Y2" s="638"/>
    </row>
    <row r="3" spans="1:25" s="9" customFormat="1" ht="42.75" customHeight="1" x14ac:dyDescent="0.25">
      <c r="A3" s="603"/>
      <c r="B3" s="603"/>
      <c r="C3" s="638" t="s">
        <v>358</v>
      </c>
      <c r="D3" s="638"/>
      <c r="E3" s="638"/>
      <c r="F3" s="638"/>
      <c r="G3" s="638"/>
      <c r="H3" s="638"/>
      <c r="I3" s="638"/>
      <c r="J3" s="638"/>
      <c r="K3" s="638"/>
      <c r="L3" s="638"/>
      <c r="M3" s="638"/>
      <c r="N3" s="638"/>
      <c r="O3" s="638"/>
      <c r="P3" s="638"/>
      <c r="Q3" s="638"/>
      <c r="R3" s="638"/>
      <c r="S3" s="638"/>
      <c r="T3" s="638"/>
      <c r="U3" s="638"/>
      <c r="V3" s="638"/>
      <c r="W3" s="638"/>
      <c r="X3" s="638"/>
      <c r="Y3" s="638"/>
    </row>
    <row r="4" spans="1:25" s="9" customFormat="1" ht="33.75" customHeight="1" x14ac:dyDescent="0.25">
      <c r="A4" s="603"/>
      <c r="B4" s="603"/>
      <c r="C4" s="639" t="s">
        <v>181</v>
      </c>
      <c r="D4" s="639"/>
      <c r="E4" s="639"/>
      <c r="F4" s="639"/>
      <c r="G4" s="639"/>
      <c r="H4" s="639"/>
      <c r="I4" s="639"/>
      <c r="J4" s="639"/>
      <c r="K4" s="639"/>
      <c r="L4" s="639"/>
      <c r="M4" s="639"/>
      <c r="N4" s="639"/>
      <c r="O4" s="639"/>
      <c r="P4" s="639"/>
      <c r="Q4" s="639"/>
      <c r="R4" s="639" t="s">
        <v>686</v>
      </c>
      <c r="S4" s="639"/>
      <c r="T4" s="639"/>
      <c r="U4" s="639"/>
      <c r="V4" s="639"/>
      <c r="W4" s="639"/>
      <c r="X4" s="639"/>
      <c r="Y4" s="639"/>
    </row>
    <row r="5" spans="1:25" s="232" customFormat="1" ht="17.25" customHeight="1" x14ac:dyDescent="0.25">
      <c r="D5" s="261"/>
      <c r="I5" s="228"/>
      <c r="J5" s="228"/>
      <c r="K5" s="228"/>
      <c r="L5" s="228"/>
      <c r="M5" s="228"/>
      <c r="N5" s="228"/>
    </row>
    <row r="6" spans="1:25" s="232" customFormat="1" ht="41.25" customHeight="1" x14ac:dyDescent="0.25">
      <c r="A6" s="647" t="s">
        <v>187</v>
      </c>
      <c r="B6" s="647"/>
      <c r="C6" s="637" t="s">
        <v>332</v>
      </c>
      <c r="D6" s="637"/>
      <c r="E6" s="637"/>
      <c r="F6" s="637"/>
      <c r="G6" s="637"/>
      <c r="I6" s="646"/>
      <c r="J6" s="646"/>
      <c r="K6" s="646"/>
      <c r="L6" s="224"/>
      <c r="M6" s="228"/>
      <c r="N6" s="228"/>
    </row>
    <row r="7" spans="1:25" s="232" customFormat="1" ht="41.25" customHeight="1" x14ac:dyDescent="0.25">
      <c r="A7" s="647" t="s">
        <v>2</v>
      </c>
      <c r="B7" s="647"/>
      <c r="C7" s="637" t="s">
        <v>333</v>
      </c>
      <c r="D7" s="637"/>
      <c r="E7" s="637"/>
      <c r="F7" s="637"/>
      <c r="G7" s="637"/>
      <c r="I7" s="646"/>
      <c r="J7" s="646"/>
      <c r="K7" s="646"/>
      <c r="L7" s="224"/>
      <c r="M7" s="228"/>
      <c r="N7" s="228"/>
    </row>
    <row r="8" spans="1:25" s="232" customFormat="1" ht="46.5" customHeight="1" x14ac:dyDescent="0.25">
      <c r="A8" s="648" t="s">
        <v>184</v>
      </c>
      <c r="B8" s="648"/>
      <c r="C8" s="637" t="s">
        <v>334</v>
      </c>
      <c r="D8" s="637"/>
      <c r="E8" s="637"/>
      <c r="F8" s="637"/>
      <c r="G8" s="637"/>
      <c r="I8" s="646"/>
      <c r="J8" s="646"/>
      <c r="K8" s="646"/>
      <c r="L8" s="224"/>
      <c r="M8" s="228"/>
      <c r="N8" s="228"/>
    </row>
    <row r="9" spans="1:25" s="264" customFormat="1" ht="17.25" customHeight="1" x14ac:dyDescent="0.2">
      <c r="A9" s="262"/>
      <c r="B9" s="262"/>
      <c r="C9" s="262"/>
      <c r="D9" s="262"/>
      <c r="E9" s="263"/>
      <c r="F9" s="263"/>
      <c r="G9" s="263"/>
      <c r="H9" s="263"/>
      <c r="I9" s="263"/>
      <c r="J9" s="263"/>
      <c r="K9" s="263"/>
      <c r="L9" s="263"/>
      <c r="M9" s="263"/>
      <c r="N9" s="263"/>
      <c r="O9" s="263"/>
      <c r="P9" s="263"/>
      <c r="Q9" s="263"/>
      <c r="R9" s="263"/>
      <c r="S9" s="263"/>
      <c r="T9" s="263"/>
      <c r="U9" s="263"/>
      <c r="V9" s="263"/>
    </row>
    <row r="10" spans="1:25" s="22" customFormat="1" ht="35.25" customHeight="1" x14ac:dyDescent="0.2">
      <c r="A10" s="640" t="s">
        <v>196</v>
      </c>
      <c r="B10" s="641"/>
      <c r="C10" s="641"/>
      <c r="D10" s="641"/>
      <c r="E10" s="641"/>
      <c r="F10" s="641"/>
      <c r="G10" s="641"/>
      <c r="H10" s="642"/>
      <c r="I10" s="643" t="s">
        <v>191</v>
      </c>
      <c r="J10" s="644"/>
      <c r="K10" s="644"/>
      <c r="L10" s="644"/>
      <c r="M10" s="644"/>
      <c r="N10" s="645"/>
      <c r="O10" s="633" t="s">
        <v>197</v>
      </c>
      <c r="P10" s="633"/>
      <c r="Q10" s="633"/>
      <c r="R10" s="633"/>
      <c r="S10" s="633"/>
      <c r="T10" s="633"/>
      <c r="U10" s="633"/>
      <c r="V10" s="633"/>
      <c r="W10" s="640" t="s">
        <v>106</v>
      </c>
      <c r="X10" s="641"/>
      <c r="Y10" s="642"/>
    </row>
    <row r="11" spans="1:25" s="22" customFormat="1" ht="63.75" customHeight="1" x14ac:dyDescent="0.2">
      <c r="A11" s="131" t="s">
        <v>190</v>
      </c>
      <c r="B11" s="131" t="s">
        <v>158</v>
      </c>
      <c r="C11" s="131" t="s">
        <v>189</v>
      </c>
      <c r="D11" s="131" t="s">
        <v>188</v>
      </c>
      <c r="E11" s="131" t="s">
        <v>157</v>
      </c>
      <c r="F11" s="131" t="s">
        <v>4</v>
      </c>
      <c r="G11" s="131" t="s">
        <v>3</v>
      </c>
      <c r="H11" s="131" t="s">
        <v>207</v>
      </c>
      <c r="I11" s="132" t="s">
        <v>185</v>
      </c>
      <c r="J11" s="132">
        <v>2016</v>
      </c>
      <c r="K11" s="132">
        <v>2017</v>
      </c>
      <c r="L11" s="132">
        <v>2018</v>
      </c>
      <c r="M11" s="132">
        <v>2019</v>
      </c>
      <c r="N11" s="132">
        <v>2020</v>
      </c>
      <c r="O11" s="132" t="s">
        <v>121</v>
      </c>
      <c r="P11" s="132" t="s">
        <v>117</v>
      </c>
      <c r="Q11" s="132" t="s">
        <v>118</v>
      </c>
      <c r="R11" s="132" t="s">
        <v>119</v>
      </c>
      <c r="S11" s="132" t="s">
        <v>120</v>
      </c>
      <c r="T11" s="132" t="s">
        <v>192</v>
      </c>
      <c r="U11" s="145" t="s">
        <v>100</v>
      </c>
      <c r="V11" s="132" t="s">
        <v>101</v>
      </c>
      <c r="W11" s="131" t="s">
        <v>102</v>
      </c>
      <c r="X11" s="131" t="s">
        <v>104</v>
      </c>
      <c r="Y11" s="131" t="s">
        <v>103</v>
      </c>
    </row>
    <row r="12" spans="1:25" s="23" customFormat="1" ht="296.10000000000002" customHeight="1" x14ac:dyDescent="0.25">
      <c r="A12" s="147" t="s">
        <v>338</v>
      </c>
      <c r="B12" s="147" t="s">
        <v>339</v>
      </c>
      <c r="C12" s="147">
        <v>259</v>
      </c>
      <c r="D12" s="147" t="s">
        <v>302</v>
      </c>
      <c r="E12" s="147">
        <v>450</v>
      </c>
      <c r="F12" s="178" t="s">
        <v>336</v>
      </c>
      <c r="G12" s="179" t="s">
        <v>286</v>
      </c>
      <c r="H12" s="147" t="s">
        <v>337</v>
      </c>
      <c r="I12" s="179">
        <f>+SUM(J12:N12)</f>
        <v>0.8</v>
      </c>
      <c r="J12" s="146">
        <v>0.05</v>
      </c>
      <c r="K12" s="146">
        <v>0.3</v>
      </c>
      <c r="L12" s="146">
        <v>0.2</v>
      </c>
      <c r="M12" s="266">
        <v>0.2397</v>
      </c>
      <c r="N12" s="266">
        <v>1.03E-2</v>
      </c>
      <c r="O12" s="265">
        <f>'Sección 1. Metas - Magnitud'!M26</f>
        <v>0</v>
      </c>
      <c r="P12" s="265">
        <f>'Sección 1. Metas - Magnitud'!N26</f>
        <v>0</v>
      </c>
      <c r="Q12" s="265">
        <f>'Sección 1. Metas - Magnitud'!O26</f>
        <v>2.5000000000000001E-3</v>
      </c>
      <c r="R12" s="265">
        <f>'Sección 1. Metas - Magnitud'!P26</f>
        <v>2.5000000000000001E-3</v>
      </c>
      <c r="S12" s="265">
        <f>'Sección 1. Metas - Magnitud'!Q26</f>
        <v>5.3E-3</v>
      </c>
      <c r="T12" s="265">
        <f>SUM(O12:S12)</f>
        <v>1.03E-2</v>
      </c>
      <c r="U12" s="266">
        <f>+T12/N12</f>
        <v>1</v>
      </c>
      <c r="V12" s="266">
        <f>SUM(J12,K12,L12,M12,T12)/I12</f>
        <v>1</v>
      </c>
      <c r="W12" s="418" t="str">
        <f>+'15'!B41</f>
        <v>La Oficina de Tecnologías de la información y las Comunicaciones se encargó de la modernización de la plataforma tecnológica de la Entidad, y logró  que la infraestructura de TI de  la entidad  se encuentre modernizada en un 80%, esto a través de cuatro diferentes fases de modernización que incluyeron  hardware, software,  y actualización constante de licenciamiento y soporte de ORACLE, permitiendo soportar todos los  proyectos con componente tecnológico vigentes  y los previstos durante la vigencia.
Se adicionó y prorrogó el contrato 2019-1769 Con línea SGC-29
Se adicionó y prorrogó el contrato 2019-1865 Con línea SGC-214
Se contrató la línea SGC-113 con numero de Contrato 2020-592 con Aceptación el 28 de Mayo de 2020.</v>
      </c>
      <c r="X12" s="147" t="str">
        <f>+'15'!B42</f>
        <v>Ninguno durante el periodo</v>
      </c>
      <c r="Y12" s="418" t="str">
        <f>+'15'!B43</f>
        <v>La modernización tecnológica permitirá que la infraestructura de TI de  la entidad  soporte todos los  proyectos con componente tecnológico vigentes  y los previstos  a  futuro, de  igual forma  garantizará que las condiciones de procesamiento, gestión, comunicaciones y seguridad de la  información cumplan con los  estándares definidos para  IPV6 que garantiza entre  otros beneficios: Infraestructura de direcciones ip  y enrutamiento eficaz, seguridad integrada, mejora de la compatibilidad para la calidad de servicio (QoS)  de TI y tiene mayor capacidad de ampliación de la infraestructura de TI institucional.</v>
      </c>
    </row>
    <row r="13" spans="1:25" hidden="1" x14ac:dyDescent="0.25"/>
    <row r="14" spans="1:25" hidden="1" x14ac:dyDescent="0.25">
      <c r="D14" s="5"/>
    </row>
    <row r="15" spans="1:25" hidden="1" x14ac:dyDescent="0.25">
      <c r="D15" s="5"/>
    </row>
    <row r="16" spans="1:25" hidden="1" x14ac:dyDescent="0.25"/>
  </sheetData>
  <sheetProtection autoFilter="0" pivotTables="0"/>
  <mergeCells count="19">
    <mergeCell ref="A7:B7"/>
    <mergeCell ref="A8:B8"/>
    <mergeCell ref="C1:Y1"/>
    <mergeCell ref="C2:Y2"/>
    <mergeCell ref="C3:Y3"/>
    <mergeCell ref="R4:Y4"/>
    <mergeCell ref="W10:Y10"/>
    <mergeCell ref="I10:N10"/>
    <mergeCell ref="A10:H10"/>
    <mergeCell ref="A1:B4"/>
    <mergeCell ref="O10:V10"/>
    <mergeCell ref="C4:Q4"/>
    <mergeCell ref="C6:G6"/>
    <mergeCell ref="C7:G7"/>
    <mergeCell ref="C8:G8"/>
    <mergeCell ref="I6:I8"/>
    <mergeCell ref="J6:J8"/>
    <mergeCell ref="K6:K8"/>
    <mergeCell ref="A6:B6"/>
  </mergeCells>
  <phoneticPr fontId="4" type="noConversion"/>
  <conditionalFormatting sqref="O12:S12">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scale="30" fitToWidth="0" orientation="landscape" r:id="rId1"/>
  <headerFooter>
    <oddFooter>&amp;L&amp;"Arial,Normal"&amp;7PE01-PR01-F01&amp;C&amp;"Arial,Normal"&amp;7Versión Impresa no controlada, verificar su vigencia en el listado Maestro de Documentos&amp;R&amp;"Arial,Normal"Pag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X68"/>
  <sheetViews>
    <sheetView topLeftCell="B44" zoomScale="80" zoomScaleNormal="80" workbookViewId="0">
      <selection activeCell="C41" sqref="C41:I41"/>
    </sheetView>
  </sheetViews>
  <sheetFormatPr baseColWidth="10" defaultColWidth="0" defaultRowHeight="12.75" zeroHeight="1" x14ac:dyDescent="0.2"/>
  <cols>
    <col min="1" max="1" width="1" style="277" hidden="1" customWidth="1"/>
    <col min="2" max="2" width="25.85546875" style="314" customWidth="1"/>
    <col min="3" max="6" width="20.85546875" style="277" customWidth="1"/>
    <col min="7" max="7" width="20.85546875" style="315" customWidth="1"/>
    <col min="8" max="9" width="20.85546875" style="277" customWidth="1"/>
    <col min="10" max="10" width="1.42578125" style="316" hidden="1" customWidth="1"/>
    <col min="11" max="11" width="22.42578125" style="316" hidden="1" customWidth="1"/>
    <col min="12" max="21" width="0" style="205" hidden="1" customWidth="1"/>
    <col min="22" max="24" width="0" style="204" hidden="1" customWidth="1"/>
    <col min="25" max="16384" width="0" style="277" hidden="1"/>
  </cols>
  <sheetData>
    <row r="1" spans="2:14" ht="31.5" customHeight="1" x14ac:dyDescent="0.2">
      <c r="B1" s="649"/>
      <c r="C1" s="651" t="s">
        <v>414</v>
      </c>
      <c r="D1" s="651"/>
      <c r="E1" s="651"/>
      <c r="F1" s="651"/>
      <c r="G1" s="651"/>
      <c r="H1" s="651"/>
      <c r="I1" s="651"/>
      <c r="J1" s="276"/>
      <c r="K1" s="276"/>
      <c r="M1" s="152"/>
    </row>
    <row r="2" spans="2:14" ht="25.5" customHeight="1" x14ac:dyDescent="0.2">
      <c r="B2" s="649"/>
      <c r="C2" s="650" t="s">
        <v>125</v>
      </c>
      <c r="D2" s="650"/>
      <c r="E2" s="650"/>
      <c r="F2" s="650"/>
      <c r="G2" s="650"/>
      <c r="H2" s="650"/>
      <c r="I2" s="650"/>
      <c r="J2" s="276"/>
      <c r="K2" s="152" t="s">
        <v>421</v>
      </c>
      <c r="M2" s="152"/>
    </row>
    <row r="3" spans="2:14" ht="25.5" customHeight="1" x14ac:dyDescent="0.2">
      <c r="B3" s="649"/>
      <c r="C3" s="650" t="s">
        <v>208</v>
      </c>
      <c r="D3" s="650"/>
      <c r="E3" s="650"/>
      <c r="F3" s="650"/>
      <c r="G3" s="650"/>
      <c r="H3" s="650"/>
      <c r="I3" s="650"/>
      <c r="J3" s="276"/>
      <c r="K3" s="152" t="s">
        <v>422</v>
      </c>
      <c r="M3" s="152"/>
    </row>
    <row r="4" spans="2:14" ht="25.5" customHeight="1" x14ac:dyDescent="0.2">
      <c r="B4" s="649"/>
      <c r="C4" s="650" t="s">
        <v>209</v>
      </c>
      <c r="D4" s="650"/>
      <c r="E4" s="650"/>
      <c r="F4" s="650"/>
      <c r="G4" s="638" t="s">
        <v>408</v>
      </c>
      <c r="H4" s="638"/>
      <c r="I4" s="638"/>
      <c r="J4" s="276"/>
      <c r="K4" s="152" t="s">
        <v>423</v>
      </c>
      <c r="M4" s="152"/>
    </row>
    <row r="5" spans="2:14" ht="23.25" customHeight="1" x14ac:dyDescent="0.2">
      <c r="B5" s="652" t="s">
        <v>210</v>
      </c>
      <c r="C5" s="653"/>
      <c r="D5" s="653"/>
      <c r="E5" s="653"/>
      <c r="F5" s="653"/>
      <c r="G5" s="653"/>
      <c r="H5" s="653"/>
      <c r="I5" s="654"/>
      <c r="J5" s="153"/>
      <c r="K5" s="152" t="s">
        <v>424</v>
      </c>
    </row>
    <row r="6" spans="2:14" ht="24" customHeight="1" x14ac:dyDescent="0.2">
      <c r="B6" s="655" t="s">
        <v>211</v>
      </c>
      <c r="C6" s="656"/>
      <c r="D6" s="656"/>
      <c r="E6" s="656"/>
      <c r="F6" s="656"/>
      <c r="G6" s="656"/>
      <c r="H6" s="656"/>
      <c r="I6" s="657"/>
      <c r="J6" s="278"/>
      <c r="K6" s="205"/>
    </row>
    <row r="7" spans="2:14" ht="24" customHeight="1" x14ac:dyDescent="0.2">
      <c r="B7" s="658" t="s">
        <v>212</v>
      </c>
      <c r="C7" s="658"/>
      <c r="D7" s="658"/>
      <c r="E7" s="658"/>
      <c r="F7" s="658"/>
      <c r="G7" s="658"/>
      <c r="H7" s="658"/>
      <c r="I7" s="658"/>
      <c r="J7" s="279"/>
      <c r="K7" s="205"/>
      <c r="N7" s="280"/>
    </row>
    <row r="8" spans="2:14" ht="29.25" customHeight="1" x14ac:dyDescent="0.2">
      <c r="B8" s="340" t="s">
        <v>402</v>
      </c>
      <c r="C8" s="341">
        <v>11</v>
      </c>
      <c r="D8" s="659" t="s">
        <v>403</v>
      </c>
      <c r="E8" s="659"/>
      <c r="F8" s="661" t="s">
        <v>300</v>
      </c>
      <c r="G8" s="661"/>
      <c r="H8" s="661"/>
      <c r="I8" s="661"/>
      <c r="J8" s="283"/>
      <c r="K8" s="205"/>
      <c r="L8" s="280" t="s">
        <v>425</v>
      </c>
      <c r="M8" s="152"/>
      <c r="N8" s="280"/>
    </row>
    <row r="9" spans="2:14" ht="29.25" customHeight="1" x14ac:dyDescent="0.2">
      <c r="B9" s="340" t="s">
        <v>213</v>
      </c>
      <c r="C9" s="341" t="s">
        <v>227</v>
      </c>
      <c r="D9" s="659" t="s">
        <v>214</v>
      </c>
      <c r="E9" s="659"/>
      <c r="F9" s="660" t="s">
        <v>409</v>
      </c>
      <c r="G9" s="660"/>
      <c r="H9" s="284" t="s">
        <v>215</v>
      </c>
      <c r="I9" s="345" t="s">
        <v>227</v>
      </c>
      <c r="J9" s="286"/>
      <c r="K9" s="152" t="s">
        <v>418</v>
      </c>
      <c r="L9" s="280" t="s">
        <v>426</v>
      </c>
      <c r="M9" s="152"/>
      <c r="N9" s="280"/>
    </row>
    <row r="10" spans="2:14" ht="29.25" customHeight="1" x14ac:dyDescent="0.2">
      <c r="B10" s="340" t="s">
        <v>216</v>
      </c>
      <c r="C10" s="662" t="s">
        <v>301</v>
      </c>
      <c r="D10" s="662"/>
      <c r="E10" s="662"/>
      <c r="F10" s="662"/>
      <c r="G10" s="284" t="s">
        <v>217</v>
      </c>
      <c r="H10" s="663">
        <v>967</v>
      </c>
      <c r="I10" s="663"/>
      <c r="J10" s="287"/>
      <c r="K10" s="152" t="s">
        <v>419</v>
      </c>
      <c r="L10" s="280" t="s">
        <v>427</v>
      </c>
      <c r="M10" s="152"/>
      <c r="N10" s="280"/>
    </row>
    <row r="11" spans="2:14" ht="29.25" customHeight="1" x14ac:dyDescent="0.2">
      <c r="B11" s="340" t="s">
        <v>220</v>
      </c>
      <c r="C11" s="664" t="s">
        <v>418</v>
      </c>
      <c r="D11" s="664"/>
      <c r="E11" s="664"/>
      <c r="F11" s="664"/>
      <c r="G11" s="284" t="s">
        <v>221</v>
      </c>
      <c r="H11" s="665" t="s">
        <v>415</v>
      </c>
      <c r="I11" s="665"/>
      <c r="J11" s="288"/>
      <c r="K11" s="152" t="s">
        <v>218</v>
      </c>
      <c r="L11" s="280" t="s">
        <v>219</v>
      </c>
      <c r="M11" s="155"/>
    </row>
    <row r="12" spans="2:14" ht="29.25" customHeight="1" x14ac:dyDescent="0.2">
      <c r="B12" s="340" t="s">
        <v>222</v>
      </c>
      <c r="C12" s="666" t="s">
        <v>243</v>
      </c>
      <c r="D12" s="666"/>
      <c r="E12" s="666"/>
      <c r="F12" s="666"/>
      <c r="G12" s="666"/>
      <c r="H12" s="666"/>
      <c r="I12" s="666"/>
      <c r="J12" s="289"/>
      <c r="K12" s="155" t="s">
        <v>420</v>
      </c>
      <c r="M12" s="155"/>
    </row>
    <row r="13" spans="2:14" ht="29.25" customHeight="1" x14ac:dyDescent="0.2">
      <c r="B13" s="340" t="s">
        <v>223</v>
      </c>
      <c r="C13" s="667" t="s">
        <v>302</v>
      </c>
      <c r="D13" s="667"/>
      <c r="E13" s="667"/>
      <c r="F13" s="667"/>
      <c r="G13" s="667"/>
      <c r="H13" s="667"/>
      <c r="I13" s="667"/>
      <c r="J13" s="286"/>
      <c r="K13" s="155"/>
      <c r="M13" s="155"/>
      <c r="N13" s="280"/>
    </row>
    <row r="14" spans="2:14" ht="29.25" customHeight="1" x14ac:dyDescent="0.2">
      <c r="B14" s="340" t="s">
        <v>225</v>
      </c>
      <c r="C14" s="660" t="s">
        <v>303</v>
      </c>
      <c r="D14" s="660"/>
      <c r="E14" s="660"/>
      <c r="F14" s="660"/>
      <c r="G14" s="284" t="s">
        <v>226</v>
      </c>
      <c r="H14" s="668" t="s">
        <v>238</v>
      </c>
      <c r="I14" s="668"/>
      <c r="J14" s="286"/>
      <c r="K14" s="155"/>
      <c r="L14" s="280" t="s">
        <v>224</v>
      </c>
      <c r="M14" s="155"/>
      <c r="N14" s="280"/>
    </row>
    <row r="15" spans="2:14" ht="29.25" customHeight="1" x14ac:dyDescent="0.2">
      <c r="B15" s="340" t="s">
        <v>228</v>
      </c>
      <c r="C15" s="669" t="s">
        <v>470</v>
      </c>
      <c r="D15" s="669"/>
      <c r="E15" s="669"/>
      <c r="F15" s="669"/>
      <c r="G15" s="284" t="s">
        <v>229</v>
      </c>
      <c r="H15" s="668" t="s">
        <v>219</v>
      </c>
      <c r="I15" s="668"/>
      <c r="J15" s="286"/>
      <c r="K15" s="155" t="s">
        <v>428</v>
      </c>
      <c r="L15" s="280" t="s">
        <v>227</v>
      </c>
      <c r="M15" s="155"/>
    </row>
    <row r="16" spans="2:14" ht="29.25" customHeight="1" x14ac:dyDescent="0.2">
      <c r="B16" s="340" t="s">
        <v>230</v>
      </c>
      <c r="C16" s="660" t="s">
        <v>304</v>
      </c>
      <c r="D16" s="660"/>
      <c r="E16" s="660"/>
      <c r="F16" s="660"/>
      <c r="G16" s="660"/>
      <c r="H16" s="660"/>
      <c r="I16" s="660"/>
      <c r="J16" s="289"/>
      <c r="K16" s="155" t="s">
        <v>429</v>
      </c>
      <c r="M16" s="155"/>
      <c r="N16" s="280"/>
    </row>
    <row r="17" spans="2:14" ht="29.25" customHeight="1" x14ac:dyDescent="0.2">
      <c r="B17" s="340" t="s">
        <v>233</v>
      </c>
      <c r="C17" s="660" t="s">
        <v>305</v>
      </c>
      <c r="D17" s="660"/>
      <c r="E17" s="660"/>
      <c r="F17" s="660"/>
      <c r="G17" s="660"/>
      <c r="H17" s="660"/>
      <c r="I17" s="660"/>
      <c r="J17" s="290"/>
      <c r="K17" s="155" t="s">
        <v>231</v>
      </c>
      <c r="L17" s="280" t="s">
        <v>232</v>
      </c>
      <c r="M17" s="155"/>
      <c r="N17" s="280"/>
    </row>
    <row r="18" spans="2:14" ht="29.25" customHeight="1" x14ac:dyDescent="0.2">
      <c r="B18" s="340" t="s">
        <v>235</v>
      </c>
      <c r="C18" s="666" t="s">
        <v>416</v>
      </c>
      <c r="D18" s="666"/>
      <c r="E18" s="666"/>
      <c r="F18" s="666"/>
      <c r="G18" s="666"/>
      <c r="H18" s="666"/>
      <c r="I18" s="666"/>
      <c r="J18" s="291"/>
      <c r="K18" s="155" t="s">
        <v>430</v>
      </c>
      <c r="L18" s="280" t="s">
        <v>234</v>
      </c>
      <c r="M18" s="155"/>
      <c r="N18" s="280"/>
    </row>
    <row r="19" spans="2:14" ht="29.25" customHeight="1" x14ac:dyDescent="0.2">
      <c r="B19" s="340" t="s">
        <v>237</v>
      </c>
      <c r="C19" s="670" t="s">
        <v>286</v>
      </c>
      <c r="D19" s="670"/>
      <c r="E19" s="670"/>
      <c r="F19" s="670"/>
      <c r="G19" s="670"/>
      <c r="H19" s="670"/>
      <c r="I19" s="670"/>
      <c r="J19" s="292"/>
      <c r="K19" s="155"/>
      <c r="L19" s="280" t="s">
        <v>431</v>
      </c>
      <c r="M19" s="155"/>
      <c r="N19" s="280"/>
    </row>
    <row r="20" spans="2:14" ht="28.5" customHeight="1" x14ac:dyDescent="0.2">
      <c r="B20" s="659" t="s">
        <v>240</v>
      </c>
      <c r="C20" s="671" t="s">
        <v>241</v>
      </c>
      <c r="D20" s="671"/>
      <c r="E20" s="671"/>
      <c r="F20" s="672" t="s">
        <v>259</v>
      </c>
      <c r="G20" s="672"/>
      <c r="H20" s="672"/>
      <c r="I20" s="672"/>
      <c r="J20" s="293"/>
      <c r="K20" s="155" t="s">
        <v>238</v>
      </c>
      <c r="L20" s="280" t="s">
        <v>239</v>
      </c>
      <c r="M20" s="155"/>
      <c r="N20" s="280"/>
    </row>
    <row r="21" spans="2:14" ht="28.5" customHeight="1" x14ac:dyDescent="0.2">
      <c r="B21" s="659"/>
      <c r="C21" s="666" t="s">
        <v>307</v>
      </c>
      <c r="D21" s="666"/>
      <c r="E21" s="666"/>
      <c r="F21" s="666" t="s">
        <v>308</v>
      </c>
      <c r="G21" s="666"/>
      <c r="H21" s="666"/>
      <c r="I21" s="666"/>
      <c r="J21" s="291"/>
      <c r="K21" s="155" t="s">
        <v>432</v>
      </c>
      <c r="L21" s="280" t="s">
        <v>371</v>
      </c>
      <c r="M21" s="155"/>
      <c r="N21" s="280"/>
    </row>
    <row r="22" spans="2:14" ht="28.5" customHeight="1" x14ac:dyDescent="0.2">
      <c r="B22" s="340" t="s">
        <v>244</v>
      </c>
      <c r="C22" s="667" t="s">
        <v>306</v>
      </c>
      <c r="D22" s="667"/>
      <c r="E22" s="667"/>
      <c r="F22" s="667" t="s">
        <v>306</v>
      </c>
      <c r="G22" s="667"/>
      <c r="H22" s="667"/>
      <c r="I22" s="667"/>
      <c r="J22" s="286"/>
      <c r="K22" s="155" t="s">
        <v>433</v>
      </c>
      <c r="L22" s="280" t="s">
        <v>243</v>
      </c>
      <c r="M22" s="155"/>
      <c r="N22" s="280"/>
    </row>
    <row r="23" spans="2:14" ht="28.5" customHeight="1" x14ac:dyDescent="0.2">
      <c r="B23" s="340" t="s">
        <v>246</v>
      </c>
      <c r="C23" s="666" t="s">
        <v>309</v>
      </c>
      <c r="D23" s="666"/>
      <c r="E23" s="666"/>
      <c r="F23" s="666" t="s">
        <v>310</v>
      </c>
      <c r="G23" s="666"/>
      <c r="H23" s="666"/>
      <c r="I23" s="666"/>
      <c r="J23" s="290"/>
      <c r="K23" s="155"/>
      <c r="L23" s="280" t="s">
        <v>245</v>
      </c>
      <c r="M23" s="156"/>
      <c r="N23" s="280"/>
    </row>
    <row r="24" spans="2:14" ht="28.5" customHeight="1" x14ac:dyDescent="0.2">
      <c r="B24" s="340" t="s">
        <v>248</v>
      </c>
      <c r="C24" s="673">
        <v>43831</v>
      </c>
      <c r="D24" s="660"/>
      <c r="E24" s="660"/>
      <c r="F24" s="284" t="s">
        <v>249</v>
      </c>
      <c r="G24" s="674">
        <f>+'Sección 2. Metas - Presupuesto'!I13</f>
        <v>0.27</v>
      </c>
      <c r="H24" s="674"/>
      <c r="I24" s="674"/>
      <c r="J24" s="294"/>
      <c r="K24" s="156"/>
      <c r="L24" s="280" t="s">
        <v>247</v>
      </c>
      <c r="M24" s="156"/>
    </row>
    <row r="25" spans="2:14" ht="28.5" customHeight="1" x14ac:dyDescent="0.2">
      <c r="B25" s="340" t="s">
        <v>250</v>
      </c>
      <c r="C25" s="673">
        <v>43982</v>
      </c>
      <c r="D25" s="660"/>
      <c r="E25" s="660"/>
      <c r="F25" s="284" t="s">
        <v>251</v>
      </c>
      <c r="G25" s="674">
        <f>+'Sección 2. Metas - Presupuesto'!J13</f>
        <v>0.03</v>
      </c>
      <c r="H25" s="674"/>
      <c r="I25" s="674"/>
      <c r="J25" s="295"/>
      <c r="K25" s="156"/>
      <c r="M25" s="156"/>
    </row>
    <row r="26" spans="2:14" ht="36.75" customHeight="1" x14ac:dyDescent="0.2">
      <c r="B26" s="340" t="s">
        <v>252</v>
      </c>
      <c r="C26" s="668" t="s">
        <v>231</v>
      </c>
      <c r="D26" s="668"/>
      <c r="E26" s="668"/>
      <c r="F26" s="296" t="s">
        <v>253</v>
      </c>
      <c r="G26" s="675"/>
      <c r="H26" s="675"/>
      <c r="I26" s="675"/>
      <c r="J26" s="293"/>
      <c r="K26" s="156"/>
      <c r="M26" s="156"/>
    </row>
    <row r="27" spans="2:14" ht="30" customHeight="1" x14ac:dyDescent="0.2">
      <c r="B27" s="676" t="s">
        <v>254</v>
      </c>
      <c r="C27" s="676"/>
      <c r="D27" s="676"/>
      <c r="E27" s="676"/>
      <c r="F27" s="676"/>
      <c r="G27" s="676"/>
      <c r="H27" s="676"/>
      <c r="I27" s="676"/>
      <c r="J27" s="279"/>
      <c r="K27" s="156"/>
      <c r="M27" s="156"/>
    </row>
    <row r="28" spans="2:14" ht="56.25" customHeight="1" x14ac:dyDescent="0.2">
      <c r="B28" s="344" t="s">
        <v>255</v>
      </c>
      <c r="C28" s="344" t="s">
        <v>256</v>
      </c>
      <c r="D28" s="344" t="s">
        <v>257</v>
      </c>
      <c r="E28" s="344" t="s">
        <v>258</v>
      </c>
      <c r="F28" s="344" t="s">
        <v>259</v>
      </c>
      <c r="G28" s="298" t="s">
        <v>260</v>
      </c>
      <c r="H28" s="298" t="s">
        <v>261</v>
      </c>
      <c r="I28" s="344" t="s">
        <v>262</v>
      </c>
      <c r="J28" s="291"/>
      <c r="K28" s="156"/>
      <c r="M28" s="156"/>
    </row>
    <row r="29" spans="2:14" ht="19.5" customHeight="1" x14ac:dyDescent="0.2">
      <c r="B29" s="342" t="s">
        <v>263</v>
      </c>
      <c r="C29" s="452">
        <v>0</v>
      </c>
      <c r="D29" s="453">
        <f>+C29</f>
        <v>0</v>
      </c>
      <c r="E29" s="454">
        <v>0</v>
      </c>
      <c r="F29" s="455">
        <f>+E29</f>
        <v>0</v>
      </c>
      <c r="G29" s="337">
        <f t="shared" ref="G29:G32" si="0">IFERROR(+C29/E29,)</f>
        <v>0</v>
      </c>
      <c r="H29" s="361">
        <f>IFERROR(+D29/$F$33,)</f>
        <v>0</v>
      </c>
      <c r="I29" s="362">
        <f>+D29/$G$25</f>
        <v>0</v>
      </c>
      <c r="J29" s="300"/>
      <c r="K29" s="156"/>
      <c r="M29" s="156"/>
    </row>
    <row r="30" spans="2:14" ht="19.5" customHeight="1" x14ac:dyDescent="0.2">
      <c r="B30" s="342" t="s">
        <v>264</v>
      </c>
      <c r="C30" s="452">
        <v>7.0000000000000001E-3</v>
      </c>
      <c r="D30" s="453">
        <f>+D29+C30</f>
        <v>7.0000000000000001E-3</v>
      </c>
      <c r="E30" s="454">
        <v>7.0000000000000001E-3</v>
      </c>
      <c r="F30" s="455">
        <f>+E30+F29</f>
        <v>7.0000000000000001E-3</v>
      </c>
      <c r="G30" s="337">
        <v>1</v>
      </c>
      <c r="H30" s="361">
        <f t="shared" ref="H30:H33" si="1">IFERROR(+D30/$F$33,)</f>
        <v>0.23333333333333334</v>
      </c>
      <c r="I30" s="362">
        <f>+D30/$G$25</f>
        <v>0.23333333333333334</v>
      </c>
      <c r="J30" s="300"/>
      <c r="K30" s="156"/>
      <c r="M30" s="156"/>
    </row>
    <row r="31" spans="2:14" ht="19.5" customHeight="1" x14ac:dyDescent="0.2">
      <c r="B31" s="342" t="s">
        <v>265</v>
      </c>
      <c r="C31" s="452">
        <v>8.0000000000000002E-3</v>
      </c>
      <c r="D31" s="453">
        <f>+D30+C31</f>
        <v>1.4999999999999999E-2</v>
      </c>
      <c r="E31" s="454">
        <v>8.0000000000000002E-3</v>
      </c>
      <c r="F31" s="455">
        <f>+E31+F30</f>
        <v>1.4999999999999999E-2</v>
      </c>
      <c r="G31" s="337">
        <v>1</v>
      </c>
      <c r="H31" s="361">
        <f t="shared" si="1"/>
        <v>0.5</v>
      </c>
      <c r="I31" s="362">
        <f>+D31/$G$25</f>
        <v>0.5</v>
      </c>
      <c r="J31" s="300"/>
      <c r="K31" s="156"/>
      <c r="M31" s="156"/>
    </row>
    <row r="32" spans="2:14" ht="19.5" customHeight="1" x14ac:dyDescent="0.2">
      <c r="B32" s="342" t="s">
        <v>266</v>
      </c>
      <c r="C32" s="452">
        <v>0</v>
      </c>
      <c r="D32" s="453">
        <f>+D31+C32</f>
        <v>1.4999999999999999E-2</v>
      </c>
      <c r="E32" s="454">
        <v>0</v>
      </c>
      <c r="F32" s="455">
        <f>+E32+F31</f>
        <v>1.4999999999999999E-2</v>
      </c>
      <c r="G32" s="337">
        <f t="shared" si="0"/>
        <v>0</v>
      </c>
      <c r="H32" s="361">
        <f t="shared" si="1"/>
        <v>0.5</v>
      </c>
      <c r="I32" s="362">
        <f>+D32/$G$25</f>
        <v>0.5</v>
      </c>
      <c r="J32" s="300"/>
      <c r="K32" s="156"/>
    </row>
    <row r="33" spans="2:11" ht="19.5" customHeight="1" x14ac:dyDescent="0.2">
      <c r="B33" s="342" t="s">
        <v>267</v>
      </c>
      <c r="C33" s="452">
        <v>1.4999999999999999E-2</v>
      </c>
      <c r="D33" s="453">
        <f>+D32+C33</f>
        <v>0.03</v>
      </c>
      <c r="E33" s="454">
        <v>1.4999999999999999E-2</v>
      </c>
      <c r="F33" s="458">
        <f>+E33+F32</f>
        <v>0.03</v>
      </c>
      <c r="G33" s="337">
        <v>1</v>
      </c>
      <c r="H33" s="361">
        <f t="shared" si="1"/>
        <v>1</v>
      </c>
      <c r="I33" s="362">
        <f>+D33/$G$25</f>
        <v>1</v>
      </c>
      <c r="J33" s="300"/>
      <c r="K33" s="205"/>
    </row>
    <row r="34" spans="2:11" ht="86.45" customHeight="1" x14ac:dyDescent="0.2">
      <c r="B34" s="343" t="s">
        <v>268</v>
      </c>
      <c r="C34" s="677" t="s">
        <v>695</v>
      </c>
      <c r="D34" s="678"/>
      <c r="E34" s="678"/>
      <c r="F34" s="678"/>
      <c r="G34" s="678"/>
      <c r="H34" s="678"/>
      <c r="I34" s="679"/>
      <c r="J34" s="302"/>
      <c r="K34" s="205"/>
    </row>
    <row r="35" spans="2:11" ht="29.25" customHeight="1" x14ac:dyDescent="0.2">
      <c r="B35" s="658" t="s">
        <v>269</v>
      </c>
      <c r="C35" s="658"/>
      <c r="D35" s="658"/>
      <c r="E35" s="658"/>
      <c r="F35" s="658"/>
      <c r="G35" s="658"/>
      <c r="H35" s="658"/>
      <c r="I35" s="658"/>
      <c r="J35" s="279"/>
      <c r="K35" s="205"/>
    </row>
    <row r="36" spans="2:11" ht="43.5" customHeight="1" x14ac:dyDescent="0.2">
      <c r="B36" s="680"/>
      <c r="C36" s="680"/>
      <c r="D36" s="680"/>
      <c r="E36" s="680"/>
      <c r="F36" s="680"/>
      <c r="G36" s="680"/>
      <c r="H36" s="680"/>
      <c r="I36" s="680"/>
      <c r="J36" s="279"/>
      <c r="K36" s="205"/>
    </row>
    <row r="37" spans="2:11" ht="43.5" customHeight="1" x14ac:dyDescent="0.2">
      <c r="B37" s="680"/>
      <c r="C37" s="680"/>
      <c r="D37" s="680"/>
      <c r="E37" s="680"/>
      <c r="F37" s="680"/>
      <c r="G37" s="680"/>
      <c r="H37" s="680"/>
      <c r="I37" s="680"/>
      <c r="J37" s="302"/>
      <c r="K37" s="205"/>
    </row>
    <row r="38" spans="2:11" ht="43.5" customHeight="1" x14ac:dyDescent="0.2">
      <c r="B38" s="680"/>
      <c r="C38" s="680"/>
      <c r="D38" s="680"/>
      <c r="E38" s="680"/>
      <c r="F38" s="680"/>
      <c r="G38" s="680"/>
      <c r="H38" s="680"/>
      <c r="I38" s="680"/>
      <c r="J38" s="302"/>
      <c r="K38" s="205"/>
    </row>
    <row r="39" spans="2:11" ht="43.5" customHeight="1" x14ac:dyDescent="0.2">
      <c r="B39" s="680"/>
      <c r="C39" s="680"/>
      <c r="D39" s="680"/>
      <c r="E39" s="680"/>
      <c r="F39" s="680"/>
      <c r="G39" s="680"/>
      <c r="H39" s="680"/>
      <c r="I39" s="680"/>
      <c r="J39" s="302"/>
      <c r="K39" s="205"/>
    </row>
    <row r="40" spans="2:11" ht="43.5" customHeight="1" x14ac:dyDescent="0.2">
      <c r="B40" s="680"/>
      <c r="C40" s="680"/>
      <c r="D40" s="680"/>
      <c r="E40" s="680"/>
      <c r="F40" s="680"/>
      <c r="G40" s="680"/>
      <c r="H40" s="680"/>
      <c r="I40" s="680"/>
      <c r="J40" s="153"/>
      <c r="K40" s="205"/>
    </row>
    <row r="41" spans="2:11" ht="49.5" customHeight="1" x14ac:dyDescent="0.2">
      <c r="B41" s="340" t="s">
        <v>270</v>
      </c>
      <c r="C41" s="681" t="s">
        <v>748</v>
      </c>
      <c r="D41" s="682"/>
      <c r="E41" s="682"/>
      <c r="F41" s="682"/>
      <c r="G41" s="682"/>
      <c r="H41" s="682"/>
      <c r="I41" s="683"/>
      <c r="J41" s="303"/>
      <c r="K41" s="205"/>
    </row>
    <row r="42" spans="2:11" ht="49.5" customHeight="1" x14ac:dyDescent="0.2">
      <c r="B42" s="340" t="s">
        <v>271</v>
      </c>
      <c r="C42" s="684" t="s">
        <v>437</v>
      </c>
      <c r="D42" s="685"/>
      <c r="E42" s="685"/>
      <c r="F42" s="685"/>
      <c r="G42" s="685"/>
      <c r="H42" s="685"/>
      <c r="I42" s="686"/>
      <c r="J42" s="303"/>
      <c r="K42" s="205"/>
    </row>
    <row r="43" spans="2:11" ht="49.5" customHeight="1" x14ac:dyDescent="0.2">
      <c r="B43" s="343" t="s">
        <v>272</v>
      </c>
      <c r="C43" s="687" t="s">
        <v>401</v>
      </c>
      <c r="D43" s="688"/>
      <c r="E43" s="688"/>
      <c r="F43" s="688"/>
      <c r="G43" s="688"/>
      <c r="H43" s="688"/>
      <c r="I43" s="689"/>
      <c r="J43" s="303"/>
      <c r="K43" s="303"/>
    </row>
    <row r="44" spans="2:11" ht="29.25" customHeight="1" x14ac:dyDescent="0.2">
      <c r="B44" s="658" t="s">
        <v>273</v>
      </c>
      <c r="C44" s="658"/>
      <c r="D44" s="658"/>
      <c r="E44" s="658"/>
      <c r="F44" s="658"/>
      <c r="G44" s="658"/>
      <c r="H44" s="658"/>
      <c r="I44" s="658"/>
      <c r="J44" s="303"/>
      <c r="K44" s="303"/>
    </row>
    <row r="45" spans="2:11" ht="33" customHeight="1" x14ac:dyDescent="0.2">
      <c r="B45" s="690" t="s">
        <v>274</v>
      </c>
      <c r="C45" s="344" t="s">
        <v>275</v>
      </c>
      <c r="D45" s="691" t="s">
        <v>276</v>
      </c>
      <c r="E45" s="691"/>
      <c r="F45" s="691"/>
      <c r="G45" s="691" t="s">
        <v>277</v>
      </c>
      <c r="H45" s="691"/>
      <c r="I45" s="691"/>
      <c r="J45" s="304"/>
      <c r="K45" s="304"/>
    </row>
    <row r="46" spans="2:11" ht="31.5" customHeight="1" x14ac:dyDescent="0.2">
      <c r="B46" s="690"/>
      <c r="C46" s="158"/>
      <c r="D46" s="692"/>
      <c r="E46" s="692"/>
      <c r="F46" s="692"/>
      <c r="G46" s="693"/>
      <c r="H46" s="693"/>
      <c r="I46" s="693"/>
      <c r="J46" s="304"/>
      <c r="K46" s="304"/>
    </row>
    <row r="47" spans="2:11" ht="31.5" customHeight="1" x14ac:dyDescent="0.2">
      <c r="B47" s="343" t="s">
        <v>278</v>
      </c>
      <c r="C47" s="694" t="s">
        <v>410</v>
      </c>
      <c r="D47" s="694"/>
      <c r="E47" s="695" t="s">
        <v>279</v>
      </c>
      <c r="F47" s="695"/>
      <c r="G47" s="694" t="s">
        <v>478</v>
      </c>
      <c r="H47" s="694"/>
      <c r="I47" s="696"/>
      <c r="J47" s="306"/>
      <c r="K47" s="306"/>
    </row>
    <row r="48" spans="2:11" ht="31.5" customHeight="1" x14ac:dyDescent="0.2">
      <c r="B48" s="343" t="s">
        <v>697</v>
      </c>
      <c r="C48" s="692" t="s">
        <v>696</v>
      </c>
      <c r="D48" s="692"/>
      <c r="E48" s="690" t="s">
        <v>698</v>
      </c>
      <c r="F48" s="690"/>
      <c r="G48" s="697" t="s">
        <v>742</v>
      </c>
      <c r="H48" s="698"/>
      <c r="I48" s="699"/>
      <c r="J48" s="306"/>
      <c r="K48" s="306"/>
    </row>
    <row r="49" spans="2:11" ht="31.5" customHeight="1" x14ac:dyDescent="0.2">
      <c r="B49" s="343" t="s">
        <v>281</v>
      </c>
      <c r="C49" s="692"/>
      <c r="D49" s="692"/>
      <c r="E49" s="659" t="s">
        <v>282</v>
      </c>
      <c r="F49" s="659"/>
      <c r="G49" s="692"/>
      <c r="H49" s="692"/>
      <c r="I49" s="692"/>
      <c r="J49" s="307"/>
      <c r="K49" s="307"/>
    </row>
    <row r="50" spans="2:11" ht="31.5" customHeight="1" x14ac:dyDescent="0.2">
      <c r="B50" s="343" t="s">
        <v>283</v>
      </c>
      <c r="C50" s="692"/>
      <c r="D50" s="692"/>
      <c r="E50" s="659"/>
      <c r="F50" s="659"/>
      <c r="G50" s="692"/>
      <c r="H50" s="692"/>
      <c r="I50" s="692"/>
      <c r="J50" s="307"/>
      <c r="K50" s="307"/>
    </row>
    <row r="51" spans="2:11" ht="15" hidden="1" x14ac:dyDescent="0.25">
      <c r="B51" s="159"/>
      <c r="C51" s="159"/>
      <c r="D51" s="7"/>
      <c r="E51" s="7"/>
      <c r="F51" s="7"/>
      <c r="G51" s="7"/>
      <c r="H51" s="7"/>
      <c r="I51" s="160"/>
      <c r="J51" s="161"/>
      <c r="K51" s="161"/>
    </row>
    <row r="52" spans="2:11" hidden="1" x14ac:dyDescent="0.2">
      <c r="B52" s="308"/>
      <c r="C52" s="309"/>
      <c r="D52" s="309"/>
      <c r="E52" s="310"/>
      <c r="F52" s="310"/>
      <c r="G52" s="311"/>
      <c r="H52" s="312"/>
      <c r="I52" s="309"/>
      <c r="J52" s="313"/>
      <c r="K52" s="313"/>
    </row>
    <row r="53" spans="2:11" hidden="1" x14ac:dyDescent="0.2">
      <c r="B53" s="308"/>
      <c r="C53" s="309"/>
      <c r="D53" s="309"/>
      <c r="E53" s="310"/>
      <c r="F53" s="310"/>
      <c r="G53" s="311"/>
      <c r="H53" s="312"/>
      <c r="I53" s="309"/>
      <c r="J53" s="313"/>
      <c r="K53" s="313"/>
    </row>
    <row r="54" spans="2:11" hidden="1" x14ac:dyDescent="0.2">
      <c r="B54" s="308"/>
      <c r="C54" s="309"/>
      <c r="D54" s="309"/>
      <c r="E54" s="310"/>
      <c r="F54" s="310"/>
      <c r="G54" s="311"/>
      <c r="H54" s="312"/>
      <c r="I54" s="309"/>
      <c r="J54" s="313"/>
      <c r="K54" s="313"/>
    </row>
    <row r="55" spans="2:11" hidden="1" x14ac:dyDescent="0.2">
      <c r="B55" s="308"/>
      <c r="C55" s="309"/>
      <c r="D55" s="309"/>
      <c r="E55" s="310"/>
      <c r="F55" s="310"/>
      <c r="G55" s="311"/>
      <c r="H55" s="312"/>
      <c r="I55" s="309"/>
      <c r="J55" s="313"/>
      <c r="K55" s="313"/>
    </row>
    <row r="56" spans="2:11" hidden="1" x14ac:dyDescent="0.2">
      <c r="B56" s="308"/>
      <c r="C56" s="309"/>
      <c r="D56" s="309"/>
      <c r="E56" s="310"/>
      <c r="F56" s="310"/>
      <c r="G56" s="311"/>
      <c r="H56" s="312"/>
      <c r="I56" s="309"/>
      <c r="J56" s="313"/>
      <c r="K56" s="313"/>
    </row>
    <row r="57" spans="2:11" hidden="1" x14ac:dyDescent="0.2">
      <c r="B57" s="308"/>
      <c r="C57" s="309"/>
      <c r="D57" s="309"/>
      <c r="E57" s="310"/>
      <c r="F57" s="310"/>
      <c r="G57" s="311"/>
      <c r="H57" s="312"/>
      <c r="I57" s="309"/>
      <c r="J57" s="313"/>
      <c r="K57" s="313"/>
    </row>
    <row r="58" spans="2:11" hidden="1" x14ac:dyDescent="0.2">
      <c r="B58" s="308"/>
      <c r="C58" s="309"/>
      <c r="D58" s="309"/>
      <c r="E58" s="310"/>
      <c r="F58" s="310"/>
      <c r="G58" s="311"/>
      <c r="H58" s="312"/>
      <c r="I58" s="309"/>
      <c r="J58" s="313"/>
      <c r="K58" s="313"/>
    </row>
    <row r="59" spans="2:11" hidden="1" x14ac:dyDescent="0.2">
      <c r="B59" s="308"/>
      <c r="C59" s="309"/>
      <c r="D59" s="309"/>
      <c r="E59" s="310"/>
      <c r="F59" s="310"/>
      <c r="G59" s="311"/>
      <c r="H59" s="312"/>
      <c r="I59" s="309"/>
      <c r="J59" s="313"/>
      <c r="K59" s="313"/>
    </row>
    <row r="60" spans="2:11" hidden="1" x14ac:dyDescent="0.2"/>
    <row r="61" spans="2:11" hidden="1" x14ac:dyDescent="0.2"/>
    <row r="62" spans="2:11" hidden="1" x14ac:dyDescent="0.2"/>
    <row r="63" spans="2:11" hidden="1" x14ac:dyDescent="0.2"/>
    <row r="64" spans="2:11" hidden="1" x14ac:dyDescent="0.2"/>
    <row r="65" hidden="1" x14ac:dyDescent="0.2"/>
    <row r="66" hidden="1" x14ac:dyDescent="0.2"/>
    <row r="67" hidden="1" x14ac:dyDescent="0.2"/>
    <row r="68" hidden="1" x14ac:dyDescent="0.2"/>
  </sheetData>
  <sheetProtection autoFilter="0" pivotTables="0"/>
  <mergeCells count="65">
    <mergeCell ref="C49:D49"/>
    <mergeCell ref="E49:F50"/>
    <mergeCell ref="G49:I50"/>
    <mergeCell ref="C50:D50"/>
    <mergeCell ref="C47:D47"/>
    <mergeCell ref="E47:F47"/>
    <mergeCell ref="G47:I47"/>
    <mergeCell ref="C48:D48"/>
    <mergeCell ref="E48:F48"/>
    <mergeCell ref="G48:I48"/>
    <mergeCell ref="C43:I43"/>
    <mergeCell ref="B44:I44"/>
    <mergeCell ref="B45:B46"/>
    <mergeCell ref="D45:F45"/>
    <mergeCell ref="G45:I45"/>
    <mergeCell ref="D46:F46"/>
    <mergeCell ref="G46:I46"/>
    <mergeCell ref="C34:I34"/>
    <mergeCell ref="B35:I35"/>
    <mergeCell ref="B36:I40"/>
    <mergeCell ref="C41:I41"/>
    <mergeCell ref="C42:I42"/>
    <mergeCell ref="C25:E25"/>
    <mergeCell ref="G25:I25"/>
    <mergeCell ref="C26:E26"/>
    <mergeCell ref="G26:I26"/>
    <mergeCell ref="B27:I27"/>
    <mergeCell ref="C22:E22"/>
    <mergeCell ref="F22:I22"/>
    <mergeCell ref="C23:E23"/>
    <mergeCell ref="F23:I23"/>
    <mergeCell ref="C24:E24"/>
    <mergeCell ref="G24:I24"/>
    <mergeCell ref="C16:I16"/>
    <mergeCell ref="C17:I17"/>
    <mergeCell ref="C18:I18"/>
    <mergeCell ref="C19:I19"/>
    <mergeCell ref="B20:B21"/>
    <mergeCell ref="C20:E20"/>
    <mergeCell ref="F20:I20"/>
    <mergeCell ref="C21:E21"/>
    <mergeCell ref="F21:I21"/>
    <mergeCell ref="C13:I13"/>
    <mergeCell ref="C14:F14"/>
    <mergeCell ref="H14:I14"/>
    <mergeCell ref="C15:F15"/>
    <mergeCell ref="H15:I15"/>
    <mergeCell ref="C10:F10"/>
    <mergeCell ref="H10:I10"/>
    <mergeCell ref="C11:F11"/>
    <mergeCell ref="H11:I11"/>
    <mergeCell ref="C12:I12"/>
    <mergeCell ref="B5:I5"/>
    <mergeCell ref="B6:I6"/>
    <mergeCell ref="B7:I7"/>
    <mergeCell ref="D8:E8"/>
    <mergeCell ref="D9:E9"/>
    <mergeCell ref="F9:G9"/>
    <mergeCell ref="F8:I8"/>
    <mergeCell ref="B1:B4"/>
    <mergeCell ref="C4:F4"/>
    <mergeCell ref="C1:I1"/>
    <mergeCell ref="C2:I2"/>
    <mergeCell ref="C3:I3"/>
    <mergeCell ref="G4:I4"/>
  </mergeCells>
  <dataValidations disablePrompts="1" count="7">
    <dataValidation type="list" allowBlank="1" showInputMessage="1" showErrorMessage="1" sqref="C9 I9">
      <formula1>$N$13:$N$14</formula1>
    </dataValidation>
    <dataValidation type="list" allowBlank="1" showInputMessage="1" showErrorMessage="1" sqref="H15:I15">
      <formula1>$N$7:$N$10</formula1>
    </dataValidation>
    <dataValidation type="list" allowBlank="1" showInputMessage="1" showErrorMessage="1" sqref="J12">
      <formula1>$M$23:$M$30</formula1>
    </dataValidation>
    <dataValidation type="list" allowBlank="1" showInputMessage="1" showErrorMessage="1" sqref="H14:J14">
      <formula1>M19:M21</formula1>
    </dataValidation>
    <dataValidation type="list" allowBlank="1" showInputMessage="1" showErrorMessage="1" sqref="C11:F11">
      <formula1>$K$9:$K$12</formula1>
    </dataValidation>
    <dataValidation type="list" allowBlank="1" showInputMessage="1" showErrorMessage="1" sqref="C26:E26">
      <formula1>$M$14:$M$17</formula1>
    </dataValidation>
    <dataValidation type="list" allowBlank="1" showInputMessage="1" showErrorMessage="1" sqref="C12:I12">
      <formula1>$N$16:$N$23</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26"/>
  <sheetViews>
    <sheetView topLeftCell="A10" zoomScale="80" zoomScaleNormal="80" workbookViewId="0">
      <selection activeCell="G18" sqref="G18"/>
    </sheetView>
  </sheetViews>
  <sheetFormatPr baseColWidth="10" defaultColWidth="0" defaultRowHeight="15" zeroHeight="1" x14ac:dyDescent="0.25"/>
  <cols>
    <col min="1" max="1" width="24.42578125" style="171" customWidth="1"/>
    <col min="2" max="2" width="35.5703125" customWidth="1"/>
    <col min="3" max="3" width="20.42578125" customWidth="1"/>
    <col min="4" max="4" width="9" customWidth="1"/>
    <col min="5" max="5" width="59.140625" customWidth="1"/>
    <col min="6" max="6" width="18.42578125" style="183" customWidth="1"/>
    <col min="7" max="7" width="18.85546875" customWidth="1"/>
    <col min="8" max="8" width="16.140625" customWidth="1"/>
    <col min="9" max="9" width="15.85546875" customWidth="1"/>
    <col min="10" max="10" width="42.140625" customWidth="1"/>
    <col min="11" max="196" width="11.42578125" hidden="1" customWidth="1"/>
    <col min="197" max="198" width="1.42578125" hidden="1" customWidth="1"/>
    <col min="199" max="16384" width="11.42578125" hidden="1"/>
  </cols>
  <sheetData>
    <row r="1" spans="1:10" ht="23.25" customHeight="1" x14ac:dyDescent="0.25">
      <c r="A1" s="700"/>
      <c r="B1" s="701" t="s">
        <v>412</v>
      </c>
      <c r="C1" s="701"/>
      <c r="D1" s="701"/>
      <c r="E1" s="701"/>
      <c r="F1" s="701"/>
      <c r="G1" s="701"/>
      <c r="H1" s="701"/>
      <c r="I1" s="701"/>
      <c r="J1" s="701"/>
    </row>
    <row r="2" spans="1:10" ht="23.25" customHeight="1" x14ac:dyDescent="0.25">
      <c r="A2" s="700"/>
      <c r="B2" s="701" t="s">
        <v>125</v>
      </c>
      <c r="C2" s="701"/>
      <c r="D2" s="701"/>
      <c r="E2" s="701"/>
      <c r="F2" s="701"/>
      <c r="G2" s="701"/>
      <c r="H2" s="701"/>
      <c r="I2" s="701"/>
      <c r="J2" s="701"/>
    </row>
    <row r="3" spans="1:10" ht="23.25" customHeight="1" x14ac:dyDescent="0.25">
      <c r="A3" s="700"/>
      <c r="B3" s="701" t="s">
        <v>359</v>
      </c>
      <c r="C3" s="701"/>
      <c r="D3" s="701"/>
      <c r="E3" s="701"/>
      <c r="F3" s="701"/>
      <c r="G3" s="701"/>
      <c r="H3" s="701"/>
      <c r="I3" s="701"/>
      <c r="J3" s="701"/>
    </row>
    <row r="4" spans="1:10" ht="23.25" customHeight="1" x14ac:dyDescent="0.25">
      <c r="A4" s="700"/>
      <c r="B4" s="701" t="s">
        <v>411</v>
      </c>
      <c r="C4" s="701"/>
      <c r="D4" s="701"/>
      <c r="E4" s="701"/>
      <c r="F4" s="701"/>
      <c r="G4" s="702" t="s">
        <v>408</v>
      </c>
      <c r="H4" s="702"/>
      <c r="I4" s="702"/>
      <c r="J4" s="702"/>
    </row>
    <row r="5" spans="1:10" ht="18" customHeight="1" x14ac:dyDescent="0.25">
      <c r="A5" s="270"/>
      <c r="B5" s="271"/>
      <c r="C5" s="271"/>
      <c r="D5" s="271"/>
      <c r="E5" s="271"/>
      <c r="F5" s="271"/>
      <c r="G5" s="271"/>
      <c r="H5" s="271"/>
      <c r="I5" s="272"/>
      <c r="J5" s="269"/>
    </row>
    <row r="6" spans="1:10" ht="51.75" customHeight="1" x14ac:dyDescent="0.25">
      <c r="A6" s="274" t="s">
        <v>370</v>
      </c>
      <c r="B6" s="712" t="s">
        <v>299</v>
      </c>
      <c r="C6" s="712"/>
      <c r="D6" s="712"/>
      <c r="E6" s="273"/>
      <c r="F6" s="271"/>
      <c r="G6" s="271"/>
      <c r="H6" s="271"/>
      <c r="I6" s="272"/>
      <c r="J6" s="269"/>
    </row>
    <row r="7" spans="1:10" ht="32.25" customHeight="1" x14ac:dyDescent="0.25">
      <c r="A7" s="275" t="s">
        <v>0</v>
      </c>
      <c r="B7" s="712" t="s">
        <v>413</v>
      </c>
      <c r="C7" s="712"/>
      <c r="D7" s="712"/>
      <c r="E7" s="719"/>
      <c r="F7" s="719"/>
      <c r="G7" s="719"/>
      <c r="H7" s="271"/>
      <c r="I7" s="272"/>
      <c r="J7" s="268"/>
    </row>
    <row r="8" spans="1:10" ht="32.25" customHeight="1" x14ac:dyDescent="0.25">
      <c r="A8" s="275" t="s">
        <v>295</v>
      </c>
      <c r="B8" s="712" t="s">
        <v>406</v>
      </c>
      <c r="C8" s="712"/>
      <c r="D8" s="712"/>
      <c r="E8" s="231"/>
      <c r="F8" s="271"/>
      <c r="G8" s="271"/>
      <c r="H8" s="271"/>
      <c r="I8" s="272"/>
      <c r="J8" s="268"/>
    </row>
    <row r="9" spans="1:10" ht="33.75" customHeight="1" x14ac:dyDescent="0.25">
      <c r="A9" s="275" t="s">
        <v>180</v>
      </c>
      <c r="B9" s="712" t="s">
        <v>742</v>
      </c>
      <c r="C9" s="712"/>
      <c r="D9" s="712"/>
      <c r="E9" s="273"/>
      <c r="F9" s="271"/>
      <c r="G9" s="271"/>
      <c r="H9" s="271"/>
      <c r="I9" s="272"/>
      <c r="J9" s="268"/>
    </row>
    <row r="10" spans="1:10" ht="33.75" customHeight="1" x14ac:dyDescent="0.25">
      <c r="A10" s="275" t="s">
        <v>360</v>
      </c>
      <c r="B10" s="712" t="s">
        <v>361</v>
      </c>
      <c r="C10" s="712"/>
      <c r="D10" s="712"/>
      <c r="E10" s="273"/>
      <c r="F10" s="271"/>
      <c r="G10" s="271"/>
      <c r="H10" s="271"/>
      <c r="I10" s="272"/>
      <c r="J10" s="268"/>
    </row>
    <row r="11" spans="1:10" x14ac:dyDescent="0.25">
      <c r="A11" s="267"/>
      <c r="B11" s="268"/>
      <c r="C11" s="268"/>
      <c r="D11" s="268"/>
      <c r="E11" s="268"/>
      <c r="F11" s="268"/>
      <c r="G11" s="268"/>
      <c r="H11" s="268"/>
      <c r="I11" s="268"/>
      <c r="J11" s="268"/>
    </row>
    <row r="12" spans="1:10" ht="24.75" customHeight="1" x14ac:dyDescent="0.25">
      <c r="A12" s="705" t="s">
        <v>764</v>
      </c>
      <c r="B12" s="706"/>
      <c r="C12" s="706"/>
      <c r="D12" s="706"/>
      <c r="E12" s="706"/>
      <c r="F12" s="706"/>
      <c r="G12" s="707"/>
      <c r="H12" s="703" t="s">
        <v>291</v>
      </c>
      <c r="I12" s="704"/>
      <c r="J12" s="704"/>
    </row>
    <row r="13" spans="1:10" s="172" customFormat="1" ht="56.25" customHeight="1" x14ac:dyDescent="0.25">
      <c r="A13" s="485" t="s">
        <v>296</v>
      </c>
      <c r="B13" s="485" t="s">
        <v>292</v>
      </c>
      <c r="C13" s="485" t="s">
        <v>342</v>
      </c>
      <c r="D13" s="481" t="s">
        <v>293</v>
      </c>
      <c r="E13" s="485" t="s">
        <v>294</v>
      </c>
      <c r="F13" s="485" t="s">
        <v>343</v>
      </c>
      <c r="G13" s="485" t="s">
        <v>344</v>
      </c>
      <c r="H13" s="486" t="s">
        <v>345</v>
      </c>
      <c r="I13" s="486" t="s">
        <v>346</v>
      </c>
      <c r="J13" s="486" t="s">
        <v>347</v>
      </c>
    </row>
    <row r="14" spans="1:10" s="172" customFormat="1" ht="98.25" customHeight="1" x14ac:dyDescent="0.25">
      <c r="A14" s="713">
        <v>1</v>
      </c>
      <c r="B14" s="713" t="s">
        <v>311</v>
      </c>
      <c r="C14" s="716">
        <v>0.03</v>
      </c>
      <c r="D14" s="572">
        <v>1</v>
      </c>
      <c r="E14" s="487" t="s">
        <v>471</v>
      </c>
      <c r="F14" s="571">
        <v>7.0000000000000001E-3</v>
      </c>
      <c r="G14" s="488">
        <v>43981</v>
      </c>
      <c r="H14" s="571">
        <v>7.0000000000000001E-3</v>
      </c>
      <c r="I14" s="488">
        <v>43981</v>
      </c>
      <c r="J14" s="490" t="s">
        <v>692</v>
      </c>
    </row>
    <row r="15" spans="1:10" s="172" customFormat="1" ht="98.25" customHeight="1" x14ac:dyDescent="0.25">
      <c r="A15" s="714"/>
      <c r="B15" s="714"/>
      <c r="C15" s="717"/>
      <c r="D15" s="572">
        <v>2</v>
      </c>
      <c r="E15" s="489" t="s">
        <v>480</v>
      </c>
      <c r="F15" s="571">
        <v>7.0000000000000001E-3</v>
      </c>
      <c r="G15" s="488">
        <v>43886</v>
      </c>
      <c r="H15" s="571">
        <v>7.0000000000000001E-3</v>
      </c>
      <c r="I15" s="488">
        <v>43886</v>
      </c>
      <c r="J15" s="490" t="s">
        <v>689</v>
      </c>
    </row>
    <row r="16" spans="1:10" s="172" customFormat="1" ht="98.25" customHeight="1" x14ac:dyDescent="0.25">
      <c r="A16" s="714"/>
      <c r="B16" s="714"/>
      <c r="C16" s="717"/>
      <c r="D16" s="572">
        <v>3</v>
      </c>
      <c r="E16" s="489" t="s">
        <v>481</v>
      </c>
      <c r="F16" s="571">
        <v>4.0000000000000001E-3</v>
      </c>
      <c r="G16" s="488">
        <v>43920</v>
      </c>
      <c r="H16" s="571">
        <v>4.0000000000000001E-3</v>
      </c>
      <c r="I16" s="488">
        <v>43920</v>
      </c>
      <c r="J16" s="490" t="s">
        <v>691</v>
      </c>
    </row>
    <row r="17" spans="1:12" s="172" customFormat="1" ht="98.25" customHeight="1" x14ac:dyDescent="0.25">
      <c r="A17" s="714"/>
      <c r="B17" s="714"/>
      <c r="C17" s="717"/>
      <c r="D17" s="572">
        <v>4</v>
      </c>
      <c r="E17" s="489" t="s">
        <v>482</v>
      </c>
      <c r="F17" s="571">
        <v>4.0000000000000001E-3</v>
      </c>
      <c r="G17" s="488">
        <v>43920</v>
      </c>
      <c r="H17" s="571">
        <v>4.0000000000000001E-3</v>
      </c>
      <c r="I17" s="488">
        <v>43920</v>
      </c>
      <c r="J17" s="490" t="s">
        <v>690</v>
      </c>
    </row>
    <row r="18" spans="1:12" s="172" customFormat="1" ht="98.25" customHeight="1" x14ac:dyDescent="0.25">
      <c r="A18" s="714"/>
      <c r="B18" s="714"/>
      <c r="C18" s="717"/>
      <c r="D18" s="572">
        <v>5</v>
      </c>
      <c r="E18" s="487" t="s">
        <v>688</v>
      </c>
      <c r="F18" s="571">
        <v>4.0000000000000001E-3</v>
      </c>
      <c r="G18" s="488">
        <v>43981</v>
      </c>
      <c r="H18" s="571">
        <v>4.0000000000000001E-3</v>
      </c>
      <c r="I18" s="488">
        <v>43981</v>
      </c>
      <c r="J18" s="487" t="s">
        <v>693</v>
      </c>
    </row>
    <row r="19" spans="1:12" s="222" customFormat="1" ht="98.25" customHeight="1" x14ac:dyDescent="0.25">
      <c r="A19" s="715"/>
      <c r="B19" s="715"/>
      <c r="C19" s="718"/>
      <c r="D19" s="572">
        <v>6</v>
      </c>
      <c r="E19" s="487" t="s">
        <v>687</v>
      </c>
      <c r="F19" s="571">
        <v>4.0000000000000001E-3</v>
      </c>
      <c r="G19" s="488">
        <v>43981</v>
      </c>
      <c r="H19" s="571">
        <v>4.0000000000000001E-3</v>
      </c>
      <c r="I19" s="488">
        <v>43981</v>
      </c>
      <c r="J19" s="487" t="s">
        <v>694</v>
      </c>
      <c r="K19" s="222">
        <f>+F19/$F$20</f>
        <v>0.13333333333333333</v>
      </c>
      <c r="L19" s="222">
        <f>0.27*K19</f>
        <v>3.6000000000000004E-2</v>
      </c>
    </row>
    <row r="20" spans="1:12" s="177" customFormat="1" ht="30" customHeight="1" x14ac:dyDescent="0.25">
      <c r="A20" s="708" t="s">
        <v>348</v>
      </c>
      <c r="B20" s="709"/>
      <c r="C20" s="573">
        <f>C14+C15+C16+C17+C18+C19</f>
        <v>0.03</v>
      </c>
      <c r="D20" s="710" t="s">
        <v>105</v>
      </c>
      <c r="E20" s="711"/>
      <c r="F20" s="569">
        <f>SUM(F14:F19)</f>
        <v>3.0000000000000002E-2</v>
      </c>
      <c r="G20" s="383"/>
      <c r="H20" s="569">
        <f>SUM(H14:H19)</f>
        <v>3.0000000000000002E-2</v>
      </c>
      <c r="I20" s="182"/>
      <c r="J20" s="182"/>
    </row>
    <row r="21" spans="1:12" x14ac:dyDescent="0.25">
      <c r="C21" s="491">
        <f>SUM(C14:C19)</f>
        <v>0.03</v>
      </c>
      <c r="F21" s="459" t="s">
        <v>400</v>
      </c>
      <c r="H21" s="570"/>
    </row>
    <row r="22" spans="1:12" hidden="1" x14ac:dyDescent="0.25"/>
    <row r="23" spans="1:12" hidden="1" x14ac:dyDescent="0.25"/>
    <row r="24" spans="1:12" hidden="1" x14ac:dyDescent="0.25"/>
    <row r="25" spans="1:12" hidden="1" x14ac:dyDescent="0.25"/>
    <row r="26" spans="1:12" hidden="1" x14ac:dyDescent="0.25"/>
  </sheetData>
  <sheetProtection autoFilter="0" pivotTables="0"/>
  <autoFilter ref="A13:J21"/>
  <mergeCells count="19">
    <mergeCell ref="H12:J12"/>
    <mergeCell ref="A12:G12"/>
    <mergeCell ref="A20:B20"/>
    <mergeCell ref="D20:E20"/>
    <mergeCell ref="B6:D6"/>
    <mergeCell ref="B7:D7"/>
    <mergeCell ref="B8:D8"/>
    <mergeCell ref="B9:D9"/>
    <mergeCell ref="B10:D10"/>
    <mergeCell ref="B14:B19"/>
    <mergeCell ref="A14:A19"/>
    <mergeCell ref="C14:C19"/>
    <mergeCell ref="E7:G7"/>
    <mergeCell ref="A1:A4"/>
    <mergeCell ref="B4:F4"/>
    <mergeCell ref="B1:J1"/>
    <mergeCell ref="B2:J2"/>
    <mergeCell ref="B3:J3"/>
    <mergeCell ref="G4:J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X67"/>
  <sheetViews>
    <sheetView topLeftCell="B38" zoomScale="85" zoomScaleNormal="85" workbookViewId="0">
      <selection activeCell="C44" sqref="C44:I44"/>
    </sheetView>
  </sheetViews>
  <sheetFormatPr baseColWidth="10" defaultColWidth="0" defaultRowHeight="12.75" zeroHeight="1" x14ac:dyDescent="0.2"/>
  <cols>
    <col min="1" max="1" width="1" style="277" hidden="1" customWidth="1"/>
    <col min="2" max="2" width="25.85546875" style="314" customWidth="1"/>
    <col min="3" max="6" width="20.85546875" style="277" customWidth="1"/>
    <col min="7" max="7" width="20.85546875" style="315" customWidth="1"/>
    <col min="8" max="9" width="20.85546875" style="277" customWidth="1"/>
    <col min="10" max="11" width="22.42578125" style="316" hidden="1" customWidth="1"/>
    <col min="12" max="21" width="0" style="205" hidden="1" customWidth="1"/>
    <col min="22" max="24" width="0" style="204" hidden="1" customWidth="1"/>
    <col min="25" max="16384" width="11.42578125" style="277" hidden="1"/>
  </cols>
  <sheetData>
    <row r="1" spans="2:14" ht="6" hidden="1" customHeight="1" x14ac:dyDescent="0.2"/>
    <row r="2" spans="2:14" ht="25.5" customHeight="1" x14ac:dyDescent="0.2">
      <c r="B2" s="649"/>
      <c r="C2" s="651" t="s">
        <v>414</v>
      </c>
      <c r="D2" s="651"/>
      <c r="E2" s="651"/>
      <c r="F2" s="651"/>
      <c r="G2" s="651"/>
      <c r="H2" s="651"/>
      <c r="I2" s="651"/>
      <c r="J2" s="276"/>
      <c r="K2" s="276"/>
      <c r="M2" s="152"/>
    </row>
    <row r="3" spans="2:14" ht="25.5" customHeight="1" x14ac:dyDescent="0.2">
      <c r="B3" s="649"/>
      <c r="C3" s="650" t="s">
        <v>125</v>
      </c>
      <c r="D3" s="650"/>
      <c r="E3" s="650"/>
      <c r="F3" s="650"/>
      <c r="G3" s="650"/>
      <c r="H3" s="650"/>
      <c r="I3" s="650"/>
      <c r="J3" s="276"/>
      <c r="K3" s="276"/>
      <c r="M3" s="152"/>
    </row>
    <row r="4" spans="2:14" ht="25.5" customHeight="1" x14ac:dyDescent="0.2">
      <c r="B4" s="649"/>
      <c r="C4" s="650" t="s">
        <v>208</v>
      </c>
      <c r="D4" s="650"/>
      <c r="E4" s="650"/>
      <c r="F4" s="650"/>
      <c r="G4" s="650"/>
      <c r="H4" s="650"/>
      <c r="I4" s="650"/>
      <c r="J4" s="276"/>
      <c r="K4" s="276"/>
      <c r="M4" s="152"/>
    </row>
    <row r="5" spans="2:14" ht="25.5" customHeight="1" x14ac:dyDescent="0.2">
      <c r="B5" s="649"/>
      <c r="C5" s="650" t="s">
        <v>209</v>
      </c>
      <c r="D5" s="650"/>
      <c r="E5" s="650"/>
      <c r="F5" s="650"/>
      <c r="G5" s="638" t="s">
        <v>408</v>
      </c>
      <c r="H5" s="638"/>
      <c r="I5" s="638"/>
      <c r="J5" s="276"/>
      <c r="K5" s="276"/>
      <c r="M5" s="152"/>
    </row>
    <row r="6" spans="2:14" ht="23.25" customHeight="1" x14ac:dyDescent="0.2">
      <c r="B6" s="652" t="s">
        <v>210</v>
      </c>
      <c r="C6" s="653"/>
      <c r="D6" s="653"/>
      <c r="E6" s="653"/>
      <c r="F6" s="653"/>
      <c r="G6" s="653"/>
      <c r="H6" s="653"/>
      <c r="I6" s="654"/>
      <c r="J6" s="153"/>
      <c r="K6" s="153"/>
    </row>
    <row r="7" spans="2:14" ht="24" customHeight="1" x14ac:dyDescent="0.2">
      <c r="B7" s="655" t="s">
        <v>211</v>
      </c>
      <c r="C7" s="656"/>
      <c r="D7" s="656"/>
      <c r="E7" s="656"/>
      <c r="F7" s="656"/>
      <c r="G7" s="656"/>
      <c r="H7" s="656"/>
      <c r="I7" s="657"/>
      <c r="J7" s="278"/>
      <c r="K7" s="278"/>
    </row>
    <row r="8" spans="2:14" ht="24" customHeight="1" x14ac:dyDescent="0.2">
      <c r="B8" s="658" t="s">
        <v>212</v>
      </c>
      <c r="C8" s="658"/>
      <c r="D8" s="658"/>
      <c r="E8" s="658"/>
      <c r="F8" s="658"/>
      <c r="G8" s="658"/>
      <c r="H8" s="658"/>
      <c r="I8" s="658"/>
      <c r="J8" s="279"/>
      <c r="K8" s="279"/>
      <c r="N8" s="280"/>
    </row>
    <row r="9" spans="2:14" ht="30.75" customHeight="1" x14ac:dyDescent="0.2">
      <c r="B9" s="281" t="s">
        <v>402</v>
      </c>
      <c r="C9" s="282">
        <v>12</v>
      </c>
      <c r="D9" s="659" t="s">
        <v>403</v>
      </c>
      <c r="E9" s="659"/>
      <c r="F9" s="720" t="s">
        <v>436</v>
      </c>
      <c r="G9" s="720"/>
      <c r="H9" s="720"/>
      <c r="I9" s="720"/>
      <c r="J9" s="283"/>
      <c r="K9" s="283"/>
      <c r="M9" s="152"/>
      <c r="N9" s="280"/>
    </row>
    <row r="10" spans="2:14" ht="30.75" customHeight="1" x14ac:dyDescent="0.2">
      <c r="B10" s="281" t="s">
        <v>213</v>
      </c>
      <c r="C10" s="282" t="s">
        <v>224</v>
      </c>
      <c r="D10" s="659" t="s">
        <v>214</v>
      </c>
      <c r="E10" s="659"/>
      <c r="F10" s="660" t="s">
        <v>409</v>
      </c>
      <c r="G10" s="660"/>
      <c r="H10" s="284" t="s">
        <v>215</v>
      </c>
      <c r="I10" s="285" t="s">
        <v>227</v>
      </c>
      <c r="J10" s="286"/>
      <c r="K10" s="286"/>
      <c r="M10" s="152"/>
      <c r="N10" s="280"/>
    </row>
    <row r="11" spans="2:14" ht="30.75" customHeight="1" x14ac:dyDescent="0.2">
      <c r="B11" s="281" t="s">
        <v>216</v>
      </c>
      <c r="C11" s="721" t="s">
        <v>301</v>
      </c>
      <c r="D11" s="721"/>
      <c r="E11" s="721"/>
      <c r="F11" s="721"/>
      <c r="G11" s="284" t="s">
        <v>217</v>
      </c>
      <c r="H11" s="663">
        <v>967</v>
      </c>
      <c r="I11" s="663"/>
      <c r="J11" s="287"/>
      <c r="K11" s="287"/>
      <c r="M11" s="152"/>
      <c r="N11" s="280"/>
    </row>
    <row r="12" spans="2:14" ht="30.75" customHeight="1" x14ac:dyDescent="0.2">
      <c r="B12" s="281" t="s">
        <v>220</v>
      </c>
      <c r="C12" s="664" t="s">
        <v>418</v>
      </c>
      <c r="D12" s="664"/>
      <c r="E12" s="664"/>
      <c r="F12" s="664"/>
      <c r="G12" s="284" t="s">
        <v>221</v>
      </c>
      <c r="H12" s="665" t="s">
        <v>417</v>
      </c>
      <c r="I12" s="665"/>
      <c r="J12" s="288"/>
      <c r="K12" s="288"/>
      <c r="M12" s="155"/>
    </row>
    <row r="13" spans="2:14" ht="30.75" customHeight="1" x14ac:dyDescent="0.2">
      <c r="B13" s="281" t="s">
        <v>222</v>
      </c>
      <c r="C13" s="722" t="s">
        <v>243</v>
      </c>
      <c r="D13" s="722"/>
      <c r="E13" s="722"/>
      <c r="F13" s="722"/>
      <c r="G13" s="722"/>
      <c r="H13" s="722"/>
      <c r="I13" s="722"/>
      <c r="J13" s="289"/>
      <c r="K13" s="289"/>
      <c r="M13" s="155"/>
    </row>
    <row r="14" spans="2:14" ht="30.75" customHeight="1" x14ac:dyDescent="0.2">
      <c r="B14" s="281" t="s">
        <v>223</v>
      </c>
      <c r="C14" s="667" t="s">
        <v>302</v>
      </c>
      <c r="D14" s="667"/>
      <c r="E14" s="667"/>
      <c r="F14" s="667"/>
      <c r="G14" s="667"/>
      <c r="H14" s="667"/>
      <c r="I14" s="667"/>
      <c r="J14" s="286"/>
      <c r="K14" s="286"/>
      <c r="M14" s="155"/>
      <c r="N14" s="280"/>
    </row>
    <row r="15" spans="2:14" ht="30.75" customHeight="1" x14ac:dyDescent="0.2">
      <c r="B15" s="281" t="s">
        <v>225</v>
      </c>
      <c r="C15" s="660" t="s">
        <v>312</v>
      </c>
      <c r="D15" s="660"/>
      <c r="E15" s="660"/>
      <c r="F15" s="660"/>
      <c r="G15" s="284" t="s">
        <v>226</v>
      </c>
      <c r="H15" s="668" t="s">
        <v>238</v>
      </c>
      <c r="I15" s="668"/>
      <c r="J15" s="286"/>
      <c r="K15" s="286"/>
      <c r="M15" s="155"/>
      <c r="N15" s="280"/>
    </row>
    <row r="16" spans="2:14" ht="30.75" customHeight="1" x14ac:dyDescent="0.2">
      <c r="B16" s="281" t="s">
        <v>228</v>
      </c>
      <c r="C16" s="723" t="s">
        <v>470</v>
      </c>
      <c r="D16" s="723"/>
      <c r="E16" s="723"/>
      <c r="F16" s="723"/>
      <c r="G16" s="284" t="s">
        <v>229</v>
      </c>
      <c r="H16" s="668" t="s">
        <v>219</v>
      </c>
      <c r="I16" s="668"/>
      <c r="J16" s="286"/>
      <c r="K16" s="286"/>
      <c r="M16" s="155"/>
    </row>
    <row r="17" spans="2:14" ht="40.5" customHeight="1" x14ac:dyDescent="0.2">
      <c r="B17" s="281" t="s">
        <v>230</v>
      </c>
      <c r="C17" s="724" t="s">
        <v>313</v>
      </c>
      <c r="D17" s="724"/>
      <c r="E17" s="724"/>
      <c r="F17" s="724"/>
      <c r="G17" s="724"/>
      <c r="H17" s="724"/>
      <c r="I17" s="724"/>
      <c r="J17" s="289"/>
      <c r="K17" s="289"/>
      <c r="M17" s="155"/>
      <c r="N17" s="280"/>
    </row>
    <row r="18" spans="2:14" ht="30.75" customHeight="1" x14ac:dyDescent="0.2">
      <c r="B18" s="281" t="s">
        <v>233</v>
      </c>
      <c r="C18" s="660" t="s">
        <v>314</v>
      </c>
      <c r="D18" s="660"/>
      <c r="E18" s="660"/>
      <c r="F18" s="660"/>
      <c r="G18" s="660"/>
      <c r="H18" s="660"/>
      <c r="I18" s="660"/>
      <c r="J18" s="290"/>
      <c r="K18" s="290"/>
      <c r="M18" s="155"/>
      <c r="N18" s="280"/>
    </row>
    <row r="19" spans="2:14" ht="30.75" customHeight="1" x14ac:dyDescent="0.2">
      <c r="B19" s="281" t="s">
        <v>235</v>
      </c>
      <c r="C19" s="666" t="s">
        <v>285</v>
      </c>
      <c r="D19" s="666"/>
      <c r="E19" s="666"/>
      <c r="F19" s="666"/>
      <c r="G19" s="666"/>
      <c r="H19" s="666"/>
      <c r="I19" s="666"/>
      <c r="J19" s="291"/>
      <c r="K19" s="291"/>
      <c r="M19" s="155"/>
      <c r="N19" s="280"/>
    </row>
    <row r="20" spans="2:14" ht="30.75" customHeight="1" x14ac:dyDescent="0.2">
      <c r="B20" s="281" t="s">
        <v>237</v>
      </c>
      <c r="C20" s="670" t="s">
        <v>286</v>
      </c>
      <c r="D20" s="670"/>
      <c r="E20" s="670"/>
      <c r="F20" s="670"/>
      <c r="G20" s="670"/>
      <c r="H20" s="670"/>
      <c r="I20" s="670"/>
      <c r="J20" s="292"/>
      <c r="K20" s="292"/>
      <c r="M20" s="155"/>
      <c r="N20" s="280"/>
    </row>
    <row r="21" spans="2:14" ht="27.75" customHeight="1" x14ac:dyDescent="0.2">
      <c r="B21" s="659" t="s">
        <v>240</v>
      </c>
      <c r="C21" s="671" t="s">
        <v>241</v>
      </c>
      <c r="D21" s="671"/>
      <c r="E21" s="671"/>
      <c r="F21" s="672" t="s">
        <v>242</v>
      </c>
      <c r="G21" s="672"/>
      <c r="H21" s="672"/>
      <c r="I21" s="672"/>
      <c r="J21" s="293"/>
      <c r="K21" s="293"/>
      <c r="M21" s="155"/>
      <c r="N21" s="280"/>
    </row>
    <row r="22" spans="2:14" ht="27" customHeight="1" x14ac:dyDescent="0.2">
      <c r="B22" s="659"/>
      <c r="C22" s="666" t="s">
        <v>287</v>
      </c>
      <c r="D22" s="666"/>
      <c r="E22" s="666"/>
      <c r="F22" s="666" t="s">
        <v>288</v>
      </c>
      <c r="G22" s="666"/>
      <c r="H22" s="666"/>
      <c r="I22" s="666"/>
      <c r="J22" s="291"/>
      <c r="K22" s="291"/>
      <c r="M22" s="155"/>
      <c r="N22" s="280"/>
    </row>
    <row r="23" spans="2:14" ht="39.75" customHeight="1" x14ac:dyDescent="0.2">
      <c r="B23" s="281" t="s">
        <v>244</v>
      </c>
      <c r="C23" s="667" t="s">
        <v>286</v>
      </c>
      <c r="D23" s="667"/>
      <c r="E23" s="667"/>
      <c r="F23" s="667" t="s">
        <v>286</v>
      </c>
      <c r="G23" s="667"/>
      <c r="H23" s="667"/>
      <c r="I23" s="667"/>
      <c r="J23" s="286"/>
      <c r="K23" s="286"/>
      <c r="M23" s="155"/>
      <c r="N23" s="280"/>
    </row>
    <row r="24" spans="2:14" ht="44.25" customHeight="1" x14ac:dyDescent="0.2">
      <c r="B24" s="281" t="s">
        <v>246</v>
      </c>
      <c r="C24" s="666" t="s">
        <v>290</v>
      </c>
      <c r="D24" s="666"/>
      <c r="E24" s="666"/>
      <c r="F24" s="666" t="s">
        <v>289</v>
      </c>
      <c r="G24" s="666"/>
      <c r="H24" s="666"/>
      <c r="I24" s="666"/>
      <c r="J24" s="290"/>
      <c r="K24" s="290"/>
      <c r="M24" s="156"/>
      <c r="N24" s="280"/>
    </row>
    <row r="25" spans="2:14" ht="29.25" customHeight="1" x14ac:dyDescent="0.2">
      <c r="B25" s="281" t="s">
        <v>248</v>
      </c>
      <c r="C25" s="673">
        <v>43831</v>
      </c>
      <c r="D25" s="660"/>
      <c r="E25" s="660"/>
      <c r="F25" s="284" t="s">
        <v>249</v>
      </c>
      <c r="G25" s="725">
        <f>+'Sección 2. Metas - Presupuesto'!I16</f>
        <v>0.34</v>
      </c>
      <c r="H25" s="726"/>
      <c r="I25" s="727"/>
      <c r="J25" s="294"/>
      <c r="K25" s="294"/>
      <c r="M25" s="156"/>
    </row>
    <row r="26" spans="2:14" ht="27" customHeight="1" x14ac:dyDescent="0.2">
      <c r="B26" s="281" t="s">
        <v>250</v>
      </c>
      <c r="C26" s="673">
        <v>43982</v>
      </c>
      <c r="D26" s="660"/>
      <c r="E26" s="660"/>
      <c r="F26" s="284" t="s">
        <v>251</v>
      </c>
      <c r="G26" s="728">
        <f>+'Sección 2. Metas - Presupuesto'!J16</f>
        <v>0.01</v>
      </c>
      <c r="H26" s="729"/>
      <c r="I26" s="730"/>
      <c r="J26" s="295"/>
      <c r="K26" s="295"/>
      <c r="M26" s="156"/>
    </row>
    <row r="27" spans="2:14" ht="47.25" customHeight="1" x14ac:dyDescent="0.2">
      <c r="B27" s="281" t="s">
        <v>252</v>
      </c>
      <c r="C27" s="668" t="s">
        <v>231</v>
      </c>
      <c r="D27" s="668"/>
      <c r="E27" s="668"/>
      <c r="F27" s="296" t="s">
        <v>253</v>
      </c>
      <c r="G27" s="731" t="s">
        <v>141</v>
      </c>
      <c r="H27" s="732"/>
      <c r="I27" s="733"/>
      <c r="J27" s="293"/>
      <c r="K27" s="293"/>
      <c r="M27" s="156"/>
    </row>
    <row r="28" spans="2:14" ht="30" customHeight="1" x14ac:dyDescent="0.2">
      <c r="B28" s="658" t="s">
        <v>254</v>
      </c>
      <c r="C28" s="658"/>
      <c r="D28" s="658"/>
      <c r="E28" s="658"/>
      <c r="F28" s="658"/>
      <c r="G28" s="658"/>
      <c r="H28" s="658"/>
      <c r="I28" s="658"/>
      <c r="J28" s="279"/>
      <c r="K28" s="279"/>
      <c r="M28" s="156"/>
    </row>
    <row r="29" spans="2:14" ht="56.25" customHeight="1" x14ac:dyDescent="0.2">
      <c r="B29" s="297" t="s">
        <v>255</v>
      </c>
      <c r="C29" s="297" t="s">
        <v>256</v>
      </c>
      <c r="D29" s="297" t="s">
        <v>257</v>
      </c>
      <c r="E29" s="297" t="s">
        <v>258</v>
      </c>
      <c r="F29" s="297" t="s">
        <v>259</v>
      </c>
      <c r="G29" s="298" t="s">
        <v>260</v>
      </c>
      <c r="H29" s="298" t="s">
        <v>261</v>
      </c>
      <c r="I29" s="297" t="s">
        <v>262</v>
      </c>
      <c r="J29" s="291"/>
      <c r="K29" s="291"/>
      <c r="M29" s="156"/>
    </row>
    <row r="30" spans="2:14" ht="19.5" customHeight="1" x14ac:dyDescent="0.2">
      <c r="B30" s="299" t="s">
        <v>263</v>
      </c>
      <c r="C30" s="173">
        <v>0</v>
      </c>
      <c r="D30" s="317">
        <f>+C30</f>
        <v>0</v>
      </c>
      <c r="E30" s="173">
        <v>0</v>
      </c>
      <c r="F30" s="318">
        <f>+E30</f>
        <v>0</v>
      </c>
      <c r="G30" s="319">
        <f>IFERROR(+C30/E30,C30)</f>
        <v>0</v>
      </c>
      <c r="H30" s="320">
        <f>IFERROR(+D30/$F$34,)</f>
        <v>0</v>
      </c>
      <c r="I30" s="321">
        <f>+D30/$G$26</f>
        <v>0</v>
      </c>
      <c r="J30" s="300"/>
      <c r="K30" s="300"/>
      <c r="M30" s="156"/>
    </row>
    <row r="31" spans="2:14" ht="19.5" customHeight="1" x14ac:dyDescent="0.2">
      <c r="B31" s="299" t="s">
        <v>264</v>
      </c>
      <c r="C31" s="173">
        <v>0</v>
      </c>
      <c r="D31" s="317">
        <f>+C31+D30</f>
        <v>0</v>
      </c>
      <c r="E31" s="173">
        <v>0</v>
      </c>
      <c r="F31" s="318">
        <f>+E31+F30</f>
        <v>0</v>
      </c>
      <c r="G31" s="319">
        <f>IFERROR(+C31/E31,C31)</f>
        <v>0</v>
      </c>
      <c r="H31" s="320">
        <f t="shared" ref="H31:H34" si="0">IFERROR(+D31/$F$34,)</f>
        <v>0</v>
      </c>
      <c r="I31" s="321">
        <f>+D31/$G$26</f>
        <v>0</v>
      </c>
      <c r="J31" s="300"/>
      <c r="K31" s="300"/>
      <c r="M31" s="156"/>
    </row>
    <row r="32" spans="2:14" ht="19.5" customHeight="1" x14ac:dyDescent="0.2">
      <c r="B32" s="299" t="s">
        <v>265</v>
      </c>
      <c r="C32" s="173">
        <v>0</v>
      </c>
      <c r="D32" s="317">
        <f>+C32+D31</f>
        <v>0</v>
      </c>
      <c r="E32" s="173">
        <v>0</v>
      </c>
      <c r="F32" s="318">
        <f>+E32+F31</f>
        <v>0</v>
      </c>
      <c r="G32" s="319">
        <f>IFERROR(+C32/E32,C32)</f>
        <v>0</v>
      </c>
      <c r="H32" s="320">
        <f t="shared" si="0"/>
        <v>0</v>
      </c>
      <c r="I32" s="321">
        <f>+D32/$G$26</f>
        <v>0</v>
      </c>
      <c r="J32" s="300"/>
      <c r="K32" s="300"/>
      <c r="M32" s="156"/>
    </row>
    <row r="33" spans="2:11" ht="19.5" customHeight="1" x14ac:dyDescent="0.2">
      <c r="B33" s="299" t="s">
        <v>266</v>
      </c>
      <c r="C33" s="173">
        <v>0.01</v>
      </c>
      <c r="D33" s="317">
        <f>+C33+D32</f>
        <v>0.01</v>
      </c>
      <c r="E33" s="173">
        <v>0.01</v>
      </c>
      <c r="F33" s="318">
        <f>+E33+F32</f>
        <v>0.01</v>
      </c>
      <c r="G33" s="319">
        <f>IFERROR(+C33/E33,C33)</f>
        <v>1</v>
      </c>
      <c r="H33" s="320">
        <f t="shared" si="0"/>
        <v>1</v>
      </c>
      <c r="I33" s="321">
        <f>+D33/$G$26</f>
        <v>1</v>
      </c>
      <c r="J33" s="300"/>
      <c r="K33" s="300"/>
    </row>
    <row r="34" spans="2:11" ht="19.5" customHeight="1" x14ac:dyDescent="0.2">
      <c r="B34" s="299" t="s">
        <v>267</v>
      </c>
      <c r="C34" s="173">
        <v>0</v>
      </c>
      <c r="D34" s="317">
        <f>+C34+D33</f>
        <v>0.01</v>
      </c>
      <c r="E34" s="173">
        <v>0</v>
      </c>
      <c r="F34" s="318">
        <f>+E34+F33</f>
        <v>0.01</v>
      </c>
      <c r="G34" s="319">
        <f>IFERROR(+C34/E34,C34)</f>
        <v>0</v>
      </c>
      <c r="H34" s="320">
        <f t="shared" si="0"/>
        <v>1</v>
      </c>
      <c r="I34" s="321">
        <f>+D34/$G$26</f>
        <v>1</v>
      </c>
      <c r="J34" s="300"/>
      <c r="K34" s="300"/>
    </row>
    <row r="35" spans="2:11" ht="54" customHeight="1" x14ac:dyDescent="0.2">
      <c r="B35" s="301" t="s">
        <v>268</v>
      </c>
      <c r="C35" s="677" t="s">
        <v>701</v>
      </c>
      <c r="D35" s="678"/>
      <c r="E35" s="678"/>
      <c r="F35" s="678"/>
      <c r="G35" s="678"/>
      <c r="H35" s="678"/>
      <c r="I35" s="679"/>
      <c r="J35" s="302"/>
      <c r="K35" s="302"/>
    </row>
    <row r="36" spans="2:11" ht="29.25" customHeight="1" x14ac:dyDescent="0.2">
      <c r="B36" s="658" t="s">
        <v>269</v>
      </c>
      <c r="C36" s="658"/>
      <c r="D36" s="658"/>
      <c r="E36" s="658"/>
      <c r="F36" s="658"/>
      <c r="G36" s="658"/>
      <c r="H36" s="658"/>
      <c r="I36" s="658"/>
      <c r="J36" s="279"/>
      <c r="K36" s="279"/>
    </row>
    <row r="37" spans="2:11" ht="46.5" customHeight="1" x14ac:dyDescent="0.2">
      <c r="B37" s="680"/>
      <c r="C37" s="680"/>
      <c r="D37" s="680"/>
      <c r="E37" s="680"/>
      <c r="F37" s="680"/>
      <c r="G37" s="680"/>
      <c r="H37" s="680"/>
      <c r="I37" s="680"/>
      <c r="J37" s="279"/>
      <c r="K37" s="279"/>
    </row>
    <row r="38" spans="2:11" ht="46.5" customHeight="1" x14ac:dyDescent="0.2">
      <c r="B38" s="680"/>
      <c r="C38" s="680"/>
      <c r="D38" s="680"/>
      <c r="E38" s="680"/>
      <c r="F38" s="680"/>
      <c r="G38" s="680"/>
      <c r="H38" s="680"/>
      <c r="I38" s="680"/>
      <c r="J38" s="302"/>
      <c r="K38" s="302"/>
    </row>
    <row r="39" spans="2:11" ht="46.5" customHeight="1" x14ac:dyDescent="0.2">
      <c r="B39" s="680"/>
      <c r="C39" s="680"/>
      <c r="D39" s="680"/>
      <c r="E39" s="680"/>
      <c r="F39" s="680"/>
      <c r="G39" s="680"/>
      <c r="H39" s="680"/>
      <c r="I39" s="680"/>
      <c r="J39" s="302"/>
      <c r="K39" s="302"/>
    </row>
    <row r="40" spans="2:11" ht="46.5" customHeight="1" x14ac:dyDescent="0.2">
      <c r="B40" s="680"/>
      <c r="C40" s="680"/>
      <c r="D40" s="680"/>
      <c r="E40" s="680"/>
      <c r="F40" s="680"/>
      <c r="G40" s="680"/>
      <c r="H40" s="680"/>
      <c r="I40" s="680"/>
      <c r="J40" s="302"/>
      <c r="K40" s="302"/>
    </row>
    <row r="41" spans="2:11" ht="46.5" customHeight="1" x14ac:dyDescent="0.2">
      <c r="B41" s="680"/>
      <c r="C41" s="680"/>
      <c r="D41" s="680"/>
      <c r="E41" s="680"/>
      <c r="F41" s="680"/>
      <c r="G41" s="680"/>
      <c r="H41" s="680"/>
      <c r="I41" s="680"/>
      <c r="J41" s="153"/>
      <c r="K41" s="153"/>
    </row>
    <row r="42" spans="2:11" ht="75.75" customHeight="1" x14ac:dyDescent="0.2">
      <c r="B42" s="281" t="s">
        <v>270</v>
      </c>
      <c r="C42" s="681" t="s">
        <v>750</v>
      </c>
      <c r="D42" s="682"/>
      <c r="E42" s="682"/>
      <c r="F42" s="682"/>
      <c r="G42" s="682"/>
      <c r="H42" s="682"/>
      <c r="I42" s="683"/>
      <c r="J42" s="303"/>
      <c r="K42" s="303"/>
    </row>
    <row r="43" spans="2:11" ht="34.5" customHeight="1" x14ac:dyDescent="0.2">
      <c r="B43" s="281" t="s">
        <v>271</v>
      </c>
      <c r="C43" s="684" t="s">
        <v>437</v>
      </c>
      <c r="D43" s="685"/>
      <c r="E43" s="685"/>
      <c r="F43" s="685"/>
      <c r="G43" s="685"/>
      <c r="H43" s="685"/>
      <c r="I43" s="686"/>
      <c r="J43" s="303"/>
      <c r="K43" s="303"/>
    </row>
    <row r="44" spans="2:11" ht="84" customHeight="1" x14ac:dyDescent="0.2">
      <c r="B44" s="301" t="s">
        <v>272</v>
      </c>
      <c r="C44" s="734" t="s">
        <v>404</v>
      </c>
      <c r="D44" s="735"/>
      <c r="E44" s="735"/>
      <c r="F44" s="735"/>
      <c r="G44" s="735"/>
      <c r="H44" s="735"/>
      <c r="I44" s="735"/>
      <c r="J44" s="303"/>
      <c r="K44" s="303"/>
    </row>
    <row r="45" spans="2:11" ht="29.25" customHeight="1" x14ac:dyDescent="0.2">
      <c r="B45" s="658" t="s">
        <v>273</v>
      </c>
      <c r="C45" s="658"/>
      <c r="D45" s="658"/>
      <c r="E45" s="658"/>
      <c r="F45" s="658"/>
      <c r="G45" s="658"/>
      <c r="H45" s="658"/>
      <c r="I45" s="658"/>
      <c r="J45" s="303"/>
      <c r="K45" s="303"/>
    </row>
    <row r="46" spans="2:11" ht="33" customHeight="1" x14ac:dyDescent="0.2">
      <c r="B46" s="690" t="s">
        <v>274</v>
      </c>
      <c r="C46" s="297" t="s">
        <v>275</v>
      </c>
      <c r="D46" s="691" t="s">
        <v>276</v>
      </c>
      <c r="E46" s="691"/>
      <c r="F46" s="691"/>
      <c r="G46" s="691" t="s">
        <v>277</v>
      </c>
      <c r="H46" s="691"/>
      <c r="I46" s="691"/>
      <c r="J46" s="304"/>
      <c r="K46" s="304"/>
    </row>
    <row r="47" spans="2:11" ht="31.5" customHeight="1" x14ac:dyDescent="0.2">
      <c r="B47" s="690"/>
      <c r="C47" s="158"/>
      <c r="D47" s="692"/>
      <c r="E47" s="692"/>
      <c r="F47" s="692"/>
      <c r="G47" s="693"/>
      <c r="H47" s="693"/>
      <c r="I47" s="693"/>
      <c r="J47" s="304"/>
      <c r="K47" s="304"/>
    </row>
    <row r="48" spans="2:11" ht="43.5" customHeight="1" x14ac:dyDescent="0.2">
      <c r="B48" s="301" t="s">
        <v>278</v>
      </c>
      <c r="C48" s="694" t="s">
        <v>410</v>
      </c>
      <c r="D48" s="694"/>
      <c r="E48" s="695" t="s">
        <v>279</v>
      </c>
      <c r="F48" s="695"/>
      <c r="G48" s="694" t="s">
        <v>478</v>
      </c>
      <c r="H48" s="694"/>
      <c r="I48" s="694"/>
      <c r="J48" s="306"/>
      <c r="K48" s="306"/>
    </row>
    <row r="49" spans="2:11" ht="31.5" customHeight="1" x14ac:dyDescent="0.2">
      <c r="B49" s="301" t="s">
        <v>703</v>
      </c>
      <c r="C49" s="692" t="s">
        <v>702</v>
      </c>
      <c r="D49" s="692"/>
      <c r="E49" s="690" t="s">
        <v>280</v>
      </c>
      <c r="F49" s="690"/>
      <c r="G49" s="697" t="s">
        <v>742</v>
      </c>
      <c r="H49" s="698"/>
      <c r="I49" s="699"/>
      <c r="J49" s="306"/>
      <c r="K49" s="306"/>
    </row>
    <row r="50" spans="2:11" ht="31.5" customHeight="1" x14ac:dyDescent="0.2">
      <c r="B50" s="301" t="s">
        <v>281</v>
      </c>
      <c r="C50" s="692"/>
      <c r="D50" s="692"/>
      <c r="E50" s="659" t="s">
        <v>282</v>
      </c>
      <c r="F50" s="659"/>
      <c r="G50" s="692"/>
      <c r="H50" s="692"/>
      <c r="I50" s="692"/>
      <c r="J50" s="307"/>
      <c r="K50" s="307"/>
    </row>
    <row r="51" spans="2:11" ht="31.5" customHeight="1" x14ac:dyDescent="0.2">
      <c r="B51" s="301" t="s">
        <v>283</v>
      </c>
      <c r="C51" s="692"/>
      <c r="D51" s="692"/>
      <c r="E51" s="659"/>
      <c r="F51" s="659"/>
      <c r="G51" s="692"/>
      <c r="H51" s="692"/>
      <c r="I51" s="692"/>
      <c r="J51" s="307"/>
      <c r="K51" s="307"/>
    </row>
    <row r="52" spans="2:11" ht="15" hidden="1" x14ac:dyDescent="0.25">
      <c r="B52" s="159"/>
      <c r="C52" s="159"/>
      <c r="D52" s="7"/>
      <c r="E52" s="7"/>
      <c r="F52" s="7"/>
      <c r="G52" s="7"/>
      <c r="H52" s="7"/>
      <c r="I52" s="160"/>
      <c r="J52" s="161"/>
      <c r="K52" s="161"/>
    </row>
    <row r="53" spans="2:11" hidden="1" x14ac:dyDescent="0.2">
      <c r="B53" s="308"/>
      <c r="C53" s="309"/>
      <c r="D53" s="309"/>
      <c r="E53" s="310"/>
      <c r="F53" s="310"/>
      <c r="G53" s="311"/>
      <c r="H53" s="312"/>
      <c r="I53" s="309"/>
      <c r="J53" s="313"/>
      <c r="K53" s="313"/>
    </row>
    <row r="54" spans="2:11" hidden="1" x14ac:dyDescent="0.2">
      <c r="B54" s="308"/>
      <c r="C54" s="309"/>
      <c r="D54" s="309"/>
      <c r="E54" s="310"/>
      <c r="F54" s="310"/>
      <c r="G54" s="311"/>
      <c r="H54" s="312"/>
      <c r="I54" s="309"/>
      <c r="J54" s="313"/>
      <c r="K54" s="313"/>
    </row>
    <row r="55" spans="2:11" hidden="1" x14ac:dyDescent="0.2">
      <c r="B55" s="308"/>
      <c r="C55" s="309"/>
      <c r="D55" s="309"/>
      <c r="E55" s="310"/>
      <c r="F55" s="310"/>
      <c r="G55" s="311"/>
      <c r="H55" s="312"/>
      <c r="I55" s="309"/>
      <c r="J55" s="313"/>
      <c r="K55" s="313"/>
    </row>
    <row r="56" spans="2:11" hidden="1" x14ac:dyDescent="0.2">
      <c r="B56" s="308"/>
      <c r="C56" s="309"/>
      <c r="D56" s="309"/>
      <c r="E56" s="310"/>
      <c r="F56" s="310"/>
      <c r="G56" s="311"/>
      <c r="H56" s="312"/>
      <c r="I56" s="309"/>
      <c r="J56" s="313"/>
      <c r="K56" s="313"/>
    </row>
    <row r="57" spans="2:11" hidden="1" x14ac:dyDescent="0.2">
      <c r="B57" s="308"/>
      <c r="C57" s="309"/>
      <c r="D57" s="309"/>
      <c r="E57" s="310"/>
      <c r="F57" s="310"/>
      <c r="G57" s="311"/>
      <c r="H57" s="312"/>
      <c r="I57" s="309"/>
      <c r="J57" s="313"/>
      <c r="K57" s="313"/>
    </row>
    <row r="58" spans="2:11" hidden="1" x14ac:dyDescent="0.2">
      <c r="B58" s="308"/>
      <c r="C58" s="309"/>
      <c r="D58" s="309"/>
      <c r="E58" s="310"/>
      <c r="F58" s="310"/>
      <c r="G58" s="311"/>
      <c r="H58" s="312"/>
      <c r="I58" s="309"/>
      <c r="J58" s="313"/>
      <c r="K58" s="313"/>
    </row>
    <row r="59" spans="2:11" hidden="1" x14ac:dyDescent="0.2">
      <c r="B59" s="308"/>
      <c r="C59" s="309"/>
      <c r="D59" s="309"/>
      <c r="E59" s="310"/>
      <c r="F59" s="310"/>
      <c r="G59" s="311"/>
      <c r="H59" s="312"/>
      <c r="I59" s="309"/>
      <c r="J59" s="313"/>
      <c r="K59" s="313"/>
    </row>
    <row r="60" spans="2:11" hidden="1" x14ac:dyDescent="0.2">
      <c r="B60" s="308"/>
      <c r="C60" s="309"/>
      <c r="D60" s="309"/>
      <c r="E60" s="310"/>
      <c r="F60" s="310"/>
      <c r="G60" s="311"/>
      <c r="H60" s="312"/>
      <c r="I60" s="309"/>
      <c r="J60" s="313"/>
      <c r="K60" s="313"/>
    </row>
    <row r="61" spans="2:11" hidden="1" x14ac:dyDescent="0.2"/>
    <row r="62" spans="2:11" hidden="1" x14ac:dyDescent="0.2"/>
    <row r="63" spans="2:11" hidden="1" x14ac:dyDescent="0.2"/>
    <row r="64" spans="2:11" hidden="1" x14ac:dyDescent="0.2"/>
    <row r="65" hidden="1" x14ac:dyDescent="0.2"/>
    <row r="66" hidden="1" x14ac:dyDescent="0.2"/>
    <row r="67" hidden="1" x14ac:dyDescent="0.2"/>
  </sheetData>
  <sheetProtection autoFilter="0" pivotTables="0"/>
  <mergeCells count="65">
    <mergeCell ref="C50:D50"/>
    <mergeCell ref="E50:F51"/>
    <mergeCell ref="G50:I51"/>
    <mergeCell ref="C51:D51"/>
    <mergeCell ref="C48:D48"/>
    <mergeCell ref="E48:F48"/>
    <mergeCell ref="G48:I48"/>
    <mergeCell ref="C49:D49"/>
    <mergeCell ref="E49:F49"/>
    <mergeCell ref="G49:I49"/>
    <mergeCell ref="C44:I44"/>
    <mergeCell ref="B45:I45"/>
    <mergeCell ref="B46:B47"/>
    <mergeCell ref="D46:F46"/>
    <mergeCell ref="G46:I46"/>
    <mergeCell ref="D47:F47"/>
    <mergeCell ref="G47:I47"/>
    <mergeCell ref="C35:I35"/>
    <mergeCell ref="B36:I36"/>
    <mergeCell ref="B37:I41"/>
    <mergeCell ref="C42:I42"/>
    <mergeCell ref="C43:I43"/>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4:I14"/>
    <mergeCell ref="C15:F15"/>
    <mergeCell ref="H15:I15"/>
    <mergeCell ref="C16:F16"/>
    <mergeCell ref="H16:I16"/>
    <mergeCell ref="C11:F11"/>
    <mergeCell ref="H11:I11"/>
    <mergeCell ref="C12:F12"/>
    <mergeCell ref="H12:I12"/>
    <mergeCell ref="C13:I13"/>
    <mergeCell ref="B6:I6"/>
    <mergeCell ref="B7:I7"/>
    <mergeCell ref="B8:I8"/>
    <mergeCell ref="D9:E9"/>
    <mergeCell ref="D10:E10"/>
    <mergeCell ref="F10:G10"/>
    <mergeCell ref="F9:I9"/>
    <mergeCell ref="B2:B5"/>
    <mergeCell ref="C5:F5"/>
    <mergeCell ref="C2:I2"/>
    <mergeCell ref="C3:I3"/>
    <mergeCell ref="C4:I4"/>
    <mergeCell ref="G5:I5"/>
  </mergeCells>
  <dataValidations disablePrompts="1" count="7">
    <dataValidation type="list" allowBlank="1" showInputMessage="1" showErrorMessage="1" sqref="C27:E27">
      <formula1>$M$15:$M$18</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'11'!$K$9:$K$12</xm:f>
          </x14:formula1>
          <xm:sqref>C12:F12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1"/>
  <sheetViews>
    <sheetView topLeftCell="A7" zoomScale="80" zoomScaleNormal="80" workbookViewId="0">
      <selection activeCell="B7" sqref="B7:D7"/>
    </sheetView>
  </sheetViews>
  <sheetFormatPr baseColWidth="10" defaultColWidth="0" defaultRowHeight="15" zeroHeight="1" x14ac:dyDescent="0.25"/>
  <cols>
    <col min="1" max="1" width="21.85546875" style="239" customWidth="1"/>
    <col min="2" max="2" width="27.140625" style="7" customWidth="1"/>
    <col min="3" max="3" width="26.85546875" style="7" customWidth="1"/>
    <col min="4" max="4" width="20.5703125" style="7" customWidth="1"/>
    <col min="5" max="5" width="47" style="7" customWidth="1"/>
    <col min="6" max="8" width="16.140625" style="7" customWidth="1"/>
    <col min="9" max="9" width="15.85546875" style="7" customWidth="1"/>
    <col min="10" max="10" width="51" style="7" customWidth="1"/>
    <col min="11" max="196" width="11.42578125" style="7" hidden="1" customWidth="1"/>
    <col min="197" max="197" width="1.42578125" style="7" hidden="1" customWidth="1"/>
    <col min="198" max="16383" width="11.42578125" style="7" hidden="1"/>
    <col min="16384" max="16384" width="8.140625" style="7" hidden="1" customWidth="1"/>
  </cols>
  <sheetData>
    <row r="1" spans="1:10" ht="30.75" customHeight="1" x14ac:dyDescent="0.25">
      <c r="A1" s="736"/>
      <c r="B1" s="737" t="s">
        <v>414</v>
      </c>
      <c r="C1" s="737"/>
      <c r="D1" s="737"/>
      <c r="E1" s="737"/>
      <c r="F1" s="737"/>
      <c r="G1" s="737"/>
      <c r="H1" s="737"/>
      <c r="I1" s="737"/>
      <c r="J1" s="737"/>
    </row>
    <row r="2" spans="1:10" ht="18" customHeight="1" x14ac:dyDescent="0.25">
      <c r="A2" s="736"/>
      <c r="B2" s="737" t="s">
        <v>125</v>
      </c>
      <c r="C2" s="737"/>
      <c r="D2" s="737"/>
      <c r="E2" s="737"/>
      <c r="F2" s="737"/>
      <c r="G2" s="737"/>
      <c r="H2" s="737"/>
      <c r="I2" s="737"/>
      <c r="J2" s="737"/>
    </row>
    <row r="3" spans="1:10" ht="18" customHeight="1" x14ac:dyDescent="0.25">
      <c r="A3" s="736"/>
      <c r="B3" s="737" t="s">
        <v>359</v>
      </c>
      <c r="C3" s="737"/>
      <c r="D3" s="737"/>
      <c r="E3" s="737"/>
      <c r="F3" s="737"/>
      <c r="G3" s="737"/>
      <c r="H3" s="737"/>
      <c r="I3" s="737"/>
      <c r="J3" s="737"/>
    </row>
    <row r="4" spans="1:10" ht="18" customHeight="1" x14ac:dyDescent="0.25">
      <c r="A4" s="736"/>
      <c r="B4" s="737" t="s">
        <v>411</v>
      </c>
      <c r="C4" s="737"/>
      <c r="D4" s="737"/>
      <c r="E4" s="737"/>
      <c r="F4" s="737"/>
      <c r="G4" s="738" t="s">
        <v>408</v>
      </c>
      <c r="H4" s="738"/>
      <c r="I4" s="738"/>
      <c r="J4" s="738"/>
    </row>
    <row r="5" spans="1:10" ht="9" customHeight="1" x14ac:dyDescent="0.25">
      <c r="A5" s="322"/>
      <c r="B5" s="323"/>
      <c r="C5" s="323"/>
      <c r="D5" s="323"/>
      <c r="E5" s="323"/>
      <c r="F5" s="323"/>
      <c r="G5" s="323"/>
      <c r="H5" s="323"/>
      <c r="I5" s="324"/>
      <c r="J5" s="9"/>
    </row>
    <row r="6" spans="1:10" s="204" customFormat="1" ht="51.75" customHeight="1" x14ac:dyDescent="0.2">
      <c r="A6" s="274" t="s">
        <v>370</v>
      </c>
      <c r="B6" s="712" t="s">
        <v>299</v>
      </c>
      <c r="C6" s="712"/>
      <c r="D6" s="712"/>
      <c r="E6" s="273"/>
      <c r="F6" s="231"/>
      <c r="G6" s="231"/>
      <c r="H6" s="231"/>
      <c r="I6" s="492"/>
      <c r="J6" s="493"/>
    </row>
    <row r="7" spans="1:10" s="204" customFormat="1" ht="32.25" customHeight="1" x14ac:dyDescent="0.2">
      <c r="A7" s="472" t="s">
        <v>0</v>
      </c>
      <c r="B7" s="712" t="s">
        <v>413</v>
      </c>
      <c r="C7" s="712"/>
      <c r="D7" s="712"/>
      <c r="E7" s="273"/>
      <c r="F7" s="231"/>
      <c r="G7" s="231"/>
      <c r="H7" s="231"/>
      <c r="I7" s="492"/>
      <c r="J7" s="366"/>
    </row>
    <row r="8" spans="1:10" s="204" customFormat="1" ht="32.25" customHeight="1" x14ac:dyDescent="0.2">
      <c r="A8" s="472" t="s">
        <v>295</v>
      </c>
      <c r="B8" s="712" t="s">
        <v>406</v>
      </c>
      <c r="C8" s="712"/>
      <c r="D8" s="712"/>
      <c r="E8" s="231"/>
      <c r="F8" s="231"/>
      <c r="G8" s="231"/>
      <c r="H8" s="231"/>
      <c r="I8" s="492"/>
      <c r="J8" s="366"/>
    </row>
    <row r="9" spans="1:10" s="204" customFormat="1" ht="33.75" customHeight="1" x14ac:dyDescent="0.2">
      <c r="A9" s="472" t="s">
        <v>180</v>
      </c>
      <c r="B9" s="712" t="s">
        <v>742</v>
      </c>
      <c r="C9" s="712"/>
      <c r="D9" s="712"/>
      <c r="E9" s="273"/>
      <c r="F9" s="231"/>
      <c r="G9" s="231"/>
      <c r="H9" s="231"/>
      <c r="I9" s="492"/>
      <c r="J9" s="366"/>
    </row>
    <row r="10" spans="1:10" s="204" customFormat="1" ht="45" customHeight="1" x14ac:dyDescent="0.2">
      <c r="A10" s="472" t="s">
        <v>360</v>
      </c>
      <c r="B10" s="712" t="s">
        <v>435</v>
      </c>
      <c r="C10" s="712"/>
      <c r="D10" s="712"/>
      <c r="E10" s="273"/>
      <c r="F10" s="231"/>
      <c r="G10" s="231"/>
      <c r="H10" s="231"/>
      <c r="I10" s="492"/>
      <c r="J10" s="366"/>
    </row>
    <row r="11" spans="1:10" ht="8.25" customHeight="1" x14ac:dyDescent="0.25">
      <c r="A11" s="234"/>
      <c r="B11" s="232"/>
      <c r="C11" s="232"/>
      <c r="D11" s="232"/>
      <c r="E11" s="232"/>
      <c r="F11" s="232"/>
      <c r="G11" s="232"/>
      <c r="H11" s="232"/>
      <c r="I11" s="232"/>
      <c r="J11" s="232"/>
    </row>
    <row r="12" spans="1:10" s="204" customFormat="1" ht="29.25" customHeight="1" x14ac:dyDescent="0.2">
      <c r="A12" s="749" t="s">
        <v>765</v>
      </c>
      <c r="B12" s="750"/>
      <c r="C12" s="750"/>
      <c r="D12" s="750"/>
      <c r="E12" s="750"/>
      <c r="F12" s="750"/>
      <c r="G12" s="751"/>
      <c r="H12" s="747" t="s">
        <v>291</v>
      </c>
      <c r="I12" s="748"/>
      <c r="J12" s="748"/>
    </row>
    <row r="13" spans="1:10" s="502" customFormat="1" ht="56.25" customHeight="1" x14ac:dyDescent="0.25">
      <c r="A13" s="500" t="s">
        <v>296</v>
      </c>
      <c r="B13" s="500" t="s">
        <v>292</v>
      </c>
      <c r="C13" s="500" t="s">
        <v>342</v>
      </c>
      <c r="D13" s="500" t="s">
        <v>293</v>
      </c>
      <c r="E13" s="500" t="s">
        <v>294</v>
      </c>
      <c r="F13" s="500" t="s">
        <v>343</v>
      </c>
      <c r="G13" s="500" t="s">
        <v>344</v>
      </c>
      <c r="H13" s="501" t="s">
        <v>345</v>
      </c>
      <c r="I13" s="501" t="s">
        <v>346</v>
      </c>
      <c r="J13" s="501" t="s">
        <v>347</v>
      </c>
    </row>
    <row r="14" spans="1:10" s="502" customFormat="1" ht="149.25" customHeight="1" x14ac:dyDescent="0.25">
      <c r="A14" s="516">
        <v>1</v>
      </c>
      <c r="B14" s="504" t="s">
        <v>473</v>
      </c>
      <c r="C14" s="503">
        <v>7.4999999999999997E-3</v>
      </c>
      <c r="D14" s="504">
        <v>1</v>
      </c>
      <c r="E14" s="505" t="s">
        <v>474</v>
      </c>
      <c r="F14" s="503">
        <v>7.4999999999999997E-3</v>
      </c>
      <c r="G14" s="506">
        <v>43951</v>
      </c>
      <c r="H14" s="503">
        <v>7.4999999999999997E-3</v>
      </c>
      <c r="I14" s="506">
        <v>43951</v>
      </c>
      <c r="J14" s="514" t="s">
        <v>699</v>
      </c>
    </row>
    <row r="15" spans="1:10" s="509" customFormat="1" ht="149.25" customHeight="1" x14ac:dyDescent="0.25">
      <c r="A15" s="507">
        <v>1</v>
      </c>
      <c r="B15" s="504" t="s">
        <v>489</v>
      </c>
      <c r="C15" s="503">
        <v>2.5000000000000001E-3</v>
      </c>
      <c r="D15" s="504">
        <v>1</v>
      </c>
      <c r="E15" s="508" t="s">
        <v>494</v>
      </c>
      <c r="F15" s="503">
        <v>2.5000000000000001E-3</v>
      </c>
      <c r="G15" s="506">
        <v>43951</v>
      </c>
      <c r="H15" s="503">
        <v>2.5000000000000001E-3</v>
      </c>
      <c r="I15" s="506">
        <v>43951</v>
      </c>
      <c r="J15" s="515" t="s">
        <v>700</v>
      </c>
    </row>
    <row r="16" spans="1:10" s="509" customFormat="1" ht="29.25" customHeight="1" x14ac:dyDescent="0.25">
      <c r="A16" s="743" t="s">
        <v>348</v>
      </c>
      <c r="B16" s="744"/>
      <c r="C16" s="510">
        <f>SUM(C14:C15)</f>
        <v>0.01</v>
      </c>
      <c r="D16" s="745" t="s">
        <v>105</v>
      </c>
      <c r="E16" s="746"/>
      <c r="F16" s="510">
        <f>SUM(F14:F15)</f>
        <v>0.01</v>
      </c>
      <c r="G16" s="511"/>
      <c r="H16" s="512">
        <f>SUM(H12:H15)</f>
        <v>0.01</v>
      </c>
      <c r="I16" s="511"/>
      <c r="J16" s="513"/>
    </row>
    <row r="17" spans="1:10" s="238" customFormat="1" ht="21.75" hidden="1" customHeight="1" x14ac:dyDescent="0.25">
      <c r="A17" s="739" t="s">
        <v>348</v>
      </c>
      <c r="B17" s="740"/>
      <c r="C17" s="364">
        <f>SUM(C14:C16)</f>
        <v>0.02</v>
      </c>
      <c r="D17" s="741" t="s">
        <v>105</v>
      </c>
      <c r="E17" s="742"/>
      <c r="F17" s="364">
        <f>SUBTOTAL(9,F14:F14)</f>
        <v>7.4999999999999997E-3</v>
      </c>
      <c r="G17" s="329"/>
      <c r="H17" s="365">
        <f>SUBTOTAL(9,H15:H16)</f>
        <v>1.2500000000000001E-2</v>
      </c>
      <c r="I17" s="331"/>
      <c r="J17" s="331"/>
    </row>
    <row r="18" spans="1:10" hidden="1" x14ac:dyDescent="0.25"/>
    <row r="19" spans="1:10" hidden="1" x14ac:dyDescent="0.25"/>
    <row r="20" spans="1:10" hidden="1" x14ac:dyDescent="0.25">
      <c r="H20" s="332"/>
    </row>
    <row r="21" spans="1:10" hidden="1" x14ac:dyDescent="0.25"/>
    <row r="22" spans="1:10" hidden="1" x14ac:dyDescent="0.25"/>
    <row r="23" spans="1:10" hidden="1" x14ac:dyDescent="0.25"/>
    <row r="24" spans="1:10" hidden="1" x14ac:dyDescent="0.25"/>
    <row r="25" spans="1:10" hidden="1" x14ac:dyDescent="0.25"/>
    <row r="26" spans="1:10" hidden="1" x14ac:dyDescent="0.25"/>
    <row r="27" spans="1:10" hidden="1" x14ac:dyDescent="0.25"/>
    <row r="28" spans="1:10" hidden="1" x14ac:dyDescent="0.25"/>
    <row r="29" spans="1:10" hidden="1" x14ac:dyDescent="0.25"/>
    <row r="30" spans="1:10" hidden="1" x14ac:dyDescent="0.25">
      <c r="G30" s="7" t="s">
        <v>400</v>
      </c>
    </row>
    <row r="31" spans="1:10" hidden="1" x14ac:dyDescent="0.25"/>
    <row r="32" spans="1:10" hidden="1" x14ac:dyDescent="0.25"/>
    <row r="33" hidden="1" x14ac:dyDescent="0.25"/>
    <row r="34" hidden="1" x14ac:dyDescent="0.25"/>
    <row r="35" hidden="1" x14ac:dyDescent="0.25"/>
    <row r="36" hidden="1" x14ac:dyDescent="0.25"/>
    <row r="37" hidden="1" x14ac:dyDescent="0.25"/>
    <row r="38" hidden="1" x14ac:dyDescent="0.25"/>
    <row r="39" x14ac:dyDescent="0.25"/>
    <row r="40" x14ac:dyDescent="0.25"/>
    <row r="41" x14ac:dyDescent="0.25"/>
  </sheetData>
  <sheetProtection autoFilter="0" pivotTables="0"/>
  <autoFilter ref="A13:J16"/>
  <mergeCells count="17">
    <mergeCell ref="A17:B17"/>
    <mergeCell ref="D17:E17"/>
    <mergeCell ref="A16:B16"/>
    <mergeCell ref="D16:E16"/>
    <mergeCell ref="H12:J12"/>
    <mergeCell ref="A12:G12"/>
    <mergeCell ref="B6:D6"/>
    <mergeCell ref="B7:D7"/>
    <mergeCell ref="B8:D8"/>
    <mergeCell ref="B9:D9"/>
    <mergeCell ref="B10:D10"/>
    <mergeCell ref="A1:A4"/>
    <mergeCell ref="B4:F4"/>
    <mergeCell ref="B1:J1"/>
    <mergeCell ref="B2:J2"/>
    <mergeCell ref="B3:J3"/>
    <mergeCell ref="G4:J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X67"/>
  <sheetViews>
    <sheetView topLeftCell="A43" zoomScale="90" zoomScaleNormal="90" workbookViewId="0">
      <selection activeCell="G30" sqref="G30"/>
    </sheetView>
  </sheetViews>
  <sheetFormatPr baseColWidth="10" defaultColWidth="0" defaultRowHeight="12.75" zeroHeight="1" x14ac:dyDescent="0.2"/>
  <cols>
    <col min="1" max="1" width="25.42578125" style="149" customWidth="1"/>
    <col min="2" max="5" width="20.85546875" style="150" customWidth="1"/>
    <col min="6" max="6" width="20.85546875" style="151" customWidth="1"/>
    <col min="7" max="8" width="20.85546875" style="150" customWidth="1"/>
    <col min="9" max="11" width="11.42578125" style="150" hidden="1" customWidth="1"/>
    <col min="12" max="24" width="0" style="150" hidden="1" customWidth="1"/>
    <col min="25" max="16384" width="11.42578125" style="150" hidden="1"/>
  </cols>
  <sheetData>
    <row r="1" spans="1:8" ht="36" customHeight="1" x14ac:dyDescent="0.2">
      <c r="A1" s="752"/>
      <c r="B1" s="754" t="s">
        <v>407</v>
      </c>
      <c r="C1" s="754"/>
      <c r="D1" s="754"/>
      <c r="E1" s="754"/>
      <c r="F1" s="754"/>
      <c r="G1" s="754"/>
      <c r="H1" s="754"/>
    </row>
    <row r="2" spans="1:8" ht="25.5" customHeight="1" x14ac:dyDescent="0.2">
      <c r="A2" s="752"/>
      <c r="B2" s="753" t="s">
        <v>125</v>
      </c>
      <c r="C2" s="753"/>
      <c r="D2" s="753"/>
      <c r="E2" s="753"/>
      <c r="F2" s="753"/>
      <c r="G2" s="753"/>
      <c r="H2" s="753"/>
    </row>
    <row r="3" spans="1:8" ht="25.5" customHeight="1" x14ac:dyDescent="0.2">
      <c r="A3" s="752"/>
      <c r="B3" s="753" t="s">
        <v>208</v>
      </c>
      <c r="C3" s="753"/>
      <c r="D3" s="753"/>
      <c r="E3" s="753"/>
      <c r="F3" s="753"/>
      <c r="G3" s="753"/>
      <c r="H3" s="753"/>
    </row>
    <row r="4" spans="1:8" ht="25.5" customHeight="1" x14ac:dyDescent="0.2">
      <c r="A4" s="752"/>
      <c r="B4" s="753" t="s">
        <v>209</v>
      </c>
      <c r="C4" s="753"/>
      <c r="D4" s="753"/>
      <c r="E4" s="753"/>
      <c r="F4" s="755" t="s">
        <v>408</v>
      </c>
      <c r="G4" s="755"/>
      <c r="H4" s="755"/>
    </row>
    <row r="5" spans="1:8" ht="23.25" customHeight="1" x14ac:dyDescent="0.2">
      <c r="A5" s="652" t="s">
        <v>210</v>
      </c>
      <c r="B5" s="653"/>
      <c r="C5" s="653"/>
      <c r="D5" s="653"/>
      <c r="E5" s="653"/>
      <c r="F5" s="653"/>
      <c r="G5" s="653"/>
      <c r="H5" s="654"/>
    </row>
    <row r="6" spans="1:8" ht="24" customHeight="1" x14ac:dyDescent="0.2">
      <c r="A6" s="756" t="s">
        <v>211</v>
      </c>
      <c r="B6" s="757"/>
      <c r="C6" s="757"/>
      <c r="D6" s="757"/>
      <c r="E6" s="757"/>
      <c r="F6" s="757"/>
      <c r="G6" s="757"/>
      <c r="H6" s="758"/>
    </row>
    <row r="7" spans="1:8" ht="24" customHeight="1" x14ac:dyDescent="0.2">
      <c r="A7" s="759" t="s">
        <v>212</v>
      </c>
      <c r="B7" s="759"/>
      <c r="C7" s="759"/>
      <c r="D7" s="759"/>
      <c r="E7" s="759"/>
      <c r="F7" s="759"/>
      <c r="G7" s="759"/>
      <c r="H7" s="759"/>
    </row>
    <row r="8" spans="1:8" ht="40.5" customHeight="1" x14ac:dyDescent="0.2">
      <c r="A8" s="191" t="s">
        <v>402</v>
      </c>
      <c r="B8" s="190">
        <v>13</v>
      </c>
      <c r="C8" s="760" t="s">
        <v>403</v>
      </c>
      <c r="D8" s="760"/>
      <c r="E8" s="762" t="s">
        <v>315</v>
      </c>
      <c r="F8" s="762"/>
      <c r="G8" s="762"/>
      <c r="H8" s="762"/>
    </row>
    <row r="9" spans="1:8" ht="30.75" customHeight="1" x14ac:dyDescent="0.2">
      <c r="A9" s="191" t="s">
        <v>213</v>
      </c>
      <c r="B9" s="190" t="s">
        <v>227</v>
      </c>
      <c r="C9" s="760" t="s">
        <v>214</v>
      </c>
      <c r="D9" s="760"/>
      <c r="E9" s="761" t="s">
        <v>409</v>
      </c>
      <c r="F9" s="761"/>
      <c r="G9" s="154" t="s">
        <v>215</v>
      </c>
      <c r="H9" s="346" t="s">
        <v>227</v>
      </c>
    </row>
    <row r="10" spans="1:8" ht="30.75" customHeight="1" x14ac:dyDescent="0.2">
      <c r="A10" s="191" t="s">
        <v>216</v>
      </c>
      <c r="B10" s="763" t="s">
        <v>301</v>
      </c>
      <c r="C10" s="763"/>
      <c r="D10" s="763"/>
      <c r="E10" s="763"/>
      <c r="F10" s="154" t="s">
        <v>217</v>
      </c>
      <c r="G10" s="764">
        <v>967</v>
      </c>
      <c r="H10" s="764"/>
    </row>
    <row r="11" spans="1:8" ht="30.75" customHeight="1" x14ac:dyDescent="0.2">
      <c r="A11" s="191" t="s">
        <v>220</v>
      </c>
      <c r="B11" s="765" t="s">
        <v>418</v>
      </c>
      <c r="C11" s="765"/>
      <c r="D11" s="765"/>
      <c r="E11" s="765"/>
      <c r="F11" s="154" t="s">
        <v>221</v>
      </c>
      <c r="G11" s="766" t="s">
        <v>415</v>
      </c>
      <c r="H11" s="766"/>
    </row>
    <row r="12" spans="1:8" ht="30.75" customHeight="1" x14ac:dyDescent="0.2">
      <c r="A12" s="191" t="s">
        <v>222</v>
      </c>
      <c r="B12" s="767" t="s">
        <v>243</v>
      </c>
      <c r="C12" s="767"/>
      <c r="D12" s="767"/>
      <c r="E12" s="767"/>
      <c r="F12" s="767"/>
      <c r="G12" s="767"/>
      <c r="H12" s="767"/>
    </row>
    <row r="13" spans="1:8" ht="30.75" customHeight="1" x14ac:dyDescent="0.2">
      <c r="A13" s="191" t="s">
        <v>223</v>
      </c>
      <c r="B13" s="768" t="s">
        <v>302</v>
      </c>
      <c r="C13" s="768"/>
      <c r="D13" s="768"/>
      <c r="E13" s="768"/>
      <c r="F13" s="768"/>
      <c r="G13" s="768"/>
      <c r="H13" s="768"/>
    </row>
    <row r="14" spans="1:8" ht="44.25" customHeight="1" x14ac:dyDescent="0.2">
      <c r="A14" s="191" t="s">
        <v>225</v>
      </c>
      <c r="B14" s="761" t="s">
        <v>316</v>
      </c>
      <c r="C14" s="761"/>
      <c r="D14" s="761"/>
      <c r="E14" s="761"/>
      <c r="F14" s="154" t="s">
        <v>226</v>
      </c>
      <c r="G14" s="769" t="s">
        <v>238</v>
      </c>
      <c r="H14" s="769"/>
    </row>
    <row r="15" spans="1:8" ht="30.75" customHeight="1" x14ac:dyDescent="0.2">
      <c r="A15" s="191" t="s">
        <v>228</v>
      </c>
      <c r="B15" s="770" t="s">
        <v>470</v>
      </c>
      <c r="C15" s="770"/>
      <c r="D15" s="770"/>
      <c r="E15" s="770"/>
      <c r="F15" s="154" t="s">
        <v>229</v>
      </c>
      <c r="G15" s="769" t="s">
        <v>219</v>
      </c>
      <c r="H15" s="769"/>
    </row>
    <row r="16" spans="1:8" ht="40.5" customHeight="1" x14ac:dyDescent="0.2">
      <c r="A16" s="191" t="s">
        <v>230</v>
      </c>
      <c r="B16" s="771" t="s">
        <v>317</v>
      </c>
      <c r="C16" s="771"/>
      <c r="D16" s="771"/>
      <c r="E16" s="771"/>
      <c r="F16" s="771"/>
      <c r="G16" s="771"/>
      <c r="H16" s="771"/>
    </row>
    <row r="17" spans="1:8" ht="30.75" customHeight="1" x14ac:dyDescent="0.2">
      <c r="A17" s="191" t="s">
        <v>233</v>
      </c>
      <c r="B17" s="761" t="s">
        <v>314</v>
      </c>
      <c r="C17" s="761"/>
      <c r="D17" s="761"/>
      <c r="E17" s="761"/>
      <c r="F17" s="761"/>
      <c r="G17" s="761"/>
      <c r="H17" s="761"/>
    </row>
    <row r="18" spans="1:8" ht="30.75" customHeight="1" x14ac:dyDescent="0.2">
      <c r="A18" s="191" t="s">
        <v>235</v>
      </c>
      <c r="B18" s="772" t="s">
        <v>285</v>
      </c>
      <c r="C18" s="772"/>
      <c r="D18" s="772"/>
      <c r="E18" s="772"/>
      <c r="F18" s="772"/>
      <c r="G18" s="772"/>
      <c r="H18" s="772"/>
    </row>
    <row r="19" spans="1:8" ht="30.75" customHeight="1" x14ac:dyDescent="0.2">
      <c r="A19" s="191" t="s">
        <v>237</v>
      </c>
      <c r="B19" s="773" t="s">
        <v>286</v>
      </c>
      <c r="C19" s="773"/>
      <c r="D19" s="773"/>
      <c r="E19" s="773"/>
      <c r="F19" s="773"/>
      <c r="G19" s="773"/>
      <c r="H19" s="773"/>
    </row>
    <row r="20" spans="1:8" ht="27.75" customHeight="1" x14ac:dyDescent="0.2">
      <c r="A20" s="760" t="s">
        <v>240</v>
      </c>
      <c r="B20" s="774" t="s">
        <v>241</v>
      </c>
      <c r="C20" s="774"/>
      <c r="D20" s="774"/>
      <c r="E20" s="775" t="s">
        <v>242</v>
      </c>
      <c r="F20" s="775"/>
      <c r="G20" s="775"/>
      <c r="H20" s="775"/>
    </row>
    <row r="21" spans="1:8" ht="27" customHeight="1" x14ac:dyDescent="0.2">
      <c r="A21" s="760"/>
      <c r="B21" s="666" t="s">
        <v>287</v>
      </c>
      <c r="C21" s="666"/>
      <c r="D21" s="666"/>
      <c r="E21" s="666" t="s">
        <v>288</v>
      </c>
      <c r="F21" s="666"/>
      <c r="G21" s="666"/>
      <c r="H21" s="666"/>
    </row>
    <row r="22" spans="1:8" ht="39.75" customHeight="1" x14ac:dyDescent="0.2">
      <c r="A22" s="191" t="s">
        <v>244</v>
      </c>
      <c r="B22" s="667" t="s">
        <v>286</v>
      </c>
      <c r="C22" s="667"/>
      <c r="D22" s="667"/>
      <c r="E22" s="667" t="s">
        <v>286</v>
      </c>
      <c r="F22" s="667"/>
      <c r="G22" s="667"/>
      <c r="H22" s="667"/>
    </row>
    <row r="23" spans="1:8" ht="44.25" customHeight="1" x14ac:dyDescent="0.2">
      <c r="A23" s="191" t="s">
        <v>246</v>
      </c>
      <c r="B23" s="666" t="s">
        <v>290</v>
      </c>
      <c r="C23" s="666"/>
      <c r="D23" s="666"/>
      <c r="E23" s="666" t="s">
        <v>289</v>
      </c>
      <c r="F23" s="666"/>
      <c r="G23" s="666"/>
      <c r="H23" s="666"/>
    </row>
    <row r="24" spans="1:8" ht="29.25" customHeight="1" x14ac:dyDescent="0.2">
      <c r="A24" s="191" t="s">
        <v>248</v>
      </c>
      <c r="B24" s="673">
        <v>43831</v>
      </c>
      <c r="C24" s="660"/>
      <c r="D24" s="660"/>
      <c r="E24" s="154" t="s">
        <v>249</v>
      </c>
      <c r="F24" s="776">
        <f>+'Sección 2. Metas - Presupuesto'!I19</f>
        <v>0.31</v>
      </c>
      <c r="G24" s="777"/>
      <c r="H24" s="778"/>
    </row>
    <row r="25" spans="1:8" ht="27" customHeight="1" x14ac:dyDescent="0.2">
      <c r="A25" s="191" t="s">
        <v>250</v>
      </c>
      <c r="B25" s="673">
        <v>43982</v>
      </c>
      <c r="C25" s="660"/>
      <c r="D25" s="660"/>
      <c r="E25" s="154" t="s">
        <v>251</v>
      </c>
      <c r="F25" s="779">
        <f>+'Sección 2. Metas - Presupuesto'!J19</f>
        <v>0.01</v>
      </c>
      <c r="G25" s="779"/>
      <c r="H25" s="779"/>
    </row>
    <row r="26" spans="1:8" ht="47.25" customHeight="1" x14ac:dyDescent="0.2">
      <c r="A26" s="191" t="s">
        <v>252</v>
      </c>
      <c r="B26" s="769" t="s">
        <v>231</v>
      </c>
      <c r="C26" s="769"/>
      <c r="D26" s="769"/>
      <c r="E26" s="175" t="s">
        <v>253</v>
      </c>
      <c r="F26" s="780" t="s">
        <v>141</v>
      </c>
      <c r="G26" s="780"/>
      <c r="H26" s="780"/>
    </row>
    <row r="27" spans="1:8" ht="30" customHeight="1" x14ac:dyDescent="0.2">
      <c r="A27" s="759" t="s">
        <v>254</v>
      </c>
      <c r="B27" s="759"/>
      <c r="C27" s="759"/>
      <c r="D27" s="759"/>
      <c r="E27" s="759"/>
      <c r="F27" s="759"/>
      <c r="G27" s="759"/>
      <c r="H27" s="759"/>
    </row>
    <row r="28" spans="1:8" ht="56.25" customHeight="1" x14ac:dyDescent="0.2">
      <c r="A28" s="189" t="s">
        <v>255</v>
      </c>
      <c r="B28" s="189" t="s">
        <v>256</v>
      </c>
      <c r="C28" s="189" t="s">
        <v>257</v>
      </c>
      <c r="D28" s="189" t="s">
        <v>258</v>
      </c>
      <c r="E28" s="189" t="s">
        <v>259</v>
      </c>
      <c r="F28" s="157" t="s">
        <v>260</v>
      </c>
      <c r="G28" s="157" t="s">
        <v>261</v>
      </c>
      <c r="H28" s="189" t="s">
        <v>262</v>
      </c>
    </row>
    <row r="29" spans="1:8" ht="19.5" customHeight="1" x14ac:dyDescent="0.2">
      <c r="A29" s="192" t="s">
        <v>263</v>
      </c>
      <c r="B29" s="173">
        <v>0</v>
      </c>
      <c r="C29" s="168">
        <f>+B29</f>
        <v>0</v>
      </c>
      <c r="D29" s="173">
        <v>0</v>
      </c>
      <c r="E29" s="423">
        <f>+D29</f>
        <v>0</v>
      </c>
      <c r="F29" s="169">
        <f>IFERROR(+B29/D29,)</f>
        <v>0</v>
      </c>
      <c r="G29" s="170">
        <f>IFERROR(+C29/$E$33,)</f>
        <v>0</v>
      </c>
      <c r="H29" s="176">
        <f>+C29/$F$25</f>
        <v>0</v>
      </c>
    </row>
    <row r="30" spans="1:8" ht="19.5" customHeight="1" x14ac:dyDescent="0.2">
      <c r="A30" s="192" t="s">
        <v>264</v>
      </c>
      <c r="B30" s="173">
        <v>1.4E-3</v>
      </c>
      <c r="C30" s="168">
        <f>+B30+C29</f>
        <v>1.4E-3</v>
      </c>
      <c r="D30" s="173">
        <v>2E-3</v>
      </c>
      <c r="E30" s="423">
        <f>+D30+E29</f>
        <v>2E-3</v>
      </c>
      <c r="F30" s="169">
        <f t="shared" ref="F30:F33" si="0">IFERROR(+B30/D30,)</f>
        <v>0.7</v>
      </c>
      <c r="G30" s="170">
        <f t="shared" ref="G30:G33" si="1">IFERROR(+C30/$E$33,)</f>
        <v>0.13999999999999999</v>
      </c>
      <c r="H30" s="176">
        <f>+C30/$F$25</f>
        <v>0.13999999999999999</v>
      </c>
    </row>
    <row r="31" spans="1:8" ht="19.5" customHeight="1" x14ac:dyDescent="0.2">
      <c r="A31" s="192" t="s">
        <v>265</v>
      </c>
      <c r="B31" s="173">
        <v>0</v>
      </c>
      <c r="C31" s="168">
        <f>+B31+C30</f>
        <v>1.4E-3</v>
      </c>
      <c r="D31" s="173">
        <v>0</v>
      </c>
      <c r="E31" s="423">
        <f>+D31+E30</f>
        <v>2E-3</v>
      </c>
      <c r="F31" s="169">
        <f t="shared" si="0"/>
        <v>0</v>
      </c>
      <c r="G31" s="170">
        <f t="shared" si="1"/>
        <v>0.13999999999999999</v>
      </c>
      <c r="H31" s="176">
        <f>+C31/$F$25</f>
        <v>0.13999999999999999</v>
      </c>
    </row>
    <row r="32" spans="1:8" ht="19.5" customHeight="1" x14ac:dyDescent="0.2">
      <c r="A32" s="192" t="s">
        <v>266</v>
      </c>
      <c r="B32" s="173">
        <v>0</v>
      </c>
      <c r="C32" s="168">
        <f>+B32+C31</f>
        <v>1.4E-3</v>
      </c>
      <c r="D32" s="173">
        <v>0</v>
      </c>
      <c r="E32" s="423">
        <f>+D32+E31</f>
        <v>2E-3</v>
      </c>
      <c r="F32" s="169">
        <f t="shared" si="0"/>
        <v>0</v>
      </c>
      <c r="G32" s="170">
        <f t="shared" si="1"/>
        <v>0.13999999999999999</v>
      </c>
      <c r="H32" s="176">
        <f>+C32/$F$25</f>
        <v>0.13999999999999999</v>
      </c>
    </row>
    <row r="33" spans="1:8" ht="19.5" customHeight="1" x14ac:dyDescent="0.2">
      <c r="A33" s="192" t="s">
        <v>267</v>
      </c>
      <c r="B33" s="173">
        <v>8.6E-3</v>
      </c>
      <c r="C33" s="168">
        <f>+B33+C32</f>
        <v>0.01</v>
      </c>
      <c r="D33" s="173">
        <v>8.0000000000000002E-3</v>
      </c>
      <c r="E33" s="423">
        <f>+D33+E32</f>
        <v>0.01</v>
      </c>
      <c r="F33" s="169">
        <f t="shared" si="0"/>
        <v>1.075</v>
      </c>
      <c r="G33" s="170">
        <f t="shared" si="1"/>
        <v>1</v>
      </c>
      <c r="H33" s="176">
        <f>+C33/$F$25</f>
        <v>1</v>
      </c>
    </row>
    <row r="34" spans="1:8" ht="132" customHeight="1" x14ac:dyDescent="0.2">
      <c r="A34" s="195" t="s">
        <v>268</v>
      </c>
      <c r="B34" s="677" t="s">
        <v>719</v>
      </c>
      <c r="C34" s="678"/>
      <c r="D34" s="678"/>
      <c r="E34" s="678"/>
      <c r="F34" s="678"/>
      <c r="G34" s="678"/>
      <c r="H34" s="679"/>
    </row>
    <row r="35" spans="1:8" ht="29.25" customHeight="1" x14ac:dyDescent="0.2">
      <c r="A35" s="759" t="s">
        <v>269</v>
      </c>
      <c r="B35" s="759"/>
      <c r="C35" s="759"/>
      <c r="D35" s="759"/>
      <c r="E35" s="759"/>
      <c r="F35" s="759"/>
      <c r="G35" s="759"/>
      <c r="H35" s="759"/>
    </row>
    <row r="36" spans="1:8" ht="42.75" customHeight="1" x14ac:dyDescent="0.2">
      <c r="A36" s="781"/>
      <c r="B36" s="781"/>
      <c r="C36" s="781"/>
      <c r="D36" s="781"/>
      <c r="E36" s="781"/>
      <c r="F36" s="781"/>
      <c r="G36" s="781"/>
      <c r="H36" s="781"/>
    </row>
    <row r="37" spans="1:8" ht="42.75" customHeight="1" x14ac:dyDescent="0.2">
      <c r="A37" s="781"/>
      <c r="B37" s="781"/>
      <c r="C37" s="781"/>
      <c r="D37" s="781"/>
      <c r="E37" s="781"/>
      <c r="F37" s="781"/>
      <c r="G37" s="781"/>
      <c r="H37" s="781"/>
    </row>
    <row r="38" spans="1:8" ht="42.75" customHeight="1" x14ac:dyDescent="0.2">
      <c r="A38" s="781"/>
      <c r="B38" s="781"/>
      <c r="C38" s="781"/>
      <c r="D38" s="781"/>
      <c r="E38" s="781"/>
      <c r="F38" s="781"/>
      <c r="G38" s="781"/>
      <c r="H38" s="781"/>
    </row>
    <row r="39" spans="1:8" ht="42.75" customHeight="1" x14ac:dyDescent="0.2">
      <c r="A39" s="781"/>
      <c r="B39" s="781"/>
      <c r="C39" s="781"/>
      <c r="D39" s="781"/>
      <c r="E39" s="781"/>
      <c r="F39" s="781"/>
      <c r="G39" s="781"/>
      <c r="H39" s="781"/>
    </row>
    <row r="40" spans="1:8" ht="42.75" customHeight="1" x14ac:dyDescent="0.2">
      <c r="A40" s="781"/>
      <c r="B40" s="781"/>
      <c r="C40" s="781"/>
      <c r="D40" s="781"/>
      <c r="E40" s="781"/>
      <c r="F40" s="781"/>
      <c r="G40" s="781"/>
      <c r="H40" s="781"/>
    </row>
    <row r="41" spans="1:8" ht="85.5" customHeight="1" x14ac:dyDescent="0.2">
      <c r="A41" s="191" t="s">
        <v>270</v>
      </c>
      <c r="B41" s="782" t="s">
        <v>744</v>
      </c>
      <c r="C41" s="783"/>
      <c r="D41" s="783"/>
      <c r="E41" s="783"/>
      <c r="F41" s="783"/>
      <c r="G41" s="783"/>
      <c r="H41" s="783"/>
    </row>
    <row r="42" spans="1:8" ht="34.5" customHeight="1" x14ac:dyDescent="0.2">
      <c r="A42" s="191" t="s">
        <v>271</v>
      </c>
      <c r="B42" s="684" t="s">
        <v>437</v>
      </c>
      <c r="C42" s="685"/>
      <c r="D42" s="685"/>
      <c r="E42" s="685"/>
      <c r="F42" s="685"/>
      <c r="G42" s="685"/>
      <c r="H42" s="686"/>
    </row>
    <row r="43" spans="1:8" ht="156.75" customHeight="1" x14ac:dyDescent="0.2">
      <c r="A43" s="193" t="s">
        <v>272</v>
      </c>
      <c r="B43" s="734" t="s">
        <v>405</v>
      </c>
      <c r="C43" s="735"/>
      <c r="D43" s="735"/>
      <c r="E43" s="735"/>
      <c r="F43" s="735"/>
      <c r="G43" s="735"/>
      <c r="H43" s="735"/>
    </row>
    <row r="44" spans="1:8" ht="29.25" customHeight="1" x14ac:dyDescent="0.2">
      <c r="A44" s="759" t="s">
        <v>273</v>
      </c>
      <c r="B44" s="759"/>
      <c r="C44" s="759"/>
      <c r="D44" s="759"/>
      <c r="E44" s="759"/>
      <c r="F44" s="759"/>
      <c r="G44" s="759"/>
      <c r="H44" s="759"/>
    </row>
    <row r="45" spans="1:8" ht="33" customHeight="1" x14ac:dyDescent="0.2">
      <c r="A45" s="784" t="s">
        <v>274</v>
      </c>
      <c r="B45" s="194" t="s">
        <v>275</v>
      </c>
      <c r="C45" s="785" t="s">
        <v>276</v>
      </c>
      <c r="D45" s="785"/>
      <c r="E45" s="785"/>
      <c r="F45" s="785" t="s">
        <v>277</v>
      </c>
      <c r="G45" s="785"/>
      <c r="H45" s="785"/>
    </row>
    <row r="46" spans="1:8" ht="31.5" customHeight="1" x14ac:dyDescent="0.2">
      <c r="A46" s="784"/>
      <c r="B46" s="174"/>
      <c r="C46" s="692"/>
      <c r="D46" s="692"/>
      <c r="E46" s="692"/>
      <c r="F46" s="692"/>
      <c r="G46" s="692"/>
      <c r="H46" s="692"/>
    </row>
    <row r="47" spans="1:8" ht="55.5" customHeight="1" x14ac:dyDescent="0.2">
      <c r="A47" s="193" t="s">
        <v>278</v>
      </c>
      <c r="B47" s="694" t="s">
        <v>410</v>
      </c>
      <c r="C47" s="694"/>
      <c r="D47" s="787" t="s">
        <v>279</v>
      </c>
      <c r="E47" s="787"/>
      <c r="F47" s="694" t="s">
        <v>478</v>
      </c>
      <c r="G47" s="694"/>
      <c r="H47" s="694"/>
    </row>
    <row r="48" spans="1:8" ht="31.5" customHeight="1" x14ac:dyDescent="0.2">
      <c r="A48" s="193" t="s">
        <v>738</v>
      </c>
      <c r="B48" s="692" t="s">
        <v>737</v>
      </c>
      <c r="C48" s="692"/>
      <c r="D48" s="788" t="s">
        <v>280</v>
      </c>
      <c r="E48" s="788"/>
      <c r="F48" s="697" t="s">
        <v>742</v>
      </c>
      <c r="G48" s="698"/>
      <c r="H48" s="699"/>
    </row>
    <row r="49" spans="1:8" ht="31.5" customHeight="1" x14ac:dyDescent="0.2">
      <c r="A49" s="193" t="s">
        <v>281</v>
      </c>
      <c r="B49" s="692"/>
      <c r="C49" s="692"/>
      <c r="D49" s="786" t="s">
        <v>282</v>
      </c>
      <c r="E49" s="786"/>
      <c r="F49" s="692"/>
      <c r="G49" s="692"/>
      <c r="H49" s="692"/>
    </row>
    <row r="50" spans="1:8" ht="31.5" customHeight="1" x14ac:dyDescent="0.2">
      <c r="A50" s="193" t="s">
        <v>283</v>
      </c>
      <c r="B50" s="692"/>
      <c r="C50" s="692"/>
      <c r="D50" s="786"/>
      <c r="E50" s="786"/>
      <c r="F50" s="692"/>
      <c r="G50" s="692"/>
      <c r="H50" s="692"/>
    </row>
    <row r="51" spans="1:8" ht="15" hidden="1" x14ac:dyDescent="0.25">
      <c r="A51" s="159"/>
      <c r="B51" s="159"/>
      <c r="C51" s="7"/>
      <c r="D51" s="7"/>
      <c r="E51" s="7"/>
      <c r="F51" s="7"/>
      <c r="G51" s="7"/>
      <c r="H51" s="160"/>
    </row>
    <row r="52" spans="1:8" hidden="1" x14ac:dyDescent="0.2">
      <c r="A52" s="162"/>
      <c r="B52" s="163"/>
      <c r="C52" s="163"/>
      <c r="D52" s="164"/>
      <c r="E52" s="164"/>
      <c r="F52" s="165"/>
      <c r="G52" s="166"/>
      <c r="H52" s="163"/>
    </row>
    <row r="53" spans="1:8" hidden="1" x14ac:dyDescent="0.2">
      <c r="A53" s="162"/>
      <c r="B53" s="163"/>
      <c r="C53" s="163"/>
      <c r="D53" s="164"/>
      <c r="E53" s="164"/>
      <c r="F53" s="165"/>
      <c r="G53" s="166"/>
      <c r="H53" s="163"/>
    </row>
    <row r="54" spans="1:8" hidden="1" x14ac:dyDescent="0.2">
      <c r="A54" s="162"/>
      <c r="B54" s="163"/>
      <c r="C54" s="163"/>
      <c r="D54" s="164"/>
      <c r="E54" s="164"/>
      <c r="F54" s="165"/>
      <c r="G54" s="166"/>
      <c r="H54" s="163"/>
    </row>
    <row r="55" spans="1:8" hidden="1" x14ac:dyDescent="0.2">
      <c r="A55" s="162"/>
      <c r="B55" s="163"/>
      <c r="C55" s="163"/>
      <c r="D55" s="164"/>
      <c r="E55" s="164"/>
      <c r="F55" s="165"/>
      <c r="G55" s="166"/>
      <c r="H55" s="163"/>
    </row>
    <row r="56" spans="1:8" hidden="1" x14ac:dyDescent="0.2">
      <c r="A56" s="162"/>
      <c r="B56" s="163"/>
      <c r="C56" s="163"/>
      <c r="D56" s="164"/>
      <c r="E56" s="164"/>
      <c r="F56" s="165"/>
      <c r="G56" s="166"/>
      <c r="H56" s="163"/>
    </row>
    <row r="57" spans="1:8" hidden="1" x14ac:dyDescent="0.2">
      <c r="A57" s="162"/>
      <c r="B57" s="163"/>
      <c r="C57" s="163"/>
      <c r="D57" s="164"/>
      <c r="E57" s="164"/>
      <c r="F57" s="165"/>
      <c r="G57" s="166"/>
      <c r="H57" s="163"/>
    </row>
    <row r="58" spans="1:8" hidden="1" x14ac:dyDescent="0.2">
      <c r="A58" s="162"/>
      <c r="B58" s="163"/>
      <c r="C58" s="163"/>
      <c r="D58" s="164"/>
      <c r="E58" s="164"/>
      <c r="F58" s="165"/>
      <c r="G58" s="166"/>
      <c r="H58" s="163"/>
    </row>
    <row r="59" spans="1:8" hidden="1" x14ac:dyDescent="0.2">
      <c r="A59" s="162"/>
      <c r="B59" s="163"/>
      <c r="C59" s="163"/>
      <c r="D59" s="164"/>
      <c r="E59" s="164"/>
      <c r="F59" s="165"/>
      <c r="G59" s="166"/>
      <c r="H59" s="163"/>
    </row>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sheetData>
  <sheetProtection autoFilter="0" pivotTables="0"/>
  <mergeCells count="65">
    <mergeCell ref="B49:C49"/>
    <mergeCell ref="D49:E50"/>
    <mergeCell ref="F49:H50"/>
    <mergeCell ref="B50:C50"/>
    <mergeCell ref="B47:C47"/>
    <mergeCell ref="D47:E47"/>
    <mergeCell ref="F47:H47"/>
    <mergeCell ref="B48:C48"/>
    <mergeCell ref="D48:E48"/>
    <mergeCell ref="F48:H48"/>
    <mergeCell ref="B43:H43"/>
    <mergeCell ref="A44:H44"/>
    <mergeCell ref="A45:A46"/>
    <mergeCell ref="C45:E45"/>
    <mergeCell ref="F45:H45"/>
    <mergeCell ref="C46:E46"/>
    <mergeCell ref="F46:H46"/>
    <mergeCell ref="B34:H34"/>
    <mergeCell ref="A35:H35"/>
    <mergeCell ref="A36:H40"/>
    <mergeCell ref="B41:H41"/>
    <mergeCell ref="B42:H42"/>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disablePrompts="1" count="1">
    <dataValidation type="list" allowBlank="1" showInputMessage="1" showErrorMessage="1" sqref="B9 H9 B26:D26 B12:H12 G14:H15">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'11'!$K$9:$K$12</xm:f>
          </x14:formula1>
          <xm:sqref>B11:E11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58"/>
  <sheetViews>
    <sheetView topLeftCell="A16" zoomScale="80" zoomScaleNormal="80" workbookViewId="0">
      <selection activeCell="F16" sqref="F16:F22"/>
    </sheetView>
  </sheetViews>
  <sheetFormatPr baseColWidth="10" defaultColWidth="0" defaultRowHeight="15" zeroHeight="1" x14ac:dyDescent="0.25"/>
  <cols>
    <col min="1" max="1" width="19.5703125" style="394" customWidth="1"/>
    <col min="2" max="2" width="34.42578125" style="388" customWidth="1"/>
    <col min="3" max="4" width="25.42578125" style="388" customWidth="1"/>
    <col min="5" max="5" width="67.140625" style="388" customWidth="1"/>
    <col min="6" max="6" width="19.85546875" style="388" customWidth="1"/>
    <col min="7" max="8" width="16.140625" style="388" customWidth="1"/>
    <col min="9" max="9" width="15.85546875" style="388" customWidth="1"/>
    <col min="10" max="10" width="41.42578125" style="388" customWidth="1"/>
    <col min="11" max="190" width="11.42578125" style="388" hidden="1" customWidth="1"/>
    <col min="191" max="191" width="1.42578125" style="388" hidden="1" customWidth="1"/>
    <col min="192" max="16384" width="11.42578125" style="388" hidden="1"/>
  </cols>
  <sheetData>
    <row r="1" spans="1:10" ht="24.75" customHeight="1" x14ac:dyDescent="0.25">
      <c r="A1" s="794"/>
      <c r="B1" s="737" t="s">
        <v>412</v>
      </c>
      <c r="C1" s="737"/>
      <c r="D1" s="737"/>
      <c r="E1" s="737"/>
      <c r="F1" s="737"/>
      <c r="G1" s="737"/>
      <c r="H1" s="737"/>
      <c r="I1" s="737"/>
      <c r="J1" s="737"/>
    </row>
    <row r="2" spans="1:10" ht="24.75" customHeight="1" x14ac:dyDescent="0.25">
      <c r="A2" s="794"/>
      <c r="B2" s="737" t="s">
        <v>125</v>
      </c>
      <c r="C2" s="737"/>
      <c r="D2" s="737"/>
      <c r="E2" s="737"/>
      <c r="F2" s="737"/>
      <c r="G2" s="737"/>
      <c r="H2" s="737"/>
      <c r="I2" s="737"/>
      <c r="J2" s="737"/>
    </row>
    <row r="3" spans="1:10" ht="24.75" customHeight="1" x14ac:dyDescent="0.25">
      <c r="A3" s="794"/>
      <c r="B3" s="737" t="s">
        <v>359</v>
      </c>
      <c r="C3" s="737"/>
      <c r="D3" s="737"/>
      <c r="E3" s="737"/>
      <c r="F3" s="737"/>
      <c r="G3" s="737"/>
      <c r="H3" s="737"/>
      <c r="I3" s="737"/>
      <c r="J3" s="737"/>
    </row>
    <row r="4" spans="1:10" ht="24.75" customHeight="1" x14ac:dyDescent="0.25">
      <c r="A4" s="794"/>
      <c r="B4" s="737" t="s">
        <v>411</v>
      </c>
      <c r="C4" s="737"/>
      <c r="D4" s="737"/>
      <c r="E4" s="737"/>
      <c r="F4" s="737"/>
      <c r="G4" s="795" t="s">
        <v>408</v>
      </c>
      <c r="H4" s="795"/>
      <c r="I4" s="795"/>
      <c r="J4" s="795"/>
    </row>
    <row r="5" spans="1:10" x14ac:dyDescent="0.25">
      <c r="A5" s="389"/>
      <c r="B5" s="323"/>
      <c r="C5" s="323"/>
      <c r="D5" s="323"/>
      <c r="E5" s="323"/>
      <c r="F5" s="323"/>
      <c r="G5" s="323"/>
      <c r="H5" s="323"/>
      <c r="I5" s="390"/>
      <c r="J5" s="391"/>
    </row>
    <row r="6" spans="1:10" ht="48" x14ac:dyDescent="0.25">
      <c r="A6" s="274" t="s">
        <v>370</v>
      </c>
      <c r="B6" s="712" t="s">
        <v>299</v>
      </c>
      <c r="C6" s="712"/>
      <c r="D6" s="712"/>
      <c r="E6" s="273"/>
      <c r="F6" s="323"/>
      <c r="G6" s="323"/>
      <c r="H6" s="323"/>
      <c r="I6" s="390"/>
      <c r="J6" s="391"/>
    </row>
    <row r="7" spans="1:10" ht="27" customHeight="1" x14ac:dyDescent="0.25">
      <c r="A7" s="472" t="s">
        <v>0</v>
      </c>
      <c r="B7" s="712" t="s">
        <v>413</v>
      </c>
      <c r="C7" s="712"/>
      <c r="D7" s="712"/>
      <c r="E7" s="273"/>
      <c r="F7" s="323"/>
      <c r="G7" s="323"/>
      <c r="H7" s="323"/>
      <c r="I7" s="390"/>
      <c r="J7" s="391"/>
    </row>
    <row r="8" spans="1:10" ht="24" x14ac:dyDescent="0.25">
      <c r="A8" s="472" t="s">
        <v>295</v>
      </c>
      <c r="B8" s="712" t="s">
        <v>406</v>
      </c>
      <c r="C8" s="712"/>
      <c r="D8" s="712"/>
      <c r="E8" s="231"/>
      <c r="F8" s="323"/>
      <c r="G8" s="323"/>
      <c r="H8" s="323"/>
      <c r="I8" s="390"/>
      <c r="J8" s="391"/>
    </row>
    <row r="9" spans="1:10" ht="24" x14ac:dyDescent="0.25">
      <c r="A9" s="472" t="s">
        <v>180</v>
      </c>
      <c r="B9" s="712" t="s">
        <v>742</v>
      </c>
      <c r="C9" s="712"/>
      <c r="D9" s="712"/>
      <c r="E9" s="273"/>
      <c r="F9" s="323"/>
      <c r="G9" s="323"/>
      <c r="H9" s="323"/>
      <c r="I9" s="390"/>
      <c r="J9" s="391"/>
    </row>
    <row r="10" spans="1:10" ht="61.5" customHeight="1" x14ac:dyDescent="0.25">
      <c r="A10" s="472" t="s">
        <v>360</v>
      </c>
      <c r="B10" s="712" t="s">
        <v>362</v>
      </c>
      <c r="C10" s="712"/>
      <c r="D10" s="712"/>
      <c r="E10" s="273"/>
      <c r="F10" s="323"/>
      <c r="G10" s="323"/>
      <c r="H10" s="323"/>
      <c r="I10" s="390"/>
      <c r="J10" s="391"/>
    </row>
    <row r="11" spans="1:10" x14ac:dyDescent="0.25">
      <c r="A11" s="392"/>
      <c r="B11" s="391"/>
      <c r="C11" s="391"/>
      <c r="D11" s="391"/>
      <c r="E11" s="391"/>
      <c r="F11" s="391"/>
      <c r="G11" s="391"/>
      <c r="H11" s="391"/>
      <c r="I11" s="391"/>
      <c r="J11" s="391"/>
    </row>
    <row r="12" spans="1:10" s="521" customFormat="1" ht="43.5" customHeight="1" x14ac:dyDescent="0.25">
      <c r="A12" s="791" t="s">
        <v>766</v>
      </c>
      <c r="B12" s="792"/>
      <c r="C12" s="792"/>
      <c r="D12" s="792"/>
      <c r="E12" s="792"/>
      <c r="F12" s="792"/>
      <c r="G12" s="793"/>
      <c r="H12" s="789" t="s">
        <v>291</v>
      </c>
      <c r="I12" s="790"/>
      <c r="J12" s="790"/>
    </row>
    <row r="13" spans="1:10" s="327" customFormat="1" ht="45" x14ac:dyDescent="0.25">
      <c r="A13" s="494" t="s">
        <v>296</v>
      </c>
      <c r="B13" s="494" t="s">
        <v>292</v>
      </c>
      <c r="C13" s="494" t="s">
        <v>342</v>
      </c>
      <c r="D13" s="494" t="s">
        <v>293</v>
      </c>
      <c r="E13" s="494" t="s">
        <v>294</v>
      </c>
      <c r="F13" s="494" t="s">
        <v>343</v>
      </c>
      <c r="G13" s="494" t="s">
        <v>344</v>
      </c>
      <c r="H13" s="495" t="s">
        <v>345</v>
      </c>
      <c r="I13" s="495" t="s">
        <v>346</v>
      </c>
      <c r="J13" s="495" t="s">
        <v>347</v>
      </c>
    </row>
    <row r="14" spans="1:10" s="419" customFormat="1" ht="71.25" x14ac:dyDescent="0.25">
      <c r="A14" s="796">
        <v>1</v>
      </c>
      <c r="B14" s="796" t="s">
        <v>704</v>
      </c>
      <c r="C14" s="798">
        <v>5.0000000000000001E-3</v>
      </c>
      <c r="D14" s="519">
        <v>1</v>
      </c>
      <c r="E14" s="518" t="s">
        <v>705</v>
      </c>
      <c r="F14" s="520">
        <v>2.5000000000000001E-3</v>
      </c>
      <c r="G14" s="497">
        <v>43981</v>
      </c>
      <c r="H14" s="520">
        <v>2.5000000000000001E-3</v>
      </c>
      <c r="I14" s="497">
        <v>43981</v>
      </c>
      <c r="J14" s="517" t="s">
        <v>708</v>
      </c>
    </row>
    <row r="15" spans="1:10" s="419" customFormat="1" ht="57" x14ac:dyDescent="0.25">
      <c r="A15" s="797"/>
      <c r="B15" s="797"/>
      <c r="C15" s="799"/>
      <c r="D15" s="519">
        <v>2</v>
      </c>
      <c r="E15" s="518" t="s">
        <v>706</v>
      </c>
      <c r="F15" s="520">
        <v>2.5000000000000001E-3</v>
      </c>
      <c r="G15" s="497">
        <v>43981</v>
      </c>
      <c r="H15" s="520">
        <v>2.5000000000000001E-3</v>
      </c>
      <c r="I15" s="497">
        <v>43981</v>
      </c>
      <c r="J15" s="517" t="s">
        <v>707</v>
      </c>
    </row>
    <row r="16" spans="1:10" s="419" customFormat="1" ht="90.75" customHeight="1" x14ac:dyDescent="0.25">
      <c r="A16" s="609">
        <v>2</v>
      </c>
      <c r="B16" s="609" t="s">
        <v>311</v>
      </c>
      <c r="C16" s="800">
        <v>5.0000000000000001E-3</v>
      </c>
      <c r="D16" s="519">
        <v>1</v>
      </c>
      <c r="E16" s="522" t="s">
        <v>712</v>
      </c>
      <c r="F16" s="520">
        <v>8.0000000000000004E-4</v>
      </c>
      <c r="G16" s="497">
        <v>43981</v>
      </c>
      <c r="H16" s="520">
        <v>8.0000000000000004E-4</v>
      </c>
      <c r="I16" s="497">
        <v>43981</v>
      </c>
      <c r="J16" s="517" t="s">
        <v>715</v>
      </c>
    </row>
    <row r="17" spans="1:10" s="419" customFormat="1" ht="90.75" customHeight="1" x14ac:dyDescent="0.25">
      <c r="A17" s="609"/>
      <c r="B17" s="609"/>
      <c r="C17" s="800"/>
      <c r="D17" s="519">
        <v>2</v>
      </c>
      <c r="E17" s="522" t="s">
        <v>713</v>
      </c>
      <c r="F17" s="520">
        <v>6.9999999999999999E-4</v>
      </c>
      <c r="G17" s="497">
        <v>43981</v>
      </c>
      <c r="H17" s="520">
        <v>6.9999999999999999E-4</v>
      </c>
      <c r="I17" s="497">
        <v>43981</v>
      </c>
      <c r="J17" s="517" t="s">
        <v>716</v>
      </c>
    </row>
    <row r="18" spans="1:10" s="419" customFormat="1" ht="90.75" customHeight="1" x14ac:dyDescent="0.25">
      <c r="A18" s="609"/>
      <c r="B18" s="609"/>
      <c r="C18" s="800"/>
      <c r="D18" s="519">
        <v>3</v>
      </c>
      <c r="E18" s="522" t="s">
        <v>714</v>
      </c>
      <c r="F18" s="520">
        <v>6.9999999999999999E-4</v>
      </c>
      <c r="G18" s="497">
        <v>43981</v>
      </c>
      <c r="H18" s="520">
        <v>6.9999999999999999E-4</v>
      </c>
      <c r="I18" s="497">
        <v>43981</v>
      </c>
      <c r="J18" s="483" t="s">
        <v>717</v>
      </c>
    </row>
    <row r="19" spans="1:10" s="327" customFormat="1" ht="107.25" customHeight="1" x14ac:dyDescent="0.25">
      <c r="A19" s="609"/>
      <c r="B19" s="609"/>
      <c r="C19" s="800"/>
      <c r="D19" s="519">
        <v>4</v>
      </c>
      <c r="E19" s="471" t="s">
        <v>483</v>
      </c>
      <c r="F19" s="520">
        <v>6.9999999999999999E-4</v>
      </c>
      <c r="G19" s="497">
        <v>43981</v>
      </c>
      <c r="H19" s="520">
        <v>6.9999999999999999E-4</v>
      </c>
      <c r="I19" s="497">
        <v>43981</v>
      </c>
      <c r="J19" s="517" t="s">
        <v>718</v>
      </c>
    </row>
    <row r="20" spans="1:10" s="327" customFormat="1" ht="107.25" customHeight="1" x14ac:dyDescent="0.25">
      <c r="A20" s="609"/>
      <c r="B20" s="609"/>
      <c r="C20" s="800"/>
      <c r="D20" s="519">
        <v>5</v>
      </c>
      <c r="E20" s="471" t="s">
        <v>484</v>
      </c>
      <c r="F20" s="520">
        <v>6.9999999999999999E-4</v>
      </c>
      <c r="G20" s="497">
        <v>43890</v>
      </c>
      <c r="H20" s="520">
        <v>6.9999999999999999E-4</v>
      </c>
      <c r="I20" s="497">
        <v>43890</v>
      </c>
      <c r="J20" s="517" t="s">
        <v>709</v>
      </c>
    </row>
    <row r="21" spans="1:10" s="419" customFormat="1" ht="107.25" customHeight="1" x14ac:dyDescent="0.25">
      <c r="A21" s="609"/>
      <c r="B21" s="609"/>
      <c r="C21" s="800"/>
      <c r="D21" s="519">
        <v>6</v>
      </c>
      <c r="E21" s="471" t="s">
        <v>485</v>
      </c>
      <c r="F21" s="520">
        <v>6.9999999999999999E-4</v>
      </c>
      <c r="G21" s="497">
        <v>43890</v>
      </c>
      <c r="H21" s="520">
        <v>6.9999999999999999E-4</v>
      </c>
      <c r="I21" s="497">
        <v>43890</v>
      </c>
      <c r="J21" s="517" t="s">
        <v>710</v>
      </c>
    </row>
    <row r="22" spans="1:10" s="419" customFormat="1" ht="107.25" customHeight="1" x14ac:dyDescent="0.25">
      <c r="A22" s="610"/>
      <c r="B22" s="610"/>
      <c r="C22" s="801"/>
      <c r="D22" s="519">
        <v>7</v>
      </c>
      <c r="E22" s="471" t="s">
        <v>490</v>
      </c>
      <c r="F22" s="415">
        <v>6.9999999999999999E-4</v>
      </c>
      <c r="G22" s="497">
        <v>43981</v>
      </c>
      <c r="H22" s="415">
        <v>6.9999999999999999E-4</v>
      </c>
      <c r="I22" s="497">
        <v>43981</v>
      </c>
      <c r="J22" s="474" t="s">
        <v>711</v>
      </c>
    </row>
    <row r="23" spans="1:10" s="523" customFormat="1" ht="35.25" customHeight="1" x14ac:dyDescent="0.25">
      <c r="A23" s="739" t="s">
        <v>348</v>
      </c>
      <c r="B23" s="740"/>
      <c r="C23" s="420">
        <f>SUM(C14:C22)</f>
        <v>0.01</v>
      </c>
      <c r="D23" s="741" t="s">
        <v>105</v>
      </c>
      <c r="E23" s="742"/>
      <c r="F23" s="364">
        <f>F14+F15+F16+F17+F18+F19+F20+F21+F22</f>
        <v>9.9999999999999985E-3</v>
      </c>
      <c r="G23" s="328"/>
      <c r="H23" s="364">
        <f>H14+H15+H16+H17+H18+H19+H20+H21+H22</f>
        <v>9.9999999999999985E-3</v>
      </c>
      <c r="I23" s="331"/>
      <c r="J23" s="331"/>
    </row>
    <row r="24" spans="1:10" hidden="1" x14ac:dyDescent="0.25"/>
    <row r="25" spans="1:10" hidden="1" x14ac:dyDescent="0.25"/>
    <row r="26" spans="1:10" hidden="1" x14ac:dyDescent="0.25">
      <c r="F26" s="403"/>
      <c r="G26" s="404"/>
    </row>
    <row r="27" spans="1:10" hidden="1" x14ac:dyDescent="0.25">
      <c r="F27" s="403"/>
      <c r="G27" s="404"/>
      <c r="H27" s="404"/>
    </row>
    <row r="28" spans="1:10" hidden="1" x14ac:dyDescent="0.25">
      <c r="F28" s="403"/>
      <c r="G28" s="404"/>
    </row>
    <row r="29" spans="1:10" hidden="1" x14ac:dyDescent="0.25">
      <c r="F29" s="403"/>
      <c r="G29" s="404"/>
    </row>
    <row r="30" spans="1:10" hidden="1" x14ac:dyDescent="0.25">
      <c r="F30" s="403"/>
      <c r="G30" s="404"/>
    </row>
    <row r="31" spans="1:10" hidden="1" x14ac:dyDescent="0.25">
      <c r="F31" s="403"/>
      <c r="G31" s="404"/>
    </row>
    <row r="32" spans="1:10" hidden="1" x14ac:dyDescent="0.25">
      <c r="F32" s="403"/>
      <c r="G32" s="404"/>
    </row>
    <row r="33" spans="6:7" hidden="1" x14ac:dyDescent="0.25">
      <c r="F33" s="403"/>
      <c r="G33" s="404"/>
    </row>
    <row r="34" spans="6:7" hidden="1" x14ac:dyDescent="0.25">
      <c r="F34" s="403"/>
      <c r="G34" s="404"/>
    </row>
    <row r="35" spans="6:7" hidden="1" x14ac:dyDescent="0.25">
      <c r="F35" s="403"/>
      <c r="G35" s="404"/>
    </row>
    <row r="36" spans="6:7" hidden="1" x14ac:dyDescent="0.25">
      <c r="F36" s="403"/>
      <c r="G36" s="404"/>
    </row>
    <row r="37" spans="6:7" hidden="1" x14ac:dyDescent="0.25"/>
    <row r="38" spans="6:7" hidden="1" x14ac:dyDescent="0.25"/>
    <row r="39" spans="6:7" hidden="1" x14ac:dyDescent="0.25"/>
    <row r="40" spans="6:7" hidden="1" x14ac:dyDescent="0.25"/>
    <row r="41" spans="6:7" hidden="1" x14ac:dyDescent="0.25"/>
    <row r="42" spans="6:7" hidden="1" x14ac:dyDescent="0.25"/>
    <row r="43" spans="6:7" hidden="1" x14ac:dyDescent="0.25"/>
    <row r="44" spans="6:7" hidden="1" x14ac:dyDescent="0.25"/>
    <row r="45" spans="6:7" hidden="1" x14ac:dyDescent="0.25"/>
    <row r="46" spans="6:7" hidden="1" x14ac:dyDescent="0.25"/>
    <row r="47" spans="6:7" hidden="1" x14ac:dyDescent="0.25"/>
    <row r="48" spans="6:7" hidden="1" x14ac:dyDescent="0.25"/>
    <row r="49" hidden="1" x14ac:dyDescent="0.25"/>
    <row r="50" hidden="1" x14ac:dyDescent="0.25"/>
    <row r="51" hidden="1" x14ac:dyDescent="0.25"/>
    <row r="52" ht="23.25" customHeight="1" x14ac:dyDescent="0.25"/>
    <row r="53" x14ac:dyDescent="0.25"/>
    <row r="54" x14ac:dyDescent="0.25"/>
    <row r="55" x14ac:dyDescent="0.25"/>
    <row r="56" x14ac:dyDescent="0.25"/>
    <row r="57" x14ac:dyDescent="0.25"/>
    <row r="58" x14ac:dyDescent="0.25"/>
  </sheetData>
  <sheetProtection autoFilter="0" pivotTables="0"/>
  <autoFilter ref="A13:GI23"/>
  <mergeCells count="21">
    <mergeCell ref="D23:E23"/>
    <mergeCell ref="A23:B23"/>
    <mergeCell ref="B6:D6"/>
    <mergeCell ref="B7:D7"/>
    <mergeCell ref="A14:A15"/>
    <mergeCell ref="B14:B15"/>
    <mergeCell ref="C14:C15"/>
    <mergeCell ref="B16:B22"/>
    <mergeCell ref="C16:C22"/>
    <mergeCell ref="A16:A22"/>
    <mergeCell ref="A1:A4"/>
    <mergeCell ref="B4:F4"/>
    <mergeCell ref="B1:J1"/>
    <mergeCell ref="B2:J2"/>
    <mergeCell ref="B3:J3"/>
    <mergeCell ref="G4:J4"/>
    <mergeCell ref="H12:J12"/>
    <mergeCell ref="B8:D8"/>
    <mergeCell ref="B9:D9"/>
    <mergeCell ref="B10:D10"/>
    <mergeCell ref="A12:G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vt:i4>
      </vt:variant>
    </vt:vector>
  </HeadingPairs>
  <TitlesOfParts>
    <vt:vector size="22" baseType="lpstr">
      <vt:lpstr>Sección 1. Metas - Magnitud</vt:lpstr>
      <vt:lpstr>Sección 2. Metas - Presupuesto</vt:lpstr>
      <vt:lpstr>Sección 3. Metas Producto</vt:lpstr>
      <vt:lpstr>11</vt:lpstr>
      <vt:lpstr>ACT_11</vt:lpstr>
      <vt:lpstr>12</vt:lpstr>
      <vt:lpstr>ACT_12</vt:lpstr>
      <vt:lpstr>13</vt:lpstr>
      <vt:lpstr>ACT_13</vt:lpstr>
      <vt:lpstr>14</vt:lpstr>
      <vt:lpstr>ACT_14</vt:lpstr>
      <vt:lpstr>15</vt:lpstr>
      <vt:lpstr>ACT_15</vt:lpstr>
      <vt:lpstr>17</vt:lpstr>
      <vt:lpstr>ACT_17</vt:lpstr>
      <vt:lpstr>18</vt:lpstr>
      <vt:lpstr>ACT 18</vt:lpstr>
      <vt:lpstr>Variables</vt:lpstr>
      <vt:lpstr>ODS</vt:lpstr>
      <vt:lpstr>Sección 4. Territorialización</vt:lpstr>
      <vt:lpstr>'Sección 3. Metas Producto'!Área_de_impresión</vt:lpstr>
      <vt:lpstr>'Sección 4. Territorialización'!Área_de_impresión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Karime Perez Diaz</dc:creator>
  <cp:lastModifiedBy>User</cp:lastModifiedBy>
  <dcterms:created xsi:type="dcterms:W3CDTF">2019-11-07T21:02:16Z</dcterms:created>
  <dcterms:modified xsi:type="dcterms:W3CDTF">2021-01-22T20:06:43Z</dcterms:modified>
</cp:coreProperties>
</file>