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User\Desktop\POAs 2020\BMT\SGC\"/>
    </mc:Choice>
  </mc:AlternateContent>
  <bookViews>
    <workbookView xWindow="0" yWindow="0" windowWidth="9360" windowHeight="6570" tabRatio="770" activeTab="1"/>
  </bookViews>
  <sheets>
    <sheet name="Sección 1. Metas - Magnitud" sheetId="13" r:id="rId1"/>
    <sheet name="Sección 2. Metas - Presupuesto" sheetId="12" r:id="rId2"/>
    <sheet name="Sección 3. Metas Producto" sheetId="5" r:id="rId3"/>
    <sheet name="8" sheetId="30" r:id="rId4"/>
    <sheet name="ACT_8" sheetId="31" r:id="rId5"/>
    <sheet name="9" sheetId="15" r:id="rId6"/>
    <sheet name="ACT_9" sheetId="29" r:id="rId7"/>
    <sheet name="Variables" sheetId="32" r:id="rId8"/>
    <sheet name="ODS" sheetId="33" r:id="rId9"/>
    <sheet name="Sección 4. Territorialización" sheetId="9" state="hidden" r:id="rId10"/>
  </sheets>
  <externalReferences>
    <externalReference r:id="rId11"/>
    <externalReference r:id="rId12"/>
  </externalReferences>
  <definedNames>
    <definedName name="_xlnm._FilterDatabase" localSheetId="4" hidden="1">ACT_8!$A$13:$J$15</definedName>
    <definedName name="_xlnm._FilterDatabase" localSheetId="6" hidden="1">ACT_9!$F$13:$I$14</definedName>
    <definedName name="_xlnm._FilterDatabase" localSheetId="0" hidden="1">'Sección 1. Metas - Magnitud'!$A$13:$AA$13</definedName>
    <definedName name="_xlnm._FilterDatabase" localSheetId="1" hidden="1">'Sección 2. Metas - Presupuesto'!$A$12:$AE$20</definedName>
    <definedName name="_xlnm.Print_Area" localSheetId="2">'Sección 3. Metas Producto'!$A$5:$AF$12</definedName>
    <definedName name="_xlnm.Print_Area" localSheetId="9">'Sección 4. Territorialización'!$A$1:$S$63</definedName>
    <definedName name="_xlnm.Print_Area" localSheetId="7">Variables!$A$1:$F$40</definedName>
    <definedName name="CONDICION_POBLACIONAL" localSheetId="4">[1]Variables!$C$1:$C$24</definedName>
    <definedName name="CONDICION_POBLACIONAL" localSheetId="6">[1]Variables!$C$1:$C$24</definedName>
    <definedName name="CONDICION_POBLACIONAL">#REF!</definedName>
    <definedName name="GRUPO_ETAREO" localSheetId="4">[1]Variables!$A$1:$A$8</definedName>
    <definedName name="GRUPO_ETAREO" localSheetId="6">[1]Variables!$A$1:$A$8</definedName>
    <definedName name="GRUPO_ETAREO">#REF!</definedName>
    <definedName name="GRUPO_ETAREOS" localSheetId="5">#REF!</definedName>
    <definedName name="GRUPO_ETAREOS" localSheetId="4">#REF!</definedName>
    <definedName name="GRUPO_ETAREOS" localSheetId="6">#REF!</definedName>
    <definedName name="GRUPO_ETAREOS" localSheetId="9">#REF!</definedName>
    <definedName name="GRUPO_ETAREOS">#REF!</definedName>
    <definedName name="GRUPO_ETARIO" localSheetId="5">#REF!</definedName>
    <definedName name="GRUPO_ETARIO" localSheetId="4">#REF!</definedName>
    <definedName name="GRUPO_ETARIO" localSheetId="6">#REF!</definedName>
    <definedName name="GRUPO_ETARIO">#REF!</definedName>
    <definedName name="GRUPO_ETNICO" localSheetId="5">#REF!</definedName>
    <definedName name="GRUPO_ETNICO" localSheetId="4">#REF!</definedName>
    <definedName name="GRUPO_ETNICO" localSheetId="6">#REF!</definedName>
    <definedName name="GRUPO_ETNICO">#REF!</definedName>
    <definedName name="GRUPOETNICO" localSheetId="5">#REF!</definedName>
    <definedName name="GRUPOETNICO" localSheetId="4">#REF!</definedName>
    <definedName name="GRUPOETNICO" localSheetId="6">#REF!</definedName>
    <definedName name="GRUPOETNICO" localSheetId="9">#REF!</definedName>
    <definedName name="GRUPOETNICO">#REF!</definedName>
    <definedName name="GRUPOS_ETNICOS" localSheetId="4">[1]Variables!$H$1:$H$8</definedName>
    <definedName name="GRUPOS_ETNICOS" localSheetId="6">[1]Variables!$H$1:$H$8</definedName>
    <definedName name="GRUPOS_ETNICOS">#REF!</definedName>
    <definedName name="LOCALIDAD" localSheetId="5">#REF!</definedName>
    <definedName name="LOCALIDAD" localSheetId="4">#REF!</definedName>
    <definedName name="LOCALIDAD" localSheetId="6">#REF!</definedName>
    <definedName name="LOCALIDAD">#REF!</definedName>
    <definedName name="LOCALIZACION" localSheetId="5">#REF!</definedName>
    <definedName name="LOCALIZACION" localSheetId="4">#REF!</definedName>
    <definedName name="LOCALIZACION" localSheetId="6">#REF!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0" i="12" l="1"/>
  <c r="S20" i="12"/>
  <c r="T20" i="12"/>
  <c r="U20" i="12"/>
  <c r="V20" i="12"/>
  <c r="W20" i="12"/>
  <c r="X20" i="12"/>
  <c r="Y18" i="12"/>
  <c r="R16" i="12"/>
  <c r="S16" i="12"/>
  <c r="T16" i="12"/>
  <c r="U16" i="12"/>
  <c r="V16" i="12"/>
  <c r="W16" i="12"/>
  <c r="X16" i="12"/>
  <c r="Q13" i="12"/>
  <c r="Y15" i="12"/>
  <c r="R13" i="12"/>
  <c r="S13" i="12"/>
  <c r="T13" i="12"/>
  <c r="U13" i="12"/>
  <c r="V13" i="12"/>
  <c r="W13" i="12"/>
  <c r="X13" i="12"/>
  <c r="E17" i="12" l="1"/>
  <c r="AA17" i="12" l="1"/>
  <c r="AA16" i="12"/>
  <c r="J17" i="12" l="1"/>
  <c r="H33" i="30" l="1"/>
  <c r="Z17" i="13" l="1"/>
  <c r="Q18" i="13"/>
  <c r="P18" i="13"/>
  <c r="O18" i="13"/>
  <c r="N18" i="13"/>
  <c r="M18" i="13"/>
  <c r="Q15" i="13"/>
  <c r="Q14" i="13"/>
  <c r="Q16" i="13" l="1"/>
  <c r="Y18" i="13"/>
  <c r="G33" i="30" l="1"/>
  <c r="L18" i="12" l="1"/>
  <c r="L19" i="12" s="1"/>
  <c r="L15" i="12"/>
  <c r="K19" i="12"/>
  <c r="E14" i="12" l="1"/>
  <c r="F30" i="30" l="1"/>
  <c r="F31" i="30"/>
  <c r="F32" i="30"/>
  <c r="F33" i="30"/>
  <c r="F33" i="15" l="1"/>
  <c r="F32" i="15"/>
  <c r="F31" i="15"/>
  <c r="F30" i="15"/>
  <c r="F29" i="15"/>
  <c r="F29" i="30"/>
  <c r="H15" i="29"/>
  <c r="F15" i="29"/>
  <c r="C15" i="29"/>
  <c r="H15" i="31"/>
  <c r="C15" i="31"/>
  <c r="C16" i="12"/>
  <c r="C13" i="12"/>
  <c r="B16" i="12"/>
  <c r="B13" i="12"/>
  <c r="A16" i="12"/>
  <c r="A13" i="12"/>
  <c r="AA12" i="5"/>
  <c r="AC12" i="5" s="1"/>
  <c r="B7" i="31"/>
  <c r="E29" i="15"/>
  <c r="C29" i="15"/>
  <c r="H19" i="12"/>
  <c r="P14" i="13"/>
  <c r="P13" i="12" s="1"/>
  <c r="O14" i="13"/>
  <c r="N14" i="13"/>
  <c r="N13" i="12" s="1"/>
  <c r="M14" i="13"/>
  <c r="L15" i="13"/>
  <c r="L14" i="13"/>
  <c r="J14" i="13"/>
  <c r="P15" i="13"/>
  <c r="O15" i="13"/>
  <c r="N15" i="13"/>
  <c r="N19" i="12"/>
  <c r="M15" i="13"/>
  <c r="Z14" i="13"/>
  <c r="K14" i="13"/>
  <c r="E14" i="13"/>
  <c r="A14" i="13"/>
  <c r="K20" i="12"/>
  <c r="J20" i="12"/>
  <c r="I20" i="12"/>
  <c r="H20" i="12"/>
  <c r="F20" i="12"/>
  <c r="J19" i="12"/>
  <c r="I19" i="12"/>
  <c r="G19" i="12"/>
  <c r="F19" i="12"/>
  <c r="G18" i="12"/>
  <c r="E18" i="12" s="1"/>
  <c r="E19" i="12"/>
  <c r="AA19" i="12" s="1"/>
  <c r="G15" i="12"/>
  <c r="E15" i="12" s="1"/>
  <c r="E29" i="30"/>
  <c r="E30" i="30" s="1"/>
  <c r="E31" i="30" s="1"/>
  <c r="E32" i="30" s="1"/>
  <c r="C29" i="30"/>
  <c r="H29" i="30" s="1"/>
  <c r="E17" i="13"/>
  <c r="C8" i="5"/>
  <c r="C7" i="5"/>
  <c r="C6" i="5"/>
  <c r="C9" i="12"/>
  <c r="C8" i="12"/>
  <c r="C7" i="12"/>
  <c r="C6" i="12"/>
  <c r="A17" i="13"/>
  <c r="Q17" i="13"/>
  <c r="Q19" i="13" s="1"/>
  <c r="P17" i="13"/>
  <c r="P16" i="12" s="1"/>
  <c r="O17" i="13"/>
  <c r="O16" i="12" s="1"/>
  <c r="O20" i="12"/>
  <c r="N17" i="13"/>
  <c r="N16" i="12" s="1"/>
  <c r="N20" i="12"/>
  <c r="M17" i="13"/>
  <c r="L18" i="13"/>
  <c r="L17" i="13"/>
  <c r="K17" i="13"/>
  <c r="J17" i="13"/>
  <c r="S63" i="9"/>
  <c r="Y17" i="12"/>
  <c r="Q19" i="12"/>
  <c r="P20" i="12"/>
  <c r="M20" i="12"/>
  <c r="AB12" i="5"/>
  <c r="M19" i="12"/>
  <c r="P19" i="12"/>
  <c r="Q20" i="12"/>
  <c r="O19" i="12"/>
  <c r="Y14" i="12"/>
  <c r="L20" i="12"/>
  <c r="Z14" i="12" l="1"/>
  <c r="AA14" i="12"/>
  <c r="Z18" i="12"/>
  <c r="AA18" i="12"/>
  <c r="Z15" i="12"/>
  <c r="AA15" i="12"/>
  <c r="Z17" i="12"/>
  <c r="G29" i="15"/>
  <c r="E30" i="15"/>
  <c r="E31" i="15" s="1"/>
  <c r="E32" i="15" s="1"/>
  <c r="E33" i="15" s="1"/>
  <c r="Y15" i="13"/>
  <c r="M13" i="12"/>
  <c r="Y14" i="13"/>
  <c r="M16" i="13"/>
  <c r="M16" i="12"/>
  <c r="Y17" i="13"/>
  <c r="C30" i="30"/>
  <c r="G29" i="30"/>
  <c r="G20" i="12"/>
  <c r="Y19" i="12"/>
  <c r="H29" i="15"/>
  <c r="C30" i="15"/>
  <c r="Y20" i="12"/>
  <c r="AA20" i="12" s="1"/>
  <c r="P19" i="13"/>
  <c r="O16" i="13"/>
  <c r="C31" i="30"/>
  <c r="E20" i="12"/>
  <c r="M19" i="13"/>
  <c r="O13" i="12"/>
  <c r="N16" i="13"/>
  <c r="N19" i="13"/>
  <c r="Q16" i="12"/>
  <c r="O19" i="13"/>
  <c r="P16" i="13"/>
  <c r="G30" i="15" l="1"/>
  <c r="G31" i="30"/>
  <c r="H31" i="30"/>
  <c r="G30" i="30"/>
  <c r="H30" i="30"/>
  <c r="Y16" i="13"/>
  <c r="Z19" i="12"/>
  <c r="C31" i="15"/>
  <c r="G31" i="15" s="1"/>
  <c r="Y19" i="13"/>
  <c r="Z20" i="12"/>
  <c r="Y13" i="12"/>
  <c r="AA13" i="12" s="1"/>
  <c r="H30" i="15"/>
  <c r="Z16" i="12"/>
  <c r="C32" i="30"/>
  <c r="Z13" i="12" l="1"/>
  <c r="G32" i="30"/>
  <c r="H32" i="30"/>
  <c r="C32" i="15"/>
  <c r="G32" i="15" s="1"/>
  <c r="H31" i="15"/>
  <c r="H32" i="15" l="1"/>
  <c r="C33" i="15"/>
  <c r="G33" i="15" s="1"/>
  <c r="H33" i="15" l="1"/>
</calcChain>
</file>

<file path=xl/comments1.xml><?xml version="1.0" encoding="utf-8"?>
<comments xmlns="http://schemas.openxmlformats.org/spreadsheetml/2006/main">
  <authors>
    <author>Luz Dary Guerrero Tibata</author>
  </authors>
  <commentList>
    <comment ref="B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<sst xmlns="http://schemas.openxmlformats.org/spreadsheetml/2006/main" count="818" uniqueCount="568">
  <si>
    <t>DEPENDENCIA:</t>
  </si>
  <si>
    <t>PRESUPUESTO VIGENCIA</t>
  </si>
  <si>
    <t>Programa Plan de Desarrollo</t>
  </si>
  <si>
    <t>UNIDAD DE MEDIDA</t>
  </si>
  <si>
    <t>INDICADOR</t>
  </si>
  <si>
    <t>META</t>
  </si>
  <si>
    <t>LOCALIZACIÓN FÍSICA</t>
  </si>
  <si>
    <t>LOCALIDAD</t>
  </si>
  <si>
    <t>CONDICION POBLACIONAL</t>
  </si>
  <si>
    <t>GRUPOS ETNICOS</t>
  </si>
  <si>
    <t>LOCALIZACION</t>
  </si>
  <si>
    <t>GRUPO ETAREO</t>
  </si>
  <si>
    <t>META PROYECTO 1                                             (Con varios puntos de inversión)</t>
  </si>
  <si>
    <t>Barrios Unidos</t>
  </si>
  <si>
    <t>Niños y niñas de primera infancia</t>
  </si>
  <si>
    <t>Teusaquillo</t>
  </si>
  <si>
    <t>Niños, niñas y adolescentes desescolarizados</t>
  </si>
  <si>
    <t>Los Martires</t>
  </si>
  <si>
    <t>Niños, niñas y adolescentes en riesgo social vinculacion temprana al trabajo o acompañamiento</t>
  </si>
  <si>
    <t>Antonio Nariño</t>
  </si>
  <si>
    <t>Niños, niñas y adolescentes escolarizados</t>
  </si>
  <si>
    <t>Puente Aranda</t>
  </si>
  <si>
    <t>Personas cabezas de familia</t>
  </si>
  <si>
    <t>Rafael Uribe Uribe</t>
  </si>
  <si>
    <t>Personas consumidoras de sustancias psicoactivas</t>
  </si>
  <si>
    <t>Ciudad Bolivar</t>
  </si>
  <si>
    <t>Personas en situacion de desplazamiento</t>
  </si>
  <si>
    <t>Sumapaz</t>
  </si>
  <si>
    <t>Personas vinculadas a la prostitución</t>
  </si>
  <si>
    <t>Especial</t>
  </si>
  <si>
    <t>Reincorporados - as</t>
  </si>
  <si>
    <t>Entidad</t>
  </si>
  <si>
    <t>Sector LGBT</t>
  </si>
  <si>
    <t>CODIGO</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</si>
  <si>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</si>
  <si>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</si>
  <si>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</si>
  <si>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</si>
  <si>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</si>
  <si>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</si>
  <si>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</si>
  <si>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</si>
  <si>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</si>
  <si>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</si>
  <si>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60 años o más. Personas Mayores</t>
  </si>
  <si>
    <t>Tunjuelito</t>
  </si>
  <si>
    <t>Bosa</t>
  </si>
  <si>
    <t>Kennedy</t>
  </si>
  <si>
    <t>Fontibon</t>
  </si>
  <si>
    <t>Engativa</t>
  </si>
  <si>
    <t>Todos los Grupos</t>
  </si>
  <si>
    <t>Suba</t>
  </si>
  <si>
    <t>Adultos-as trabajador-a formal</t>
  </si>
  <si>
    <t>Adultos-as trabajador-a informal</t>
  </si>
  <si>
    <t>Ciudadanos-as habitantes de calle</t>
  </si>
  <si>
    <t>Comunidad en general</t>
  </si>
  <si>
    <t>Familias en emergencia social y catastrófica</t>
  </si>
  <si>
    <t>Familias en situacion de vulnerabilidad</t>
  </si>
  <si>
    <t>La Candelaria</t>
  </si>
  <si>
    <t>Familias ubicadas en zonas de alto deterioro urbano</t>
  </si>
  <si>
    <t>Jovenes desescolarizados</t>
  </si>
  <si>
    <t>Jovenes escolarizados</t>
  </si>
  <si>
    <t>Mujeres gestantes y lactantes</t>
  </si>
  <si>
    <t>Distrital</t>
  </si>
  <si>
    <t>Otras Entidades</t>
  </si>
  <si>
    <t>Regional</t>
  </si>
  <si>
    <t>Personas con discapacidad</t>
  </si>
  <si>
    <t>Todos los grupos</t>
  </si>
  <si>
    <t>Afrocolombianos</t>
  </si>
  <si>
    <t>Indígenas</t>
  </si>
  <si>
    <t>No identifica grupos étnicos</t>
  </si>
  <si>
    <t>Otros Grupos étnicos</t>
  </si>
  <si>
    <t>Servidores y servidoras públicos</t>
  </si>
  <si>
    <t>Rom</t>
  </si>
  <si>
    <t>Raizales</t>
  </si>
  <si>
    <t>Jun</t>
  </si>
  <si>
    <t>Jul</t>
  </si>
  <si>
    <t>Ago</t>
  </si>
  <si>
    <t>Sep</t>
  </si>
  <si>
    <t>Oct</t>
  </si>
  <si>
    <t>Nov</t>
  </si>
  <si>
    <t>Dic</t>
  </si>
  <si>
    <t>% VIGENCIA</t>
  </si>
  <si>
    <t>% PDD</t>
  </si>
  <si>
    <t>AVANCES Y LOGROS</t>
  </si>
  <si>
    <t>BENEFICIOS</t>
  </si>
  <si>
    <t>RETRASOS Y SOLUCIONES</t>
  </si>
  <si>
    <t>JUN</t>
  </si>
  <si>
    <t>JUL</t>
  </si>
  <si>
    <t>AGO</t>
  </si>
  <si>
    <t>SEP</t>
  </si>
  <si>
    <t>OCT</t>
  </si>
  <si>
    <t>NOV</t>
  </si>
  <si>
    <t>DIC</t>
  </si>
  <si>
    <t>TOTAL</t>
  </si>
  <si>
    <t>AVANCE</t>
  </si>
  <si>
    <t>PRESUPUESTO RESERVA</t>
  </si>
  <si>
    <t>No.</t>
  </si>
  <si>
    <t>PLAN ESTRATÉGICO SDM</t>
  </si>
  <si>
    <t>PROGRAMA</t>
  </si>
  <si>
    <t>MAGNITUD META - Vigencia</t>
  </si>
  <si>
    <t>PRESUPUESTO META -Vigencia</t>
  </si>
  <si>
    <t>PRESUPUESTO META - Reservas</t>
  </si>
  <si>
    <t>POBLACIÓN</t>
  </si>
  <si>
    <t xml:space="preserve">CODIGO Y NOMBRE DEL PROYECTO: </t>
  </si>
  <si>
    <t>Mar</t>
  </si>
  <si>
    <t>Abr</t>
  </si>
  <si>
    <t>May</t>
  </si>
  <si>
    <t>Ene</t>
  </si>
  <si>
    <t>Feb</t>
  </si>
  <si>
    <t>FEB</t>
  </si>
  <si>
    <t>MAR</t>
  </si>
  <si>
    <t>ABR</t>
  </si>
  <si>
    <t>MAY</t>
  </si>
  <si>
    <t>ENE</t>
  </si>
  <si>
    <t>NOMBRE DEL INDICADOR</t>
  </si>
  <si>
    <t>EJECUTADO TOTAL</t>
  </si>
  <si>
    <t>SISTEMA INTEGRADO DE GESTIÓN</t>
  </si>
  <si>
    <t>PROCESO DIRECCIONAMIENTO ESTRATÉGICO</t>
  </si>
  <si>
    <t>Formato de programación y seguimiento al Plan Operativo Anual -POA con inversión</t>
  </si>
  <si>
    <t xml:space="preserve">% de Avance de Ejecución </t>
  </si>
  <si>
    <t>Corresponde al seguimiento de la ejecución mes a mes.</t>
  </si>
  <si>
    <t>Escriba el código y el nombre de la meta proyecto de inversión.</t>
  </si>
  <si>
    <t>Corresponde al total ejecutado en magnitud y presupuesto acumulados durante la vigencia para cada localidad.</t>
  </si>
  <si>
    <t>Defina la población por edades a atender si aplica</t>
  </si>
  <si>
    <t>Defina el grupo étnico a atender si aplica</t>
  </si>
  <si>
    <t>Defina el tipo de población a atender si aplica</t>
  </si>
  <si>
    <t>CÓDIGO</t>
  </si>
  <si>
    <t>CARACTERÍSTICAS POBLACIONALES</t>
  </si>
  <si>
    <t>GRUPO ÉTNICO</t>
  </si>
  <si>
    <t xml:space="preserve">CONDICIÓN POBLACIONAL </t>
  </si>
  <si>
    <t>GRUPO ETÁRIO</t>
  </si>
  <si>
    <t>OBSERVACIONES</t>
  </si>
  <si>
    <t>METAS DE INVERSIÓN DEL PROYECTO</t>
  </si>
  <si>
    <t>ANULACIONES DE RESERVAS</t>
  </si>
  <si>
    <t>RESERVA DEFINITIVA</t>
  </si>
  <si>
    <t>N.A</t>
  </si>
  <si>
    <t>COMPONENTE  PMM</t>
  </si>
  <si>
    <t>Logística de Movilidad</t>
  </si>
  <si>
    <t>Componente Ambiental</t>
  </si>
  <si>
    <t>Plan de Intercambiadores Modales</t>
  </si>
  <si>
    <t>Plan de Ordenamiento Logístico</t>
  </si>
  <si>
    <t>Plan de Seguridad Vial</t>
  </si>
  <si>
    <t>Transporte Público</t>
  </si>
  <si>
    <t>Transporte No Motorizado</t>
  </si>
  <si>
    <t>Plan de Ordenamiento de Estacionamientos</t>
  </si>
  <si>
    <t xml:space="preserve">Infraestructura Vial </t>
  </si>
  <si>
    <t>Componente Institucional</t>
  </si>
  <si>
    <t xml:space="preserve">OBJETIVOS ESTRATÉGICOS </t>
  </si>
  <si>
    <t>Corresponde al número de población atendida si aplica.</t>
  </si>
  <si>
    <t>COMPONENTE ASOCIADO MISIÓN / VISIÓN</t>
  </si>
  <si>
    <t>CÓDIGO INDICADOR</t>
  </si>
  <si>
    <t>CÓDIGO Y META PROYECTO DE INVERSIÓN ASOCIADA</t>
  </si>
  <si>
    <t>COMPONENTE PMM</t>
  </si>
  <si>
    <t>SUBSECRETARIA RESPONSABLE:</t>
  </si>
  <si>
    <t>ORDENADOR DEL GASTO:</t>
  </si>
  <si>
    <t>Código: PE01-PR01-F01</t>
  </si>
  <si>
    <t>PROYECTO ESTRATÉGICO</t>
  </si>
  <si>
    <t>META PRODUCTO</t>
  </si>
  <si>
    <t>TOTAL PRESUPUESTO VIGENCIA</t>
  </si>
  <si>
    <t>TOTAL PRESUPUESTO RESERVA</t>
  </si>
  <si>
    <t>Proyecto Estratégico</t>
  </si>
  <si>
    <t xml:space="preserve">VARIABLE </t>
  </si>
  <si>
    <t>CUATRIENIO</t>
  </si>
  <si>
    <t>CODIGO Y NOMBRE DEL PROYECTO DE INVERSIÓN</t>
  </si>
  <si>
    <t>PROGRAMACIÓN PLAN DE DESARROLLO</t>
  </si>
  <si>
    <t>% DE AVANCE</t>
  </si>
  <si>
    <t>TOTAL EJECUTADO</t>
  </si>
  <si>
    <t>Eje / Pilar Plan de Desarrollo</t>
  </si>
  <si>
    <t xml:space="preserve"> META PRODUCTO</t>
  </si>
  <si>
    <t>CÓDIGO META PRODUCTO</t>
  </si>
  <si>
    <t xml:space="preserve">CÓDIGO Y NOMBRE DEL PROYECTO DE INVERSIÓN </t>
  </si>
  <si>
    <t>PROGRAMACIÓN CUATRIENIO</t>
  </si>
  <si>
    <t>Total Ejecutado</t>
  </si>
  <si>
    <t xml:space="preserve">Proyecto Estratégico </t>
  </si>
  <si>
    <t xml:space="preserve"> CÓDIGO Y META PROYECTO DE INVERSIÓN</t>
  </si>
  <si>
    <t>EJE / PILAR</t>
  </si>
  <si>
    <t>PLAN DE DESARROLLO</t>
  </si>
  <si>
    <t>META PROYECTO</t>
  </si>
  <si>
    <t>PROGRAMADO VIGENCIA</t>
  </si>
  <si>
    <t>VARIABLES FÓRMULA DEL INDICADOR</t>
  </si>
  <si>
    <t>% de Cumplimiento= (Numerador / Denominador )*100</t>
  </si>
  <si>
    <t>Versión: 5.0</t>
  </si>
  <si>
    <t>MAGNITUD VIGENCIA</t>
  </si>
  <si>
    <t>MAGNITUD RESERVA</t>
  </si>
  <si>
    <t>MAGNITUD  VIGENCIA</t>
  </si>
  <si>
    <t>Corresponde al presupuesto y magnitud programados de vigencia y de reserva para cada una de las localidades.</t>
  </si>
  <si>
    <r>
      <t>EJECUTADO _</t>
    </r>
    <r>
      <rPr>
        <b/>
        <u/>
        <sz val="8"/>
        <rFont val="Arial"/>
        <family val="2"/>
      </rPr>
      <t>MES</t>
    </r>
    <r>
      <rPr>
        <b/>
        <sz val="8"/>
        <rFont val="Arial"/>
        <family val="2"/>
      </rPr>
      <t>_</t>
    </r>
  </si>
  <si>
    <t>TIPO DE ANUALIZACIÓN</t>
  </si>
  <si>
    <t xml:space="preserve">TIPO DE ANUALIZACIÓN </t>
  </si>
  <si>
    <t>VIGENCIA 2016</t>
  </si>
  <si>
    <t>VIGENCIA 2017</t>
  </si>
  <si>
    <t>VIGENCIA 2018</t>
  </si>
  <si>
    <t>VIGENCIA 2019</t>
  </si>
  <si>
    <t>VIGENCIA 2020</t>
  </si>
  <si>
    <t>Formato de Hoja de Vida Indicador</t>
  </si>
  <si>
    <t xml:space="preserve">CODIGO: PE01-PR01-F03 </t>
  </si>
  <si>
    <t>HOJA DE VIDA INDICADOR</t>
  </si>
  <si>
    <t>SECRETARÍA DISTRITAL DE MOVILIDAD</t>
  </si>
  <si>
    <t>SECCIÓN 1. Identificación del Indicador</t>
  </si>
  <si>
    <t>Constante</t>
  </si>
  <si>
    <t>3. Fuente PMR</t>
  </si>
  <si>
    <t>4. Dependencia responsable</t>
  </si>
  <si>
    <t>5. Meta con territorialización</t>
  </si>
  <si>
    <t>6. Proyecto</t>
  </si>
  <si>
    <t>7. Código del Proyecto</t>
  </si>
  <si>
    <t>Estratégico</t>
  </si>
  <si>
    <t>8. Proceso</t>
  </si>
  <si>
    <t>9. Código del proceso</t>
  </si>
  <si>
    <t>10. Objetivo estratégico</t>
  </si>
  <si>
    <t>11. Meta Producto</t>
  </si>
  <si>
    <t>SI</t>
  </si>
  <si>
    <t>12. Nombre del indicador</t>
  </si>
  <si>
    <t>13. Tipología</t>
  </si>
  <si>
    <t>NO</t>
  </si>
  <si>
    <t>14. Fecha de programación</t>
  </si>
  <si>
    <t>15. Tipo anualización</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</si>
  <si>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</si>
  <si>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</si>
  <si>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</si>
  <si>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</si>
  <si>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</si>
  <si>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</si>
  <si>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</si>
  <si>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</si>
  <si>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</si>
  <si>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</si>
  <si>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</si>
  <si>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</si>
  <si>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</si>
  <si>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</si>
  <si>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</si>
  <si>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</si>
  <si>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</si>
  <si>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</si>
  <si>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</si>
  <si>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</si>
  <si>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</si>
  <si>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</si>
  <si>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</si>
  <si>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</si>
  <si>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</si>
  <si>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</si>
  <si>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</si>
  <si>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</si>
  <si>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</si>
  <si>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</si>
  <si>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</si>
  <si>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</si>
  <si>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</si>
  <si>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</si>
  <si>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</si>
  <si>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</si>
  <si>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</si>
  <si>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</si>
  <si>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</si>
  <si>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</si>
  <si>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</si>
  <si>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</si>
  <si>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</si>
  <si>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</si>
  <si>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</si>
  <si>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</si>
  <si>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</si>
  <si>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</si>
  <si>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</si>
  <si>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</si>
  <si>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</si>
  <si>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</si>
  <si>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</si>
  <si>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</si>
  <si>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</si>
  <si>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07- Eje Transversal Gobierno legítimo, fortalecimiento local y eficiencia</t>
  </si>
  <si>
    <t>188 - Servicio a la ciudadanía para la movilidad</t>
  </si>
  <si>
    <t>COMPONENTES DE LA MISIÓN</t>
  </si>
  <si>
    <t>Porcentaje</t>
  </si>
  <si>
    <t>Porcentaje de avance en actividades ejecutadas</t>
  </si>
  <si>
    <t>Sección No. 2: EJECUCIÓN</t>
  </si>
  <si>
    <t>2. ACTIVIDADES PRIMARIAS</t>
  </si>
  <si>
    <t>4. No.</t>
  </si>
  <si>
    <t>5. ACTIVIDADES SECUNDARIAS</t>
  </si>
  <si>
    <t>SUBSECRETARÍA RESPONSABLE:</t>
  </si>
  <si>
    <t>1. NÚMERO</t>
  </si>
  <si>
    <t>SUBSECRETARÍA DE GESTIÓN CORPORATIVA</t>
  </si>
  <si>
    <t>Ser referente mundial al contar con un equipo humano comprometido y competente.</t>
  </si>
  <si>
    <t>N.A.</t>
  </si>
  <si>
    <t>Mantener el 80% de satisfacción con los servicios prestados por las entidades del Sector Movilidad</t>
  </si>
  <si>
    <t>965 - Movilidad transparente y contra la corrupción</t>
  </si>
  <si>
    <t>Porcentaje de satisfacción</t>
  </si>
  <si>
    <t>CONSTANTE</t>
  </si>
  <si>
    <t>965 - MOVILIDAD TRANSPARENTE Y CONTRA LA CORRUPCIÓN</t>
  </si>
  <si>
    <t>Implementar el 100% de la estrategia anual sobre Transparencia, Ética y Probidad - TEP</t>
  </si>
  <si>
    <t>PE01</t>
  </si>
  <si>
    <t>Movilidad Transparente y contra la Corrupción.</t>
  </si>
  <si>
    <t>Estrategia TEP</t>
  </si>
  <si>
    <t>Medir el cumplimiento en la ejecución de las actividades propuestas para la implementación de la estrategia de Transparencia, la Ética y la Probidad en la SDM</t>
  </si>
  <si>
    <t>Registros y soportes administrativos - P.A.A.</t>
  </si>
  <si>
    <t>Porcentaje de avance en actividades ejecutadas / Porcentaje total  de avance de actividades programado en la vigencia</t>
  </si>
  <si>
    <t>Son las actividades ponderadas porcentualmente que en el periodo de reporte se culminaron y se registran en el anexo de actividades</t>
  </si>
  <si>
    <t>Porcentaje total  de avance de actividades programado en la vigencia</t>
  </si>
  <si>
    <t>Total de porcentaje de actividades primarias y/o secundarias programado en la vigencia</t>
  </si>
  <si>
    <t>Julieth Rojas Betancour</t>
  </si>
  <si>
    <t>Logística para actividades de Transparencia, Ética y Probidad - TEP</t>
  </si>
  <si>
    <t>Implementar el 100% de la estrategia anual para la sostenibilidad del Subsistema de Control Interno</t>
  </si>
  <si>
    <t>Oficina de Control Interno</t>
  </si>
  <si>
    <t>Movilidad Transparente y contra la Corrupción</t>
  </si>
  <si>
    <t>PV01</t>
  </si>
  <si>
    <t>Sostenibilidad del Subsistema de Control Interno</t>
  </si>
  <si>
    <t>Medir el cumplimiento en la ejecución de las actividades propuestas para la implementación de la estrategia de sostenibilidad del Subsistema de Control Interno</t>
  </si>
  <si>
    <t>N.A: Se relaciona la meta producto a la cual está asociado el proyecto 965 pero el reporte de la amgnitud está a cargo del proyecto 1044 de la Dirección de Servicio al Ciudadano</t>
  </si>
  <si>
    <t>42 - Transparencia, Gestión Pública y Servicio a la Ciudaanía</t>
  </si>
  <si>
    <t>Jaime Daniel Arias Guarin</t>
  </si>
  <si>
    <t>3. PONDERACIÓN
ACTIVIDAD PRIMARIA</t>
  </si>
  <si>
    <t>6. PONDERACIÓN
ACTIVIDAD SECUNDARIA</t>
  </si>
  <si>
    <t>7. FECHA ESTIMADA DE  EJECUCIÓN</t>
  </si>
  <si>
    <t>8. AVANCE PONDERADO</t>
  </si>
  <si>
    <t>9. FECHA EJECUCIÓN</t>
  </si>
  <si>
    <t>10. OBSERVACIONES</t>
  </si>
  <si>
    <t>TOTAL MAGNITUD VIGENCIA</t>
  </si>
  <si>
    <t>5. Ser transparente, incluyente, equitativa en género y garantista de la participación e involucramiento ciudadanos y del sector privado</t>
  </si>
  <si>
    <t>SUBSECRETARÍA DE GESTIÓN CORPORATIVA 
OFICINA ASESORA DE PLANEACIÓN
OFICINA DE CONTROL INTERNO</t>
  </si>
  <si>
    <t>Formato de programación y seguimiento al Plan Operativo Anual de gestión con inversión</t>
  </si>
  <si>
    <r>
      <t>Formato de Anexo de Ac</t>
    </r>
    <r>
      <rPr>
        <b/>
        <sz val="10"/>
        <color indexed="8"/>
        <rFont val="Arial"/>
        <family val="2"/>
      </rPr>
      <t>tividades</t>
    </r>
  </si>
  <si>
    <t>CODIGO Y NOMBRE DEL PROYECTO DE INVERSIÓN O DEL POA SIN INVERSIÓN</t>
  </si>
  <si>
    <t>META POA ASOCIADA</t>
  </si>
  <si>
    <t>9 - Implementar el 100% de la estrategia anual para la sostenibilidad del Subsistema de Control Interno</t>
  </si>
  <si>
    <t>8 - Implementar el 100% de la estrategia anual sobre Transparencia, Ética y Probidad - TEP</t>
  </si>
  <si>
    <t>Diego Nairo Useche Rueda</t>
  </si>
  <si>
    <t>1. Código Meta</t>
  </si>
  <si>
    <t xml:space="preserve">2.  Descripción Meta </t>
  </si>
  <si>
    <t>2.  Descripción Meta</t>
  </si>
  <si>
    <t>SISTEMA INTEGRADO DE GESTION DISTRITAL  BAJO EL ESTÁNDAR MIPG</t>
  </si>
  <si>
    <t>SISTEMA INTEGRADO DE GESTION DISTRITAL BAJO EL ESTÁNDAR MIPG</t>
  </si>
  <si>
    <t>VERSIÓN 1.0</t>
  </si>
  <si>
    <t>CÓDIGO: PE01-PR01-F07</t>
  </si>
  <si>
    <t>Sección No. 1: PROGRAMACIÓN  VIGENCIA _2019_</t>
  </si>
  <si>
    <t>Suscribir los contratos para la consolidación del equipo técnico de la OCI</t>
  </si>
  <si>
    <t xml:space="preserve">
OFICINA ASESORA DE PLANEACIÓN INSTITUCIONAL
OFICINA DE CONTROL INTERNO</t>
  </si>
  <si>
    <t>Oficina Asesora de Planeación Institucional</t>
  </si>
  <si>
    <t>Estrategia para la sostenibilidad del Subsistema de Control Interno</t>
  </si>
  <si>
    <t>N/A</t>
  </si>
  <si>
    <t>2. Prestar servicios eficientes, oportunos y de calidad a la ciudadanía, tanto en gestión como en trámites de la movilidad.</t>
  </si>
  <si>
    <t>Aida Nelly Linares Velandia</t>
  </si>
  <si>
    <t>La Oficina de Control Interno en desarrollo de sus roles asignados, verifica la eficacia y efectividad del desarrollo, sostenibilidad y mejora del Sistema de Control Interno y lo establecido en las metas ODS, en especial la acción 143 "Reducir sustancialmente la corrupción y el soborno en todas sus formas", teniendo en cuenta que el Proyecto de Inversión 965 "Movilidad Transparente y contra la Corrupción" cuenta con la meta 9 - "Implementar el 100% de la estrategia anual para la sostenibilidad del Subsistema de Control Interno", lo cual se realiza a través de la planeación, organización, dirección y control de las actividades propias de la misma, lo que a su vez contribuye a la mejora continua y al logro de los objetivos institucionales.</t>
  </si>
  <si>
    <t>100%%</t>
  </si>
  <si>
    <t>Enero de 2020</t>
  </si>
  <si>
    <t>Versión: 3.0</t>
  </si>
  <si>
    <t>OBJETIVO ESTRATÉGICO, DE CALIDAD Y ANTISOBORNO</t>
  </si>
  <si>
    <t>OBJETIVO Y META DE DESARROLLO SOSTENIBLE_ODS</t>
  </si>
  <si>
    <t>EJES</t>
  </si>
  <si>
    <t>Un territorio que enfrenta el cambio climático y se ordena alrededor del agua</t>
  </si>
  <si>
    <t>Una Bogotá en defensa y fortalecimiento de lo público</t>
  </si>
  <si>
    <t>5. Ser transparente, incluyente, equitativa en género y garantista de la participación e involucramiento ciudadanos y del sectro privado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</si>
  <si>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</si>
  <si>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</si>
  <si>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</si>
  <si>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</si>
  <si>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</si>
  <si>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</si>
  <si>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</si>
  <si>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</si>
  <si>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</si>
  <si>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</si>
  <si>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</si>
  <si>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</si>
  <si>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</si>
  <si>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</si>
  <si>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</si>
  <si>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</si>
  <si>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</si>
  <si>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</si>
  <si>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</si>
  <si>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</si>
  <si>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</si>
  <si>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</si>
  <si>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</si>
  <si>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</si>
  <si>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</si>
  <si>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</si>
  <si>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</si>
  <si>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</si>
  <si>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</si>
  <si>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</si>
  <si>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</si>
  <si>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</si>
  <si>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</si>
  <si>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</si>
  <si>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</si>
  <si>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</si>
  <si>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</si>
  <si>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</si>
  <si>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</si>
  <si>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</si>
  <si>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</si>
  <si>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</si>
  <si>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</si>
  <si>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</si>
  <si>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</si>
  <si>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</si>
  <si>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</si>
  <si>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</si>
  <si>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</si>
  <si>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</si>
  <si>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</si>
  <si>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</si>
  <si>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</si>
  <si>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</si>
  <si>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</si>
  <si>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</si>
  <si>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</si>
  <si>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</si>
  <si>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</si>
  <si>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</si>
  <si>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</si>
  <si>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</si>
  <si>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</si>
  <si>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</si>
  <si>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</si>
  <si>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</si>
  <si>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</si>
  <si>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</si>
  <si>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</si>
  <si>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</si>
  <si>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</si>
  <si>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</si>
  <si>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</si>
  <si>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</si>
  <si>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</si>
  <si>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</si>
  <si>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</si>
  <si>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</si>
  <si>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</si>
  <si>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</si>
  <si>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</si>
  <si>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</si>
  <si>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</si>
  <si>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</si>
  <si>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</si>
  <si>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</si>
  <si>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</si>
  <si>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</si>
  <si>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</si>
  <si>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</si>
  <si>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</si>
  <si>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</si>
  <si>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</si>
  <si>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</si>
  <si>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</si>
  <si>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</si>
  <si>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</si>
  <si>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</si>
  <si>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</si>
  <si>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</si>
  <si>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</si>
  <si>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</si>
  <si>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</si>
  <si>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</si>
  <si>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</si>
  <si>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</si>
  <si>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</si>
  <si>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</si>
  <si>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</si>
  <si>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</si>
  <si>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</si>
  <si>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</si>
  <si>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</si>
  <si>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</si>
  <si>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</si>
  <si>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</si>
  <si>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</si>
  <si>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</si>
  <si>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</si>
  <si>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</si>
  <si>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</si>
  <si>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</si>
  <si>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</si>
  <si>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</si>
  <si>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</si>
  <si>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</si>
  <si>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</si>
  <si>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</si>
  <si>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</si>
  <si>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</si>
  <si>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</si>
  <si>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</si>
  <si>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</si>
  <si>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</si>
  <si>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</si>
  <si>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</si>
  <si>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</si>
  <si>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</si>
  <si>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</si>
  <si>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</si>
  <si>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</si>
  <si>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</si>
  <si>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</si>
  <si>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</si>
  <si>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</si>
  <si>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</si>
  <si>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</si>
  <si>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</si>
  <si>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</si>
  <si>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</si>
  <si>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</si>
  <si>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</si>
  <si>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</si>
  <si>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</si>
  <si>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</si>
  <si>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</si>
  <si>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</si>
  <si>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</si>
  <si>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</si>
  <si>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</si>
  <si>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</si>
  <si>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</si>
  <si>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</si>
  <si>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</si>
  <si>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</si>
  <si>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</si>
  <si>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</si>
  <si>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</si>
  <si>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</si>
  <si>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</si>
  <si>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</si>
  <si>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</si>
  <si>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</si>
  <si>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</si>
  <si>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</si>
  <si>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</si>
  <si>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</si>
  <si>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</si>
  <si>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</si>
  <si>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</si>
  <si>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</si>
  <si>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</si>
  <si>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</si>
  <si>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</si>
  <si>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</si>
  <si>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</si>
  <si>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</si>
  <si>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</si>
  <si>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</si>
  <si>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</si>
  <si>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</si>
  <si>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</si>
  <si>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</si>
  <si>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</si>
  <si>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</si>
  <si>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</si>
  <si>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</si>
  <si>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Estratégico5. Ser transparente, incluyente, equitativa en género y garantista de la participación e involucramiento ciudadanos y del sector privado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Antisoborno:1. Promover una cultura de integridad y ética pública en los colaboradores de la SDM con tolerancia cero al soborno. </t>
  </si>
  <si>
    <t>Objetivo: 16 Promover sociedades pacíficas e inclusivas para el desarrrollo sostenible, facilitar el acceso a la justicia para todos y crear instituciones eficaces, responsables e inclusivas a todos los niveles.
Meta: 144 Crear instituciones eficaces, responsables y transparentes a todos los niveles</t>
  </si>
  <si>
    <t>SEGUIMIENTO PLAN OPERATIVO ANUAL - POA                                         VIGENCIA: 2020</t>
  </si>
  <si>
    <t>Porcentaje total  de actividades programadas en la vigencia 2020</t>
  </si>
  <si>
    <t xml:space="preserve">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Antisoborno:1. Promover una cultura de integridad y ética pública en los colaboradores de la SDM con tolerancia cero al soborno. </t>
  </si>
  <si>
    <t>SEGUIMIENTO VIGENCIA 2020</t>
  </si>
  <si>
    <t>Porcentaje de avance en actividades ejecutadas / Porcentaje total de actividades programadas en la vigencia 2020</t>
  </si>
  <si>
    <t>Plan Anual de Auditorías Internas - PAAI OCI de la vigencia 2020.</t>
  </si>
  <si>
    <t xml:space="preserve">SGC-11. PRESTAR SERVICIOS LOGÍSTICOS PARA EL DESARROLLO DE LOS EVENTOS QUE REQUIERA ORGANIZAR LA SECRETARÍA DISTRITAL DE MOVILIDAD </t>
  </si>
  <si>
    <t>Atendiendo las instrucciones de la SDM, en el periodo reportado se realizó la adición y prorroga de los contratos vigentes para la OCI.</t>
  </si>
  <si>
    <t xml:space="preserve">Durante el perido evaluado el Plan no presentó retrasos. </t>
  </si>
  <si>
    <t>La meta fue eliminada en mayo/20 y no hubo inversión de la OAPI en el primer semestre del año.</t>
  </si>
  <si>
    <t>Viviana Espejo / Jhoan Matallana</t>
  </si>
  <si>
    <t>(E) PAULA TATIANA ARENAS GONZÁLEZ</t>
  </si>
  <si>
    <t xml:space="preserve">Durante el perido evaluado se cumplio con la meta propuesta, se informó a los lideres de proceso y al Secretario sobre el estado de los asuntos evaluados y auditados, así mismo se comunicó en sesión de abril del avance del PAAI al Comité Institucional de Coordinación de Control Interno. </t>
  </si>
  <si>
    <r>
      <t xml:space="preserve">SEGUIMIENTO VIGENCIA </t>
    </r>
    <r>
      <rPr>
        <b/>
        <u/>
        <sz val="11"/>
        <rFont val="Arial"/>
        <family val="2"/>
      </rPr>
      <t>2020</t>
    </r>
  </si>
  <si>
    <r>
      <t>Sección No. 1: PROGRAMACIÓN  VIGENCIA _</t>
    </r>
    <r>
      <rPr>
        <b/>
        <u/>
        <sz val="11"/>
        <color indexed="56"/>
        <rFont val="Arial"/>
        <family val="2"/>
      </rPr>
      <t>2020</t>
    </r>
  </si>
  <si>
    <t xml:space="preserve">La meta fue eliminada en mayo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</si>
</sst>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_(* \(#,##0.00\);_(* &quot;-&quot;??_);_(@_)"/>
    <numFmt numFmtId="165" formatCode="_-* #,##0.00\ &quot;€&quot;_-;\-* #,##0.00\ &quot;€&quot;_-;_-* &quot;-&quot;??\ &quot;€&quot;_-;_-@_-"/>
    <numFmt numFmtId="166" formatCode="_-* #,##0.00\ _€_-;\-* #,##0.00\ _€_-;_-* &quot;-&quot;??\ _€_-;_-@_-"/>
    <numFmt numFmtId="167" formatCode="_ * #,##0.00_ ;_ * \-#,##0.00_ ;_ * &quot;-&quot;??_ ;_ @_ "/>
    <numFmt numFmtId="168" formatCode="0.0%"/>
    <numFmt numFmtId="169" formatCode="&quot;$&quot;\ #,##0"/>
    <numFmt numFmtId="170" formatCode="_-* #,##0_-;\-* #,##0_-;_-* \-_-;_-@_-"/>
  </numFmts>
  <fonts count="59" x14ac:knownFonts="1">
    <font>
      <sz val="11"/>
      <color theme="1"/>
      <name val="Calibri"/>
      <family val="2"/>
      <scheme val="minor"/>
    </font>
    <font>
      <sz val="11"/>
      <color indexed="8"/>
      <name val="Calibri"/>
      <family val="2"/>
    </font>
    <font>
      <sz val="11"/>
      <color indexed="8"/>
      <name val="Calibri"/>
      <family val="2"/>
    </font>
    <font>
      <b/>
      <sz val="10"/>
      <name val="Arial"/>
      <family val="2"/>
    </font>
    <font>
      <sz val="10"/>
      <name val="Arial"/>
      <family val="2"/>
    </font>
    <font>
      <sz val="12"/>
      <name val="Arial"/>
      <family val="2"/>
    </font>
    <font>
      <sz val="8"/>
      <name val="Calibri"/>
      <family val="2"/>
    </font>
    <font>
      <sz val="10"/>
      <name val="Arial"/>
      <family val="2"/>
    </font>
    <font>
      <b/>
      <sz val="9"/>
      <name val="Arial"/>
      <family val="2"/>
    </font>
    <font>
      <sz val="9"/>
      <name val="Arial"/>
      <family val="2"/>
    </font>
    <font>
      <u/>
      <sz val="7"/>
      <color indexed="12"/>
      <name val="Arial"/>
      <family val="2"/>
    </font>
    <font>
      <sz val="9"/>
      <color indexed="8"/>
      <name val="Arial"/>
      <family val="2"/>
    </font>
    <font>
      <b/>
      <sz val="11"/>
      <name val="Arial"/>
      <family val="2"/>
    </font>
    <font>
      <sz val="11"/>
      <name val="Arial"/>
      <family val="2"/>
    </font>
    <font>
      <sz val="11"/>
      <color indexed="8"/>
      <name val="Arial"/>
      <family val="2"/>
    </font>
    <font>
      <b/>
      <sz val="8"/>
      <name val="Arial"/>
      <family val="2"/>
    </font>
    <font>
      <b/>
      <u/>
      <sz val="8"/>
      <name val="Arial"/>
      <family val="2"/>
    </font>
    <font>
      <sz val="8"/>
      <name val="Arial"/>
      <family val="2"/>
    </font>
    <font>
      <u/>
      <sz val="11"/>
      <name val="Arial"/>
      <family val="2"/>
    </font>
    <font>
      <u/>
      <sz val="9"/>
      <name val="Arial"/>
      <family val="2"/>
    </font>
    <font>
      <sz val="11"/>
      <name val="Calibri"/>
      <family val="2"/>
    </font>
    <font>
      <b/>
      <sz val="10"/>
      <color indexed="8"/>
      <name val="Arial"/>
      <family val="2"/>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9"/>
      <color theme="1"/>
      <name val="Arial"/>
      <family val="2"/>
    </font>
    <font>
      <sz val="9"/>
      <color theme="1"/>
      <name val="Arial"/>
      <family val="2"/>
    </font>
    <font>
      <sz val="9"/>
      <color theme="1"/>
      <name val="Calibri"/>
      <family val="2"/>
      <scheme val="minor"/>
    </font>
    <font>
      <b/>
      <sz val="9"/>
      <color theme="1"/>
      <name val="Calibri"/>
      <family val="2"/>
      <scheme val="minor"/>
    </font>
    <font>
      <sz val="9"/>
      <color indexed="8"/>
      <name val="Calibri"/>
      <family val="2"/>
      <scheme val="minor"/>
    </font>
    <font>
      <b/>
      <sz val="18"/>
      <color theme="1"/>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0" tint="-0.34998626667073579"/>
      <name val="Arial"/>
      <family val="2"/>
    </font>
    <font>
      <sz val="9"/>
      <color theme="0" tint="-0.14999847407452621"/>
      <name val="Arial"/>
      <family val="2"/>
    </font>
    <font>
      <sz val="9"/>
      <color theme="0" tint="-0.249977111117893"/>
      <name val="Arial"/>
      <family val="2"/>
    </font>
    <font>
      <sz val="10"/>
      <color rgb="FFFF0000"/>
      <name val="Arial"/>
      <family val="2"/>
    </font>
    <font>
      <sz val="7"/>
      <color theme="1"/>
      <name val="Arial"/>
      <family val="2"/>
    </font>
    <font>
      <sz val="9"/>
      <color theme="4"/>
      <name val="Arial"/>
      <family val="2"/>
    </font>
    <font>
      <b/>
      <sz val="9"/>
      <color theme="4"/>
      <name val="Arial"/>
      <family val="2"/>
    </font>
    <font>
      <sz val="10"/>
      <color rgb="FF000000"/>
      <name val="Arial"/>
      <family val="2"/>
    </font>
    <font>
      <sz val="12"/>
      <color theme="1"/>
      <name val="Calibri"/>
      <family val="2"/>
      <scheme val="minor"/>
    </font>
    <font>
      <b/>
      <sz val="12"/>
      <color theme="1"/>
      <name val="Arial"/>
      <family val="2"/>
    </font>
    <font>
      <sz val="9"/>
      <color rgb="FF000000"/>
      <name val="Arial"/>
      <family val="2"/>
    </font>
    <font>
      <sz val="9"/>
      <color rgb="FFFF0000"/>
      <name val="Arial"/>
      <family val="2"/>
    </font>
    <font>
      <b/>
      <sz val="14"/>
      <color theme="1"/>
      <name val="Arial"/>
      <family val="2"/>
    </font>
    <font>
      <b/>
      <sz val="11"/>
      <color theme="0"/>
      <name val="Arial"/>
      <family val="2"/>
    </font>
    <font>
      <sz val="9"/>
      <color rgb="FF747474"/>
      <name val="Arial"/>
      <family val="2"/>
    </font>
    <font>
      <b/>
      <sz val="9"/>
      <color rgb="FF747474"/>
      <name val="Arial"/>
      <family val="2"/>
    </font>
    <font>
      <b/>
      <sz val="11"/>
      <name val="Calibri"/>
      <family val="2"/>
    </font>
    <font>
      <b/>
      <u/>
      <sz val="11"/>
      <name val="Arial"/>
      <family val="2"/>
    </font>
    <font>
      <b/>
      <sz val="11"/>
      <color theme="3" tint="-0.499984740745262"/>
      <name val="Arial"/>
      <family val="2"/>
    </font>
    <font>
      <b/>
      <u/>
      <sz val="11"/>
      <color indexed="56"/>
      <name val="Arial"/>
      <family val="2"/>
    </font>
    <font>
      <sz val="11"/>
      <color rgb="FF000000"/>
      <name val="Calibri"/>
      <family val="2"/>
      <charset val="1"/>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14996795556505021"/>
        <bgColor theme="0" tint="-0.34998626667073579"/>
      </patternFill>
    </fill>
    <fill>
      <patternFill patternType="solid">
        <fgColor theme="0" tint="-0.14996795556505021"/>
        <bgColor indexed="64"/>
      </patternFill>
    </fill>
    <fill>
      <patternFill patternType="solid">
        <fgColor rgb="FF00CCFF"/>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4"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0"/>
        <bgColor rgb="FFFFFFFF"/>
      </patternFill>
    </fill>
    <fill>
      <patternFill patternType="solid">
        <fgColor rgb="FF33CCFF"/>
        <bgColor indexed="64"/>
      </patternFill>
    </fill>
    <fill>
      <patternFill patternType="solid">
        <fgColor theme="3"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23">
    <xf numFmtId="0" fontId="0" fillId="0" borderId="0"/>
    <xf numFmtId="167" fontId="7" fillId="0" borderId="0" applyFont="0" applyFill="0" applyBorder="0" applyAlignment="0" applyProtection="0"/>
    <xf numFmtId="167" fontId="4" fillId="0" borderId="0" applyFont="0" applyFill="0" applyBorder="0" applyAlignment="0" applyProtection="0"/>
    <xf numFmtId="0" fontId="10" fillId="0" borderId="0" applyNumberFormat="0" applyFill="0" applyBorder="0" applyAlignment="0" applyProtection="0">
      <alignment vertical="top"/>
      <protection locked="0"/>
    </xf>
    <xf numFmtId="164" fontId="2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167" fontId="4" fillId="0" borderId="0" applyFont="0" applyFill="0" applyBorder="0" applyAlignment="0" applyProtection="0"/>
    <xf numFmtId="166"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9" fillId="0" borderId="0"/>
    <xf numFmtId="0" fontId="4" fillId="0" borderId="0"/>
    <xf numFmtId="9" fontId="24" fillId="0" borderId="0" applyFont="0" applyFill="0" applyBorder="0" applyAlignment="0" applyProtection="0"/>
    <xf numFmtId="9" fontId="4" fillId="0" borderId="0" applyFont="0" applyFill="0" applyBorder="0" applyAlignment="0" applyProtection="0"/>
    <xf numFmtId="170" fontId="58" fillId="0" borderId="0" applyBorder="0" applyProtection="0"/>
  </cellStyleXfs>
  <cellXfs count="491">
    <xf numFmtId="0" fontId="0" fillId="0" borderId="0" xfId="0"/>
    <xf numFmtId="0" fontId="7" fillId="0" borderId="0" xfId="15"/>
    <xf numFmtId="0" fontId="7" fillId="0" borderId="0" xfId="15" applyAlignment="1">
      <alignment wrapText="1"/>
    </xf>
    <xf numFmtId="0" fontId="4" fillId="0" borderId="0" xfId="19"/>
    <xf numFmtId="0" fontId="0" fillId="0" borderId="0" xfId="0" applyFill="1" applyProtection="1"/>
    <xf numFmtId="0" fontId="4" fillId="0" borderId="0" xfId="0" applyFont="1" applyFill="1" applyProtection="1"/>
    <xf numFmtId="0" fontId="26" fillId="0" borderId="0" xfId="0" applyFont="1" applyBorder="1" applyAlignment="1" applyProtection="1">
      <alignment horizontal="center" vertical="center" wrapText="1"/>
    </xf>
    <xf numFmtId="0" fontId="5" fillId="0" borderId="0" xfId="0" applyFont="1" applyFill="1" applyAlignment="1" applyProtection="1">
      <alignment horizontal="center"/>
    </xf>
    <xf numFmtId="0" fontId="0" fillId="0" borderId="0" xfId="0" applyProtection="1"/>
    <xf numFmtId="0" fontId="27" fillId="0" borderId="0" xfId="0" applyFont="1" applyBorder="1" applyAlignment="1">
      <alignment horizontal="center" vertical="center" wrapText="1"/>
    </xf>
    <xf numFmtId="0" fontId="0" fillId="3" borderId="0" xfId="0" applyFill="1" applyBorder="1" applyProtection="1"/>
    <xf numFmtId="0" fontId="7" fillId="0" borderId="0" xfId="15" applyBorder="1" applyAlignment="1">
      <alignment horizontal="center"/>
    </xf>
    <xf numFmtId="0" fontId="3" fillId="4" borderId="1" xfId="19" applyFont="1" applyFill="1" applyBorder="1" applyAlignment="1">
      <alignment horizontal="center" vertical="center"/>
    </xf>
    <xf numFmtId="0" fontId="4" fillId="0" borderId="0" xfId="19" applyAlignment="1">
      <alignment vertical="center"/>
    </xf>
    <xf numFmtId="0" fontId="4" fillId="0" borderId="0" xfId="19" applyAlignment="1">
      <alignment horizontal="center" vertical="center"/>
    </xf>
    <xf numFmtId="0" fontId="3" fillId="0" borderId="0" xfId="19" applyFont="1" applyBorder="1" applyAlignment="1">
      <alignment vertical="center"/>
    </xf>
    <xf numFmtId="0" fontId="4" fillId="0" borderId="0" xfId="19" applyBorder="1" applyAlignment="1">
      <alignment vertical="center"/>
    </xf>
    <xf numFmtId="0" fontId="4" fillId="0" borderId="1" xfId="19" applyBorder="1" applyAlignment="1">
      <alignment vertical="center"/>
    </xf>
    <xf numFmtId="0" fontId="4" fillId="0" borderId="1" xfId="19" applyBorder="1" applyAlignment="1">
      <alignment vertical="center" wrapText="1"/>
    </xf>
    <xf numFmtId="0" fontId="4" fillId="0" borderId="1" xfId="19" applyBorder="1" applyAlignment="1">
      <alignment horizontal="center" vertical="center"/>
    </xf>
    <xf numFmtId="0" fontId="28" fillId="0" borderId="0" xfId="0" applyFont="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30" fillId="0" borderId="0" xfId="0" applyFont="1" applyBorder="1" applyProtection="1"/>
    <xf numFmtId="0" fontId="31" fillId="0" borderId="0" xfId="0" applyFont="1" applyBorder="1" applyAlignment="1" applyProtection="1">
      <alignment vertical="center" wrapText="1"/>
    </xf>
    <xf numFmtId="0" fontId="31" fillId="0" borderId="0" xfId="0" applyFont="1" applyBorder="1" applyAlignment="1" applyProtection="1">
      <alignment horizontal="center" vertical="center" wrapText="1"/>
    </xf>
    <xf numFmtId="0" fontId="30" fillId="0" borderId="0" xfId="0" applyFont="1" applyProtection="1"/>
    <xf numFmtId="0" fontId="9" fillId="0" borderId="0" xfId="0" applyFont="1" applyFill="1" applyBorder="1" applyAlignment="1" applyProtection="1">
      <alignment vertical="top" wrapText="1"/>
    </xf>
    <xf numFmtId="0" fontId="9" fillId="0" borderId="0" xfId="0" applyFont="1" applyFill="1" applyBorder="1" applyAlignment="1" applyProtection="1">
      <alignment horizontal="center" vertical="center" wrapText="1"/>
    </xf>
    <xf numFmtId="0" fontId="30" fillId="0" borderId="0" xfId="0" applyFont="1" applyFill="1" applyProtection="1"/>
    <xf numFmtId="0" fontId="32" fillId="0" borderId="0" xfId="0" applyFont="1" applyProtection="1"/>
    <xf numFmtId="0" fontId="32" fillId="0" borderId="0" xfId="0" applyFont="1" applyAlignment="1" applyProtection="1">
      <alignment horizontal="center" vertical="center"/>
    </xf>
    <xf numFmtId="0" fontId="9" fillId="0" borderId="0" xfId="15" applyFont="1" applyAlignment="1">
      <alignment wrapText="1"/>
    </xf>
    <xf numFmtId="0" fontId="9" fillId="0" borderId="0" xfId="15" applyFont="1"/>
    <xf numFmtId="0" fontId="9" fillId="0" borderId="2" xfId="15" applyFont="1" applyBorder="1" applyAlignment="1">
      <alignment horizontal="center" vertical="center"/>
    </xf>
    <xf numFmtId="0" fontId="9" fillId="0" borderId="3" xfId="19" applyFont="1" applyBorder="1" applyAlignment="1">
      <alignment horizontal="center" vertical="center"/>
    </xf>
    <xf numFmtId="169" fontId="9" fillId="0" borderId="2" xfId="15" applyNumberFormat="1" applyFont="1" applyBorder="1" applyAlignment="1">
      <alignment horizontal="right" vertical="center" wrapText="1"/>
    </xf>
    <xf numFmtId="169" fontId="9" fillId="0" borderId="4" xfId="15" applyNumberFormat="1" applyFont="1" applyBorder="1" applyAlignment="1">
      <alignment horizontal="right" vertical="center" wrapText="1"/>
    </xf>
    <xf numFmtId="168" fontId="9" fillId="0" borderId="4" xfId="15" applyNumberFormat="1" applyFont="1" applyBorder="1" applyAlignment="1">
      <alignment horizontal="right" vertical="center" wrapText="1"/>
    </xf>
    <xf numFmtId="169" fontId="9" fillId="0" borderId="2" xfId="15" applyNumberFormat="1" applyFont="1" applyBorder="1" applyAlignment="1" applyProtection="1">
      <alignment horizontal="right" vertical="center" wrapText="1"/>
      <protection locked="0"/>
    </xf>
    <xf numFmtId="169" fontId="9" fillId="0" borderId="4" xfId="15" applyNumberFormat="1" applyFont="1" applyBorder="1" applyAlignment="1" applyProtection="1">
      <alignment horizontal="center" vertical="center" wrapText="1"/>
      <protection locked="0"/>
    </xf>
    <xf numFmtId="168" fontId="9" fillId="0" borderId="4" xfId="15" applyNumberFormat="1" applyFont="1" applyBorder="1" applyAlignment="1" applyProtection="1">
      <alignment horizontal="right" vertical="center" wrapText="1"/>
      <protection locked="0"/>
    </xf>
    <xf numFmtId="168" fontId="9" fillId="0" borderId="5" xfId="15" applyNumberFormat="1" applyFont="1" applyBorder="1" applyAlignment="1" applyProtection="1">
      <alignment horizontal="right" vertical="center" wrapText="1"/>
      <protection locked="0"/>
    </xf>
    <xf numFmtId="0" fontId="9" fillId="0" borderId="6" xfId="15" applyFont="1" applyBorder="1" applyAlignment="1">
      <alignment horizontal="justify" vertical="center" wrapText="1"/>
    </xf>
    <xf numFmtId="0" fontId="9" fillId="0" borderId="5" xfId="15" applyFont="1" applyBorder="1"/>
    <xf numFmtId="0" fontId="9" fillId="0" borderId="4" xfId="15" applyFont="1" applyBorder="1"/>
    <xf numFmtId="0" fontId="9" fillId="0" borderId="3" xfId="15" applyFont="1" applyBorder="1"/>
    <xf numFmtId="0" fontId="9" fillId="0" borderId="7" xfId="19" applyFont="1" applyBorder="1" applyAlignment="1">
      <alignment horizontal="center" vertical="center"/>
    </xf>
    <xf numFmtId="169" fontId="9" fillId="0" borderId="8" xfId="15" applyNumberFormat="1" applyFont="1" applyBorder="1" applyAlignment="1" applyProtection="1">
      <alignment horizontal="right" vertical="center" wrapText="1"/>
      <protection locked="0"/>
    </xf>
    <xf numFmtId="169" fontId="9" fillId="0" borderId="9" xfId="15" applyNumberFormat="1" applyFont="1" applyBorder="1" applyAlignment="1" applyProtection="1">
      <alignment horizontal="center" vertical="center" wrapText="1"/>
      <protection locked="0"/>
    </xf>
    <xf numFmtId="168" fontId="9" fillId="0" borderId="9" xfId="15" applyNumberFormat="1" applyFont="1" applyBorder="1" applyAlignment="1" applyProtection="1">
      <alignment horizontal="right" vertical="center" wrapText="1"/>
      <protection locked="0"/>
    </xf>
    <xf numFmtId="168" fontId="9" fillId="0" borderId="1" xfId="15" applyNumberFormat="1" applyFont="1" applyBorder="1" applyAlignment="1" applyProtection="1">
      <alignment horizontal="right" vertical="center" wrapText="1"/>
      <protection locked="0"/>
    </xf>
    <xf numFmtId="0" fontId="9" fillId="0" borderId="10" xfId="15" applyFont="1" applyBorder="1" applyAlignment="1">
      <alignment horizontal="justify" vertical="center" wrapText="1"/>
    </xf>
    <xf numFmtId="0" fontId="9" fillId="0" borderId="8" xfId="15" applyFont="1" applyBorder="1" applyAlignment="1">
      <alignment horizontal="center" vertical="center"/>
    </xf>
    <xf numFmtId="169" fontId="9" fillId="0" borderId="8" xfId="15" applyNumberFormat="1" applyFont="1" applyBorder="1" applyAlignment="1">
      <alignment horizontal="right" vertical="center" wrapText="1"/>
    </xf>
    <xf numFmtId="169" fontId="9" fillId="0" borderId="9" xfId="15" applyNumberFormat="1" applyFont="1" applyBorder="1" applyAlignment="1">
      <alignment horizontal="right" vertical="center" wrapText="1"/>
    </xf>
    <xf numFmtId="168" fontId="9" fillId="0" borderId="9" xfId="15" applyNumberFormat="1" applyFont="1" applyBorder="1" applyAlignment="1">
      <alignment horizontal="right" vertical="center" wrapText="1"/>
    </xf>
    <xf numFmtId="0" fontId="9" fillId="0" borderId="1" xfId="15" applyFont="1" applyBorder="1"/>
    <xf numFmtId="0" fontId="9" fillId="0" borderId="9" xfId="15" applyFont="1" applyBorder="1"/>
    <xf numFmtId="0" fontId="9" fillId="0" borderId="7" xfId="15" applyFont="1" applyBorder="1"/>
    <xf numFmtId="0" fontId="9" fillId="0" borderId="11" xfId="15" applyFont="1" applyBorder="1" applyAlignment="1">
      <alignment horizontal="center" vertical="center"/>
    </xf>
    <xf numFmtId="0" fontId="9" fillId="0" borderId="12" xfId="19" applyFont="1" applyBorder="1" applyAlignment="1">
      <alignment horizontal="center" vertical="center"/>
    </xf>
    <xf numFmtId="169" fontId="9" fillId="0" borderId="13" xfId="15" applyNumberFormat="1" applyFont="1" applyBorder="1" applyAlignment="1">
      <alignment horizontal="right" vertical="center" wrapText="1"/>
    </xf>
    <xf numFmtId="169" fontId="9" fillId="0" borderId="14" xfId="15" applyNumberFormat="1" applyFont="1" applyBorder="1" applyAlignment="1">
      <alignment horizontal="right" vertical="center" wrapText="1"/>
    </xf>
    <xf numFmtId="168" fontId="9" fillId="0" borderId="14" xfId="15" applyNumberFormat="1" applyFont="1" applyBorder="1" applyAlignment="1">
      <alignment horizontal="right" vertical="center" wrapText="1"/>
    </xf>
    <xf numFmtId="169" fontId="9" fillId="0" borderId="15" xfId="15" applyNumberFormat="1" applyFont="1" applyBorder="1" applyAlignment="1" applyProtection="1">
      <alignment horizontal="right" vertical="center" wrapText="1"/>
      <protection locked="0"/>
    </xf>
    <xf numFmtId="169" fontId="9" fillId="0" borderId="16" xfId="15" applyNumberFormat="1" applyFont="1" applyBorder="1" applyAlignment="1" applyProtection="1">
      <alignment horizontal="center" vertical="center" wrapText="1"/>
      <protection locked="0"/>
    </xf>
    <xf numFmtId="168" fontId="9" fillId="0" borderId="16" xfId="15" applyNumberFormat="1" applyFont="1" applyBorder="1" applyAlignment="1" applyProtection="1">
      <alignment horizontal="right" vertical="center" wrapText="1"/>
      <protection locked="0"/>
    </xf>
    <xf numFmtId="0" fontId="9" fillId="0" borderId="17" xfId="15" applyFont="1" applyBorder="1" applyAlignment="1">
      <alignment horizontal="justify" vertical="center" wrapText="1"/>
    </xf>
    <xf numFmtId="0" fontId="9" fillId="0" borderId="18" xfId="15" applyFont="1" applyBorder="1"/>
    <xf numFmtId="0" fontId="9" fillId="0" borderId="14" xfId="15" applyFont="1" applyBorder="1"/>
    <xf numFmtId="0" fontId="9" fillId="0" borderId="12" xfId="15" applyFont="1" applyBorder="1"/>
    <xf numFmtId="169" fontId="9" fillId="5" borderId="19" xfId="15" applyNumberFormat="1" applyFont="1" applyFill="1" applyBorder="1" applyAlignment="1">
      <alignment horizontal="right" vertical="center" wrapText="1"/>
    </xf>
    <xf numFmtId="169" fontId="9" fillId="5" borderId="20" xfId="15" applyNumberFormat="1" applyFont="1" applyFill="1" applyBorder="1" applyAlignment="1">
      <alignment horizontal="right" vertical="center" wrapText="1"/>
    </xf>
    <xf numFmtId="168" fontId="9" fillId="5" borderId="20" xfId="15" applyNumberFormat="1" applyFont="1" applyFill="1" applyBorder="1" applyAlignment="1">
      <alignment horizontal="right" vertical="center" wrapText="1"/>
    </xf>
    <xf numFmtId="169" fontId="9" fillId="5" borderId="21" xfId="15" applyNumberFormat="1" applyFont="1" applyFill="1" applyBorder="1" applyAlignment="1">
      <alignment horizontal="right" vertical="center" wrapText="1"/>
    </xf>
    <xf numFmtId="169" fontId="9" fillId="5" borderId="20" xfId="15" applyNumberFormat="1" applyFont="1" applyFill="1" applyBorder="1" applyAlignment="1" applyProtection="1">
      <alignment horizontal="center" vertical="center" wrapText="1"/>
    </xf>
    <xf numFmtId="168" fontId="9" fillId="5" borderId="22" xfId="15" applyNumberFormat="1" applyFont="1" applyFill="1" applyBorder="1" applyAlignment="1">
      <alignment horizontal="right" vertical="center" wrapText="1"/>
    </xf>
    <xf numFmtId="168" fontId="9" fillId="5" borderId="23" xfId="15" applyNumberFormat="1" applyFont="1" applyFill="1" applyBorder="1" applyAlignment="1">
      <alignment horizontal="right" vertical="center" wrapText="1"/>
    </xf>
    <xf numFmtId="3" fontId="9" fillId="5" borderId="22" xfId="15" applyNumberFormat="1" applyFont="1" applyFill="1" applyBorder="1" applyAlignment="1">
      <alignment horizontal="righ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vertical="center" wrapText="1"/>
    </xf>
    <xf numFmtId="0" fontId="33" fillId="0" borderId="0" xfId="0" applyFont="1" applyBorder="1" applyAlignment="1">
      <alignment horizontal="center" vertical="center" wrapText="1"/>
    </xf>
    <xf numFmtId="0" fontId="4" fillId="0" borderId="0" xfId="15" applyFont="1" applyAlignment="1">
      <alignment wrapText="1"/>
    </xf>
    <xf numFmtId="0" fontId="4" fillId="0" borderId="0" xfId="15" applyFont="1"/>
    <xf numFmtId="0" fontId="28" fillId="0" borderId="0" xfId="0" applyFont="1" applyBorder="1" applyAlignment="1">
      <alignment horizontal="center" vertical="center" wrapText="1"/>
    </xf>
    <xf numFmtId="0" fontId="4" fillId="0" borderId="1" xfId="16" applyBorder="1" applyAlignment="1">
      <alignment vertical="center"/>
    </xf>
    <xf numFmtId="0" fontId="29" fillId="0" borderId="0"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10" fontId="12" fillId="6" borderId="1" xfId="13" applyNumberFormat="1" applyFont="1" applyFill="1" applyBorder="1" applyAlignment="1" applyProtection="1">
      <alignment horizontal="center" vertical="center" wrapText="1"/>
    </xf>
    <xf numFmtId="0" fontId="12" fillId="6" borderId="1" xfId="15" applyFont="1" applyFill="1" applyBorder="1" applyAlignment="1">
      <alignment horizontal="center" vertical="center" wrapText="1"/>
    </xf>
    <xf numFmtId="0" fontId="34" fillId="0" borderId="1" xfId="0" applyFont="1" applyFill="1" applyBorder="1" applyAlignment="1" applyProtection="1">
      <alignment horizontal="center" vertical="center"/>
    </xf>
    <xf numFmtId="169" fontId="9" fillId="0" borderId="26" xfId="15" applyNumberFormat="1" applyFont="1" applyBorder="1" applyAlignment="1">
      <alignment horizontal="right" vertical="center" wrapText="1"/>
    </xf>
    <xf numFmtId="169" fontId="9" fillId="0" borderId="27" xfId="15" applyNumberFormat="1" applyFont="1" applyBorder="1" applyAlignment="1">
      <alignment horizontal="right" vertical="center" wrapText="1"/>
    </xf>
    <xf numFmtId="169" fontId="9" fillId="0" borderId="28" xfId="15" applyNumberFormat="1" applyFont="1" applyBorder="1" applyAlignment="1">
      <alignment horizontal="right" vertical="center" wrapText="1"/>
    </xf>
    <xf numFmtId="169" fontId="9" fillId="5" borderId="29" xfId="15" applyNumberFormat="1" applyFont="1" applyFill="1" applyBorder="1" applyAlignment="1">
      <alignment horizontal="right" vertical="center" wrapText="1"/>
    </xf>
    <xf numFmtId="0" fontId="15" fillId="6" borderId="1" xfId="15" applyFont="1" applyFill="1" applyBorder="1" applyAlignment="1">
      <alignment horizontal="center" vertical="center" wrapText="1"/>
    </xf>
    <xf numFmtId="0" fontId="17" fillId="5" borderId="9" xfId="15" applyFont="1" applyFill="1" applyBorder="1" applyAlignment="1"/>
    <xf numFmtId="0" fontId="17" fillId="5" borderId="27" xfId="15" applyFont="1" applyFill="1" applyBorder="1" applyAlignment="1"/>
    <xf numFmtId="0" fontId="17" fillId="5" borderId="10" xfId="15" applyFont="1" applyFill="1" applyBorder="1" applyAlignment="1"/>
    <xf numFmtId="3" fontId="17" fillId="5" borderId="1" xfId="15" applyNumberFormat="1" applyFont="1" applyFill="1" applyBorder="1" applyAlignment="1">
      <alignment horizontal="right" vertical="center" wrapText="1"/>
    </xf>
    <xf numFmtId="0" fontId="9" fillId="0" borderId="1" xfId="15" applyFont="1" applyBorder="1" applyAlignment="1">
      <alignment horizontal="center" vertical="center"/>
    </xf>
    <xf numFmtId="0" fontId="9" fillId="0" borderId="1" xfId="19" applyFont="1" applyBorder="1" applyAlignment="1">
      <alignment horizontal="center" vertical="center"/>
    </xf>
    <xf numFmtId="0" fontId="8" fillId="6" borderId="10" xfId="0" applyFont="1" applyFill="1" applyBorder="1" applyAlignment="1" applyProtection="1">
      <alignment horizontal="center" vertical="center" wrapText="1"/>
    </xf>
    <xf numFmtId="168"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35" fillId="0" borderId="0" xfId="0" applyFont="1" applyFill="1" applyProtection="1"/>
    <xf numFmtId="0" fontId="35" fillId="0" borderId="0" xfId="0" applyFont="1" applyFill="1" applyAlignment="1" applyProtection="1">
      <alignment horizontal="center" vertical="center"/>
    </xf>
    <xf numFmtId="0" fontId="35" fillId="0" borderId="0" xfId="0" applyFont="1" applyProtection="1"/>
    <xf numFmtId="0" fontId="36" fillId="0" borderId="0" xfId="0" applyFont="1" applyAlignment="1">
      <alignment horizontal="center"/>
    </xf>
    <xf numFmtId="0" fontId="37" fillId="0" borderId="0" xfId="0" applyFont="1"/>
    <xf numFmtId="0" fontId="36" fillId="0" borderId="0" xfId="0" applyFont="1"/>
    <xf numFmtId="0" fontId="37" fillId="0" borderId="0" xfId="0" applyFont="1" applyFill="1"/>
    <xf numFmtId="0" fontId="29" fillId="0" borderId="0" xfId="0" applyFont="1" applyFill="1"/>
    <xf numFmtId="0" fontId="29" fillId="0" borderId="0" xfId="0" applyFont="1"/>
    <xf numFmtId="0" fontId="36" fillId="0" borderId="0" xfId="0" applyFont="1" applyFill="1" applyBorder="1" applyAlignment="1" applyProtection="1">
      <alignment horizontal="center" vertical="center" wrapText="1"/>
      <protection locked="0"/>
    </xf>
    <xf numFmtId="0" fontId="38" fillId="0" borderId="0" xfId="13" applyFont="1" applyFill="1" applyAlignment="1" applyProtection="1">
      <alignment vertical="center" wrapText="1"/>
    </xf>
    <xf numFmtId="0" fontId="3" fillId="0" borderId="0" xfId="17" applyFont="1" applyFill="1" applyBorder="1" applyAlignment="1" applyProtection="1">
      <alignment horizontal="center" vertical="center"/>
    </xf>
    <xf numFmtId="0" fontId="36" fillId="0" borderId="0" xfId="17" applyFont="1" applyFill="1" applyBorder="1" applyAlignment="1">
      <alignment horizontal="center" vertical="center"/>
    </xf>
    <xf numFmtId="0" fontId="34" fillId="0" borderId="0" xfId="17" applyFont="1" applyFill="1" applyBorder="1" applyAlignment="1">
      <alignment horizontal="center" vertical="center"/>
    </xf>
    <xf numFmtId="0" fontId="39" fillId="0" borderId="0" xfId="0" applyFont="1" applyFill="1"/>
    <xf numFmtId="0" fontId="13" fillId="0" borderId="0" xfId="17" applyFont="1" applyFill="1" applyBorder="1" applyAlignment="1">
      <alignment horizontal="center" vertical="top" wrapText="1"/>
    </xf>
    <xf numFmtId="0" fontId="8" fillId="8" borderId="1" xfId="17" applyFont="1" applyFill="1" applyBorder="1" applyAlignment="1">
      <alignment horizontal="left" vertical="center" wrapText="1"/>
    </xf>
    <xf numFmtId="0" fontId="8" fillId="8" borderId="1" xfId="17" applyFont="1" applyFill="1" applyBorder="1" applyAlignment="1">
      <alignment vertical="center" wrapText="1"/>
    </xf>
    <xf numFmtId="0" fontId="13" fillId="0" borderId="0" xfId="17" applyFont="1" applyFill="1" applyBorder="1" applyAlignment="1">
      <alignment horizontal="center" vertical="center"/>
    </xf>
    <xf numFmtId="1" fontId="12" fillId="0" borderId="0" xfId="7" applyNumberFormat="1" applyFont="1" applyFill="1" applyBorder="1" applyAlignment="1">
      <alignment horizontal="center" vertical="center" wrapText="1"/>
    </xf>
    <xf numFmtId="0" fontId="12" fillId="0" borderId="0" xfId="21" applyNumberFormat="1" applyFont="1" applyFill="1" applyBorder="1" applyAlignment="1">
      <alignment horizontal="center" vertical="center" wrapText="1"/>
    </xf>
    <xf numFmtId="0" fontId="38" fillId="0" borderId="0" xfId="13" applyFont="1" applyFill="1" applyAlignment="1" applyProtection="1">
      <alignment vertical="center"/>
    </xf>
    <xf numFmtId="0" fontId="13" fillId="0" borderId="0" xfId="17" applyFont="1" applyFill="1" applyBorder="1" applyAlignment="1">
      <alignment horizontal="left" vertical="center" wrapText="1"/>
    </xf>
    <xf numFmtId="0" fontId="13" fillId="0" borderId="0" xfId="17" applyFont="1" applyFill="1" applyBorder="1" applyAlignment="1">
      <alignment horizontal="center" vertical="center" wrapText="1"/>
    </xf>
    <xf numFmtId="0" fontId="12" fillId="0" borderId="0" xfId="17" applyFont="1" applyFill="1" applyBorder="1" applyAlignment="1">
      <alignment horizontal="center" vertical="center" wrapText="1"/>
    </xf>
    <xf numFmtId="0" fontId="18" fillId="0" borderId="0" xfId="17" applyFont="1" applyFill="1" applyBorder="1" applyAlignment="1">
      <alignment horizontal="center" vertical="center"/>
    </xf>
    <xf numFmtId="9" fontId="12" fillId="0" borderId="0" xfId="21" applyFont="1" applyFill="1" applyBorder="1" applyAlignment="1">
      <alignment horizontal="center" vertical="center"/>
    </xf>
    <xf numFmtId="0" fontId="40" fillId="0" borderId="0" xfId="13" applyFont="1" applyFill="1" applyAlignment="1" applyProtection="1">
      <alignment vertical="center"/>
    </xf>
    <xf numFmtId="168" fontId="13" fillId="0" borderId="0" xfId="21" applyNumberFormat="1" applyFont="1" applyFill="1" applyBorder="1" applyAlignment="1">
      <alignment horizontal="center" vertical="top" wrapText="1"/>
    </xf>
    <xf numFmtId="9" fontId="13" fillId="0" borderId="0" xfId="21" applyFont="1" applyFill="1" applyBorder="1" applyAlignment="1">
      <alignment horizontal="center" vertical="top" wrapText="1"/>
    </xf>
    <xf numFmtId="0" fontId="8" fillId="8" borderId="1" xfId="17" applyFont="1" applyFill="1" applyBorder="1" applyAlignment="1">
      <alignment horizontal="center" vertical="center" wrapText="1"/>
    </xf>
    <xf numFmtId="0" fontId="8" fillId="8" borderId="1" xfId="0" applyFont="1" applyFill="1" applyBorder="1" applyAlignment="1">
      <alignment horizontal="center" vertical="center" wrapText="1"/>
    </xf>
    <xf numFmtId="9" fontId="35" fillId="0" borderId="0" xfId="20" applyFont="1" applyFill="1" applyBorder="1" applyAlignment="1">
      <alignment horizontal="center" vertical="center" wrapText="1"/>
    </xf>
    <xf numFmtId="0" fontId="41" fillId="0" borderId="0" xfId="17" applyFont="1" applyFill="1" applyBorder="1" applyAlignment="1" applyProtection="1">
      <alignment horizontal="center" vertical="center" wrapText="1"/>
      <protection locked="0"/>
    </xf>
    <xf numFmtId="0" fontId="3" fillId="0" borderId="0" xfId="17" applyFont="1" applyFill="1" applyBorder="1" applyAlignment="1">
      <alignment horizontal="center" vertical="center"/>
    </xf>
    <xf numFmtId="0" fontId="37" fillId="0" borderId="0" xfId="0" applyFont="1" applyFill="1" applyBorder="1" applyAlignment="1">
      <alignment horizontal="center" vertical="center"/>
    </xf>
    <xf numFmtId="0" fontId="3" fillId="0" borderId="0" xfId="17" applyFont="1" applyFill="1" applyBorder="1" applyAlignment="1" applyProtection="1">
      <alignment horizontal="center" vertical="center" wrapText="1"/>
      <protection locked="0"/>
    </xf>
    <xf numFmtId="0" fontId="9" fillId="2" borderId="1" xfId="17" applyFont="1" applyFill="1" applyBorder="1" applyAlignment="1" applyProtection="1">
      <alignment vertical="center" wrapText="1"/>
      <protection locked="0"/>
    </xf>
    <xf numFmtId="0" fontId="4" fillId="0" borderId="0" xfId="17" applyFont="1" applyFill="1" applyBorder="1" applyAlignment="1" applyProtection="1">
      <alignment horizontal="center" vertical="center"/>
      <protection locked="0"/>
    </xf>
    <xf numFmtId="0" fontId="4" fillId="0" borderId="0" xfId="17" applyFont="1" applyFill="1" applyBorder="1" applyAlignment="1" applyProtection="1">
      <alignment vertical="center" wrapText="1"/>
      <protection locked="0"/>
    </xf>
    <xf numFmtId="0" fontId="42" fillId="0" borderId="0" xfId="0" applyFont="1" applyProtection="1"/>
    <xf numFmtId="0" fontId="42" fillId="0" borderId="0" xfId="0" applyFont="1" applyAlignment="1" applyProtection="1">
      <alignment horizontal="center"/>
    </xf>
    <xf numFmtId="0" fontId="42" fillId="0" borderId="0" xfId="0" applyFont="1" applyFill="1" applyAlignment="1" applyProtection="1">
      <alignment horizontal="center"/>
    </xf>
    <xf numFmtId="0" fontId="3" fillId="2" borderId="0" xfId="17" applyFont="1" applyFill="1" applyAlignment="1">
      <alignment horizontal="center" vertical="center"/>
    </xf>
    <xf numFmtId="0" fontId="4" fillId="2" borderId="0" xfId="17" applyFont="1" applyFill="1" applyAlignment="1">
      <alignment vertical="center"/>
    </xf>
    <xf numFmtId="0" fontId="4" fillId="2" borderId="0" xfId="17" applyFont="1" applyFill="1" applyAlignment="1">
      <alignment vertical="top" wrapText="1"/>
    </xf>
    <xf numFmtId="9" fontId="3" fillId="2" borderId="0" xfId="21" applyFont="1" applyFill="1" applyAlignment="1">
      <alignment vertical="center"/>
    </xf>
    <xf numFmtId="9" fontId="4" fillId="2" borderId="0" xfId="21" applyFont="1" applyFill="1" applyAlignment="1">
      <alignment vertical="center"/>
    </xf>
    <xf numFmtId="0" fontId="4" fillId="0" borderId="0" xfId="17" applyFont="1" applyFill="1" applyAlignment="1">
      <alignment vertical="center"/>
    </xf>
    <xf numFmtId="10" fontId="43" fillId="3" borderId="1" xfId="20" applyNumberFormat="1" applyFont="1" applyFill="1" applyBorder="1" applyAlignment="1" applyProtection="1">
      <alignment horizontal="center" vertical="center" wrapText="1"/>
      <protection locked="0"/>
    </xf>
    <xf numFmtId="10" fontId="43" fillId="2" borderId="1" xfId="20" applyNumberFormat="1" applyFont="1" applyFill="1" applyBorder="1" applyAlignment="1">
      <alignment horizontal="center" vertical="center"/>
    </xf>
    <xf numFmtId="10" fontId="9" fillId="2" borderId="1" xfId="20" applyNumberFormat="1" applyFont="1" applyFill="1" applyBorder="1" applyAlignment="1">
      <alignment horizontal="center" vertical="center"/>
    </xf>
    <xf numFmtId="10" fontId="9" fillId="3" borderId="1" xfId="20" applyNumberFormat="1" applyFont="1" applyFill="1" applyBorder="1" applyAlignment="1" applyProtection="1">
      <alignment horizontal="center" vertical="center" wrapText="1"/>
      <protection locked="0"/>
    </xf>
    <xf numFmtId="10" fontId="44" fillId="0" borderId="1" xfId="20" applyNumberFormat="1" applyFont="1" applyBorder="1" applyAlignment="1">
      <alignment horizontal="center" vertical="center" wrapText="1"/>
    </xf>
    <xf numFmtId="0" fontId="9" fillId="2" borderId="1" xfId="17" applyFont="1" applyFill="1" applyBorder="1" applyAlignment="1">
      <alignment vertical="center"/>
    </xf>
    <xf numFmtId="0" fontId="0" fillId="0" borderId="0" xfId="0" applyAlignment="1">
      <alignment horizontal="center"/>
    </xf>
    <xf numFmtId="0" fontId="13" fillId="0" borderId="1" xfId="13" applyFont="1" applyFill="1" applyBorder="1" applyAlignment="1" applyProtection="1">
      <alignment vertical="center" wrapText="1"/>
    </xf>
    <xf numFmtId="9" fontId="13" fillId="0" borderId="1" xfId="0" applyNumberFormat="1" applyFont="1" applyFill="1" applyBorder="1" applyAlignment="1" applyProtection="1">
      <alignment horizontal="center" vertical="center" wrapText="1"/>
    </xf>
    <xf numFmtId="0" fontId="8" fillId="8" borderId="1" xfId="17" applyFont="1" applyFill="1" applyBorder="1" applyAlignment="1" applyProtection="1">
      <alignment horizontal="justify" vertical="center" wrapText="1"/>
      <protection locked="0"/>
    </xf>
    <xf numFmtId="0" fontId="8" fillId="8" borderId="1" xfId="17" applyFont="1" applyFill="1" applyBorder="1" applyAlignment="1">
      <alignment horizontal="justify" vertical="center" wrapText="1"/>
    </xf>
    <xf numFmtId="0" fontId="8" fillId="8" borderId="1" xfId="17" applyFont="1" applyFill="1" applyBorder="1" applyAlignment="1" applyProtection="1">
      <alignment horizontal="center" vertical="center" wrapText="1"/>
      <protection locked="0"/>
    </xf>
    <xf numFmtId="0" fontId="8" fillId="8" borderId="1" xfId="17" applyFont="1" applyFill="1" applyBorder="1" applyAlignment="1">
      <alignment horizontal="center" vertical="center"/>
    </xf>
    <xf numFmtId="0" fontId="9" fillId="3" borderId="1" xfId="17" applyFont="1" applyFill="1" applyBorder="1" applyAlignment="1">
      <alignment horizontal="center" vertical="center"/>
    </xf>
    <xf numFmtId="0" fontId="8" fillId="8" borderId="1" xfId="17" applyFont="1" applyFill="1" applyBorder="1" applyAlignment="1">
      <alignment vertical="top" wrapText="1"/>
    </xf>
    <xf numFmtId="10" fontId="29" fillId="0" borderId="1" xfId="20" applyNumberFormat="1" applyFont="1" applyBorder="1" applyAlignment="1">
      <alignment horizontal="center" vertical="center" wrapText="1"/>
    </xf>
    <xf numFmtId="14" fontId="9" fillId="0" borderId="1" xfId="17" applyNumberFormat="1" applyFont="1" applyFill="1" applyBorder="1" applyAlignment="1" applyProtection="1">
      <alignment vertical="center" wrapText="1"/>
      <protection locked="0"/>
    </xf>
    <xf numFmtId="0" fontId="8" fillId="8" borderId="1" xfId="17" applyFont="1" applyFill="1" applyBorder="1" applyAlignment="1">
      <alignment horizontal="center" vertical="center" wrapText="1"/>
    </xf>
    <xf numFmtId="0" fontId="9" fillId="3" borderId="1" xfId="17" applyFont="1" applyFill="1" applyBorder="1" applyAlignment="1">
      <alignment horizontal="center" vertical="center"/>
    </xf>
    <xf numFmtId="0" fontId="8" fillId="8" borderId="1" xfId="17" applyFont="1" applyFill="1" applyBorder="1" applyAlignment="1">
      <alignment horizontal="left" vertical="center" wrapText="1"/>
    </xf>
    <xf numFmtId="0" fontId="8" fillId="8" borderId="1" xfId="17" applyFont="1" applyFill="1" applyBorder="1" applyAlignment="1">
      <alignment horizontal="center" vertical="center"/>
    </xf>
    <xf numFmtId="0" fontId="8" fillId="8" borderId="1" xfId="17" applyFont="1" applyFill="1" applyBorder="1" applyAlignment="1">
      <alignment horizontal="justify" vertical="center" wrapText="1"/>
    </xf>
    <xf numFmtId="0" fontId="8" fillId="8" borderId="1" xfId="17" applyFont="1" applyFill="1" applyBorder="1" applyAlignment="1" applyProtection="1">
      <alignment horizontal="center" vertical="center" wrapText="1"/>
      <protection locked="0"/>
    </xf>
    <xf numFmtId="0" fontId="8" fillId="8" borderId="1" xfId="17" applyFont="1" applyFill="1" applyBorder="1" applyAlignment="1" applyProtection="1">
      <alignment horizontal="justify" vertical="center" wrapText="1"/>
      <protection locked="0"/>
    </xf>
    <xf numFmtId="10" fontId="35" fillId="0" borderId="1" xfId="20" applyNumberFormat="1" applyFont="1" applyFill="1" applyBorder="1" applyAlignment="1" applyProtection="1">
      <alignment horizontal="center" vertical="center" wrapText="1"/>
    </xf>
    <xf numFmtId="0" fontId="9" fillId="3" borderId="1" xfId="17" applyFont="1" applyFill="1" applyBorder="1" applyAlignment="1">
      <alignment horizontal="center" vertical="center"/>
    </xf>
    <xf numFmtId="0" fontId="8" fillId="8" borderId="1" xfId="17" applyFont="1" applyFill="1" applyBorder="1" applyAlignment="1">
      <alignment horizontal="left" vertical="center" wrapText="1"/>
    </xf>
    <xf numFmtId="0" fontId="0" fillId="0" borderId="0" xfId="0" applyFont="1" applyAlignment="1"/>
    <xf numFmtId="168" fontId="43" fillId="3" borderId="1" xfId="20" applyNumberFormat="1" applyFont="1" applyFill="1" applyBorder="1" applyAlignment="1" applyProtection="1">
      <alignment horizontal="center" vertical="center" wrapText="1"/>
      <protection locked="0"/>
    </xf>
    <xf numFmtId="10" fontId="35" fillId="0" borderId="1" xfId="20" applyNumberFormat="1" applyFont="1" applyFill="1" applyBorder="1" applyAlignment="1" applyProtection="1">
      <alignment horizontal="center" vertical="center" wrapText="1"/>
      <protection locked="0"/>
    </xf>
    <xf numFmtId="10" fontId="35" fillId="0" borderId="1" xfId="20" applyNumberFormat="1" applyFont="1" applyBorder="1" applyAlignment="1" applyProtection="1">
      <alignment horizontal="center" vertical="center" wrapText="1"/>
      <protection locked="0"/>
    </xf>
    <xf numFmtId="0" fontId="12" fillId="6" borderId="1" xfId="13" applyFont="1" applyFill="1" applyBorder="1" applyAlignment="1" applyProtection="1">
      <alignment horizontal="center" vertical="center" wrapText="1"/>
    </xf>
    <xf numFmtId="10" fontId="13" fillId="0" borderId="1" xfId="0" applyNumberFormat="1" applyFont="1" applyFill="1" applyBorder="1" applyAlignment="1" applyProtection="1">
      <alignment horizontal="center" vertical="center" wrapText="1"/>
    </xf>
    <xf numFmtId="0" fontId="9" fillId="3" borderId="1" xfId="17" applyFont="1" applyFill="1" applyBorder="1" applyAlignment="1">
      <alignment horizontal="center" vertical="center"/>
    </xf>
    <xf numFmtId="0" fontId="46" fillId="0" borderId="0" xfId="0" applyFont="1" applyFill="1" applyProtection="1"/>
    <xf numFmtId="0" fontId="13" fillId="7" borderId="1" xfId="0" applyNumberFormat="1" applyFont="1" applyFill="1" applyBorder="1" applyAlignment="1" applyProtection="1">
      <alignment horizontal="left" vertical="center" wrapText="1"/>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0" fillId="3" borderId="0" xfId="0" applyFill="1" applyAlignment="1">
      <alignment horizontal="center"/>
    </xf>
    <xf numFmtId="0" fontId="0" fillId="3" borderId="0" xfId="0" applyFill="1"/>
    <xf numFmtId="9" fontId="28" fillId="3" borderId="0" xfId="20" applyFont="1" applyFill="1" applyBorder="1" applyAlignment="1" applyProtection="1">
      <alignment vertical="center" wrapText="1"/>
    </xf>
    <xf numFmtId="0" fontId="36" fillId="3" borderId="0" xfId="0" applyFont="1" applyFill="1" applyBorder="1" applyAlignment="1" applyProtection="1">
      <alignment horizontal="center" vertical="center" wrapText="1"/>
      <protection locked="0"/>
    </xf>
    <xf numFmtId="0" fontId="25" fillId="3" borderId="0" xfId="0" applyFont="1" applyFill="1" applyBorder="1" applyAlignment="1">
      <alignment horizontal="center"/>
    </xf>
    <xf numFmtId="0" fontId="28" fillId="3" borderId="0" xfId="0" applyFont="1" applyFill="1" applyBorder="1" applyAlignment="1" applyProtection="1">
      <alignment horizontal="center" vertical="center" wrapText="1"/>
    </xf>
    <xf numFmtId="0" fontId="28" fillId="3" borderId="0" xfId="0" applyFont="1" applyFill="1" applyBorder="1" applyAlignment="1" applyProtection="1">
      <alignment vertical="center" wrapText="1"/>
    </xf>
    <xf numFmtId="0" fontId="28" fillId="3" borderId="1" xfId="0" applyFont="1" applyFill="1" applyBorder="1" applyAlignment="1" applyProtection="1">
      <alignment horizontal="justify" vertical="center" wrapText="1"/>
    </xf>
    <xf numFmtId="0" fontId="28" fillId="3" borderId="1" xfId="0" applyFont="1" applyFill="1" applyBorder="1" applyAlignment="1" applyProtection="1">
      <alignment vertical="center" wrapText="1"/>
    </xf>
    <xf numFmtId="0" fontId="28" fillId="0" borderId="1" xfId="0" applyFont="1" applyBorder="1" applyAlignment="1" applyProtection="1">
      <alignment vertical="center" wrapText="1"/>
    </xf>
    <xf numFmtId="0" fontId="37" fillId="3" borderId="0" xfId="0" applyFont="1" applyFill="1" applyBorder="1" applyAlignment="1" applyProtection="1">
      <alignment horizontal="center"/>
      <protection locked="0"/>
    </xf>
    <xf numFmtId="168" fontId="12" fillId="7" borderId="1" xfId="0" applyNumberFormat="1" applyFont="1" applyFill="1" applyBorder="1" applyAlignment="1" applyProtection="1">
      <alignment horizontal="left" vertical="center" wrapText="1"/>
    </xf>
    <xf numFmtId="0" fontId="3" fillId="4" borderId="1" xfId="16" applyFont="1" applyFill="1" applyBorder="1" applyAlignment="1">
      <alignment horizontal="center" vertical="center"/>
    </xf>
    <xf numFmtId="0" fontId="12" fillId="6" borderId="9" xfId="13" applyFont="1" applyFill="1" applyBorder="1" applyAlignment="1" applyProtection="1">
      <alignment horizontal="center" vertical="center" wrapText="1"/>
    </xf>
    <xf numFmtId="0" fontId="4" fillId="0" borderId="1" xfId="16" applyBorder="1" applyAlignment="1">
      <alignment vertical="center" wrapText="1"/>
    </xf>
    <xf numFmtId="0" fontId="9" fillId="3" borderId="1" xfId="0" applyFont="1" applyFill="1" applyBorder="1" applyAlignment="1">
      <alignment vertical="center" wrapText="1"/>
    </xf>
    <xf numFmtId="0" fontId="13" fillId="0" borderId="1" xfId="0" applyFont="1" applyBorder="1" applyAlignment="1">
      <alignment vertical="center" wrapText="1"/>
    </xf>
    <xf numFmtId="0" fontId="4" fillId="0" borderId="0" xfId="19"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31" fillId="4" borderId="1" xfId="0" applyFont="1" applyFill="1" applyBorder="1" applyAlignment="1">
      <alignment horizontal="center" vertical="center"/>
    </xf>
    <xf numFmtId="0" fontId="30" fillId="0" borderId="1" xfId="0" applyFont="1" applyBorder="1" applyAlignment="1">
      <alignment horizontal="justify" vertical="center"/>
    </xf>
    <xf numFmtId="0" fontId="48" fillId="0" borderId="1" xfId="0" applyFont="1" applyBorder="1" applyAlignment="1">
      <alignment horizontal="justify" vertical="center"/>
    </xf>
    <xf numFmtId="0" fontId="0" fillId="0" borderId="0" xfId="0" applyFill="1"/>
    <xf numFmtId="0" fontId="0" fillId="0" borderId="0" xfId="0" applyBorder="1"/>
    <xf numFmtId="0" fontId="52" fillId="0" borderId="0" xfId="0" applyFont="1" applyAlignment="1">
      <alignment horizontal="center" vertical="center"/>
    </xf>
    <xf numFmtId="0" fontId="52" fillId="0" borderId="0" xfId="0" applyFont="1" applyAlignment="1">
      <alignment horizontal="left" vertical="center" wrapText="1" indent="1"/>
    </xf>
    <xf numFmtId="0" fontId="52" fillId="0" borderId="0" xfId="0" applyFont="1" applyFill="1" applyAlignment="1">
      <alignment horizontal="left" vertical="center" indent="1"/>
    </xf>
    <xf numFmtId="0" fontId="52" fillId="3" borderId="0" xfId="0" applyFont="1" applyFill="1" applyAlignment="1">
      <alignment horizontal="left" vertical="center" indent="1"/>
    </xf>
    <xf numFmtId="0" fontId="52" fillId="3" borderId="1" xfId="0" applyFont="1" applyFill="1" applyBorder="1" applyAlignment="1">
      <alignment horizontal="center" vertical="center"/>
    </xf>
    <xf numFmtId="0" fontId="52"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0" fontId="0" fillId="3" borderId="0" xfId="0" applyFill="1" applyBorder="1"/>
    <xf numFmtId="0" fontId="52" fillId="3" borderId="0" xfId="0" applyFont="1" applyFill="1" applyAlignment="1">
      <alignment horizontal="center" vertical="center"/>
    </xf>
    <xf numFmtId="0" fontId="52" fillId="3" borderId="0" xfId="0" applyFont="1" applyFill="1" applyAlignment="1">
      <alignment horizontal="left" vertical="center" wrapText="1" indent="1"/>
    </xf>
    <xf numFmtId="0" fontId="0" fillId="0" borderId="5" xfId="0" applyBorder="1"/>
    <xf numFmtId="0" fontId="0" fillId="0" borderId="1" xfId="0" applyBorder="1"/>
    <xf numFmtId="9" fontId="43" fillId="0" borderId="1" xfId="20" applyNumberFormat="1" applyFont="1" applyBorder="1" applyAlignment="1" applyProtection="1">
      <alignment horizontal="center" vertical="center" wrapText="1"/>
    </xf>
    <xf numFmtId="10" fontId="13" fillId="3" borderId="1" xfId="20" applyNumberFormat="1"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xf>
    <xf numFmtId="9" fontId="35" fillId="0" borderId="1" xfId="0" applyNumberFormat="1" applyFont="1" applyFill="1" applyBorder="1" applyAlignment="1" applyProtection="1">
      <alignment horizontal="center" vertical="center"/>
      <protection locked="0"/>
    </xf>
    <xf numFmtId="9" fontId="35" fillId="0" borderId="1" xfId="0" applyNumberFormat="1" applyFont="1" applyBorder="1" applyAlignment="1" applyProtection="1">
      <alignment horizontal="center" vertical="center"/>
      <protection locked="0"/>
    </xf>
    <xf numFmtId="0" fontId="34" fillId="0" borderId="0" xfId="0" applyFont="1" applyFill="1" applyProtection="1"/>
    <xf numFmtId="0" fontId="13" fillId="7" borderId="1" xfId="0" applyFont="1" applyFill="1" applyBorder="1" applyAlignment="1" applyProtection="1">
      <alignment horizontal="center" vertical="center" wrapText="1"/>
    </xf>
    <xf numFmtId="10" fontId="13" fillId="0" borderId="1" xfId="20" applyNumberFormat="1" applyFont="1" applyBorder="1" applyAlignment="1" applyProtection="1">
      <alignment horizontal="center" vertical="center" wrapText="1"/>
    </xf>
    <xf numFmtId="168" fontId="13" fillId="10" borderId="1" xfId="0" applyNumberFormat="1" applyFont="1" applyFill="1" applyBorder="1" applyAlignment="1" applyProtection="1">
      <alignment horizontal="center" vertical="center" wrapText="1"/>
    </xf>
    <xf numFmtId="10" fontId="13" fillId="3" borderId="1" xfId="20" applyNumberFormat="1" applyFont="1" applyFill="1" applyBorder="1" applyAlignment="1" applyProtection="1">
      <alignment horizontal="center" vertical="center" wrapText="1"/>
    </xf>
    <xf numFmtId="10" fontId="13" fillId="5" borderId="1" xfId="20" applyNumberFormat="1" applyFont="1" applyFill="1" applyBorder="1" applyAlignment="1" applyProtection="1">
      <alignment horizontal="center" vertical="center" wrapText="1"/>
    </xf>
    <xf numFmtId="9" fontId="13" fillId="3" borderId="1" xfId="20" applyFont="1" applyFill="1" applyBorder="1" applyAlignment="1" applyProtection="1">
      <alignment horizontal="center" vertical="center"/>
    </xf>
    <xf numFmtId="0" fontId="13" fillId="6" borderId="1" xfId="0" applyFont="1" applyFill="1" applyBorder="1" applyAlignment="1" applyProtection="1">
      <alignment horizontal="center" vertical="center" wrapText="1"/>
    </xf>
    <xf numFmtId="169" fontId="13" fillId="0" borderId="1" xfId="4" applyNumberFormat="1" applyFont="1" applyBorder="1" applyAlignment="1" applyProtection="1">
      <alignment horizontal="center" vertical="center" wrapText="1"/>
    </xf>
    <xf numFmtId="169" fontId="13" fillId="3" borderId="1" xfId="4" applyNumberFormat="1" applyFont="1" applyFill="1" applyBorder="1" applyAlignment="1" applyProtection="1">
      <alignment horizontal="center" vertical="center"/>
      <protection locked="0"/>
    </xf>
    <xf numFmtId="169" fontId="13" fillId="0" borderId="1" xfId="4" applyNumberFormat="1" applyFont="1" applyFill="1" applyBorder="1" applyAlignment="1" applyProtection="1">
      <alignment horizontal="center" vertical="center"/>
    </xf>
    <xf numFmtId="169" fontId="13" fillId="0" borderId="1" xfId="4" applyNumberFormat="1" applyFont="1" applyFill="1" applyBorder="1" applyAlignment="1" applyProtection="1">
      <alignment horizontal="center" vertical="center"/>
      <protection locked="0"/>
    </xf>
    <xf numFmtId="169" fontId="13" fillId="10" borderId="1" xfId="0" applyNumberFormat="1" applyFont="1" applyFill="1" applyBorder="1" applyAlignment="1" applyProtection="1">
      <alignment horizontal="center" vertical="center" wrapText="1"/>
    </xf>
    <xf numFmtId="169" fontId="13" fillId="3" borderId="1" xfId="4" applyNumberFormat="1" applyFont="1" applyFill="1" applyBorder="1" applyAlignment="1" applyProtection="1">
      <alignment horizontal="center" vertical="center" wrapText="1"/>
    </xf>
    <xf numFmtId="169" fontId="13" fillId="5" borderId="1" xfId="4"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169" fontId="13" fillId="0" borderId="1" xfId="8" applyNumberFormat="1" applyFont="1" applyBorder="1" applyAlignment="1" applyProtection="1">
      <alignment horizontal="center" vertical="center" wrapText="1"/>
    </xf>
    <xf numFmtId="169" fontId="13" fillId="10" borderId="1" xfId="4" applyNumberFormat="1" applyFont="1" applyFill="1" applyBorder="1" applyAlignment="1" applyProtection="1">
      <alignment horizontal="center" vertical="center" wrapText="1"/>
    </xf>
    <xf numFmtId="9" fontId="13" fillId="7" borderId="1" xfId="20" applyFont="1" applyFill="1" applyBorder="1" applyAlignment="1" applyProtection="1">
      <alignment horizontal="center" vertical="center" wrapText="1"/>
    </xf>
    <xf numFmtId="9" fontId="13" fillId="0" borderId="1" xfId="20" applyFont="1" applyBorder="1" applyAlignment="1" applyProtection="1">
      <alignment horizontal="center" vertical="center" wrapText="1"/>
    </xf>
    <xf numFmtId="9" fontId="13" fillId="3" borderId="1" xfId="20" applyFont="1" applyFill="1" applyBorder="1" applyAlignment="1" applyProtection="1">
      <alignment horizontal="center" vertical="center" wrapText="1"/>
    </xf>
    <xf numFmtId="9" fontId="13" fillId="3" borderId="1" xfId="20" applyFont="1" applyFill="1" applyBorder="1" applyAlignment="1" applyProtection="1">
      <alignment horizontal="center" vertical="center" wrapText="1"/>
      <protection locked="0"/>
    </xf>
    <xf numFmtId="9" fontId="13" fillId="10" borderId="1" xfId="20" applyFont="1" applyFill="1" applyBorder="1" applyAlignment="1" applyProtection="1">
      <alignment horizontal="center" vertical="center" wrapText="1"/>
    </xf>
    <xf numFmtId="9" fontId="13" fillId="5" borderId="1" xfId="20" applyFont="1" applyFill="1" applyBorder="1" applyAlignment="1" applyProtection="1">
      <alignment horizontal="center" vertical="center" wrapText="1"/>
    </xf>
    <xf numFmtId="9" fontId="35" fillId="0" borderId="0" xfId="20" applyFont="1" applyFill="1" applyAlignment="1" applyProtection="1">
      <alignment horizontal="center" vertical="center"/>
    </xf>
    <xf numFmtId="0" fontId="13" fillId="0" borderId="0" xfId="0"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169" fontId="12" fillId="0" borderId="1" xfId="4" applyNumberFormat="1" applyFont="1" applyBorder="1" applyAlignment="1" applyProtection="1">
      <alignment horizontal="center" vertical="center" wrapText="1"/>
    </xf>
    <xf numFmtId="169" fontId="12" fillId="10" borderId="1" xfId="0" applyNumberFormat="1" applyFont="1" applyFill="1" applyBorder="1" applyAlignment="1" applyProtection="1">
      <alignment horizontal="center" vertical="center" wrapText="1"/>
    </xf>
    <xf numFmtId="169" fontId="12" fillId="5" borderId="1" xfId="4" applyNumberFormat="1" applyFont="1" applyFill="1" applyBorder="1" applyAlignment="1" applyProtection="1">
      <alignment horizontal="center" vertical="center" wrapText="1"/>
    </xf>
    <xf numFmtId="9" fontId="12" fillId="0" borderId="1" xfId="20" applyFont="1" applyFill="1" applyBorder="1" applyAlignment="1" applyProtection="1">
      <alignment horizontal="center" vertical="center"/>
    </xf>
    <xf numFmtId="169" fontId="12" fillId="11" borderId="1" xfId="4" applyNumberFormat="1" applyFont="1" applyFill="1" applyBorder="1" applyAlignment="1" applyProtection="1">
      <alignment horizontal="center" vertical="center" wrapText="1"/>
    </xf>
    <xf numFmtId="169" fontId="13" fillId="3" borderId="1" xfId="4" applyNumberFormat="1" applyFont="1" applyFill="1" applyBorder="1" applyAlignment="1" applyProtection="1">
      <alignment horizontal="center" vertical="center"/>
    </xf>
    <xf numFmtId="169" fontId="12" fillId="3" borderId="1" xfId="4" applyNumberFormat="1" applyFont="1" applyFill="1" applyBorder="1" applyAlignment="1" applyProtection="1">
      <alignment horizontal="center" vertical="center" wrapText="1"/>
    </xf>
    <xf numFmtId="0" fontId="12" fillId="12" borderId="1" xfId="0" applyFont="1" applyFill="1" applyBorder="1" applyAlignment="1" applyProtection="1">
      <alignment vertical="center" wrapText="1"/>
    </xf>
    <xf numFmtId="10" fontId="13" fillId="3" borderId="1" xfId="20" applyNumberFormat="1" applyFont="1" applyFill="1" applyBorder="1" applyAlignment="1" applyProtection="1">
      <alignment horizontal="center" vertical="center"/>
    </xf>
    <xf numFmtId="0" fontId="35" fillId="0" borderId="0" xfId="0" applyFont="1" applyAlignment="1">
      <alignment vertical="center"/>
    </xf>
    <xf numFmtId="0" fontId="34" fillId="9"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5" fillId="0" borderId="5" xfId="0" applyFont="1" applyBorder="1" applyAlignment="1">
      <alignment horizontal="center" vertical="center"/>
    </xf>
    <xf numFmtId="0" fontId="35" fillId="0" borderId="5" xfId="0" applyFont="1" applyBorder="1" applyAlignment="1">
      <alignment vertical="center" wrapText="1"/>
    </xf>
    <xf numFmtId="9" fontId="35" fillId="0" borderId="5" xfId="0" applyNumberFormat="1" applyFont="1" applyBorder="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justify" vertical="center" wrapText="1"/>
    </xf>
    <xf numFmtId="168" fontId="35" fillId="3" borderId="1" xfId="0" applyNumberFormat="1" applyFont="1" applyFill="1" applyBorder="1" applyAlignment="1">
      <alignment horizontal="center" vertical="center" wrapText="1"/>
    </xf>
    <xf numFmtId="17" fontId="35" fillId="0" borderId="1" xfId="0" applyNumberFormat="1" applyFont="1" applyBorder="1" applyAlignment="1">
      <alignment horizontal="center" vertical="center" wrapText="1"/>
    </xf>
    <xf numFmtId="9" fontId="35" fillId="0" borderId="1" xfId="0" applyNumberFormat="1" applyFont="1" applyBorder="1" applyAlignment="1">
      <alignment horizontal="center" vertical="center" wrapText="1"/>
    </xf>
    <xf numFmtId="17" fontId="35" fillId="0" borderId="1" xfId="0" applyNumberFormat="1" applyFont="1" applyBorder="1" applyAlignment="1">
      <alignment horizontal="justify" vertical="center" wrapText="1"/>
    </xf>
    <xf numFmtId="0" fontId="35" fillId="0" borderId="0" xfId="0" applyFont="1"/>
    <xf numFmtId="10" fontId="34" fillId="9" borderId="1" xfId="20" applyNumberFormat="1" applyFont="1" applyFill="1" applyBorder="1" applyAlignment="1">
      <alignment horizontal="center" vertical="center" wrapText="1"/>
    </xf>
    <xf numFmtId="9" fontId="34" fillId="9" borderId="1" xfId="20" applyFont="1" applyFill="1" applyBorder="1" applyAlignment="1">
      <alignment horizontal="center" vertical="center" wrapText="1"/>
    </xf>
    <xf numFmtId="0" fontId="34" fillId="8" borderId="1" xfId="0" applyFont="1" applyFill="1" applyBorder="1" applyAlignment="1">
      <alignment vertical="center" wrapText="1"/>
    </xf>
    <xf numFmtId="0" fontId="35" fillId="0" borderId="0" xfId="0" applyFont="1" applyAlignment="1">
      <alignment horizontal="center" vertical="center"/>
    </xf>
    <xf numFmtId="0" fontId="34" fillId="9" borderId="18" xfId="0" applyFont="1" applyFill="1" applyBorder="1" applyAlignment="1">
      <alignment horizontal="center" vertical="center" wrapText="1"/>
    </xf>
    <xf numFmtId="0" fontId="35" fillId="0" borderId="18" xfId="0" applyFont="1" applyBorder="1" applyAlignment="1">
      <alignment horizontal="center" vertical="center"/>
    </xf>
    <xf numFmtId="0" fontId="35" fillId="0" borderId="18" xfId="0" applyFont="1" applyBorder="1" applyAlignment="1">
      <alignment horizontal="justify" vertical="center" wrapText="1"/>
    </xf>
    <xf numFmtId="9" fontId="35" fillId="3" borderId="18" xfId="20" applyNumberFormat="1" applyFont="1" applyFill="1" applyBorder="1" applyAlignment="1">
      <alignment horizontal="center" vertical="center"/>
    </xf>
    <xf numFmtId="0" fontId="35" fillId="3" borderId="1" xfId="0" applyFont="1" applyFill="1" applyBorder="1" applyAlignment="1">
      <alignment horizontal="justify" vertical="center" wrapText="1"/>
    </xf>
    <xf numFmtId="9" fontId="35" fillId="3" borderId="1" xfId="20" applyNumberFormat="1" applyFont="1" applyFill="1" applyBorder="1" applyAlignment="1">
      <alignment horizontal="center" vertical="center"/>
    </xf>
    <xf numFmtId="17" fontId="35" fillId="0" borderId="1" xfId="0" applyNumberFormat="1" applyFont="1" applyFill="1" applyBorder="1" applyAlignment="1">
      <alignment horizontal="center" vertical="center" wrapText="1"/>
    </xf>
    <xf numFmtId="9" fontId="35" fillId="0" borderId="1" xfId="20" applyNumberFormat="1" applyFont="1" applyFill="1" applyBorder="1" applyAlignment="1">
      <alignment horizontal="center" vertical="center"/>
    </xf>
    <xf numFmtId="9" fontId="34" fillId="9" borderId="1" xfId="20" applyNumberFormat="1" applyFont="1" applyFill="1" applyBorder="1" applyAlignment="1">
      <alignment horizontal="center" vertical="center" wrapText="1"/>
    </xf>
    <xf numFmtId="9" fontId="34" fillId="8" borderId="1" xfId="20" applyNumberFormat="1" applyFont="1" applyFill="1" applyBorder="1" applyAlignment="1">
      <alignment horizontal="center" vertical="center" wrapText="1"/>
    </xf>
    <xf numFmtId="0" fontId="12" fillId="6" borderId="1" xfId="0" applyFont="1" applyFill="1" applyBorder="1" applyAlignment="1" applyProtection="1">
      <alignment horizontal="center" vertical="center" wrapText="1"/>
    </xf>
    <xf numFmtId="170" fontId="0" fillId="0" borderId="1" xfId="22" applyFont="1" applyFill="1" applyBorder="1" applyAlignment="1" applyProtection="1">
      <alignment horizontal="center" vertical="center"/>
    </xf>
    <xf numFmtId="0" fontId="0" fillId="0" borderId="1" xfId="0" applyFont="1" applyFill="1" applyBorder="1" applyAlignment="1" applyProtection="1">
      <alignment horizontal="center"/>
    </xf>
    <xf numFmtId="0" fontId="34" fillId="0"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xf>
    <xf numFmtId="0" fontId="29" fillId="0" borderId="0" xfId="0" applyFont="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12" fillId="12" borderId="1" xfId="0" applyFont="1" applyFill="1" applyBorder="1" applyAlignment="1" applyProtection="1">
      <alignment horizontal="center" vertical="center"/>
    </xf>
    <xf numFmtId="0" fontId="28" fillId="0" borderId="1" xfId="0" applyFont="1" applyBorder="1" applyAlignment="1" applyProtection="1">
      <alignment horizontal="center" vertical="center" wrapText="1"/>
    </xf>
    <xf numFmtId="0" fontId="35" fillId="0" borderId="1" xfId="0" applyFont="1" applyFill="1" applyBorder="1" applyAlignment="1" applyProtection="1">
      <alignment horizontal="justify" vertical="center" wrapText="1"/>
    </xf>
    <xf numFmtId="0" fontId="35" fillId="0"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6" borderId="1" xfId="13" applyFont="1" applyFill="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35" fillId="3" borderId="1" xfId="0" applyFont="1" applyFill="1" applyBorder="1" applyAlignment="1" applyProtection="1">
      <alignment horizontal="justify" vertical="center" wrapText="1"/>
    </xf>
    <xf numFmtId="0" fontId="12" fillId="6" borderId="18" xfId="13" applyFont="1" applyFill="1" applyBorder="1" applyAlignment="1" applyProtection="1">
      <alignment horizontal="center" vertical="center" wrapText="1"/>
    </xf>
    <xf numFmtId="0" fontId="12" fillId="6" borderId="5" xfId="13" applyFont="1" applyFill="1" applyBorder="1" applyAlignment="1" applyProtection="1">
      <alignment horizontal="center" vertical="center" wrapText="1"/>
    </xf>
    <xf numFmtId="0" fontId="35" fillId="0" borderId="18" xfId="0" applyFont="1" applyFill="1" applyBorder="1" applyAlignment="1" applyProtection="1">
      <alignment horizontal="justify" vertical="center" wrapText="1"/>
    </xf>
    <xf numFmtId="0" fontId="35" fillId="0" borderId="48" xfId="0" applyFont="1" applyFill="1" applyBorder="1" applyAlignment="1" applyProtection="1">
      <alignment horizontal="justify" vertical="center" wrapText="1"/>
    </xf>
    <xf numFmtId="0" fontId="35" fillId="0" borderId="5" xfId="0" applyFont="1" applyFill="1" applyBorder="1" applyAlignment="1" applyProtection="1">
      <alignment horizontal="justify" vertical="center" wrapText="1"/>
    </xf>
    <xf numFmtId="0" fontId="35" fillId="0" borderId="18" xfId="0" applyFont="1" applyFill="1" applyBorder="1" applyAlignment="1" applyProtection="1">
      <alignment horizontal="left" vertical="center" wrapText="1"/>
    </xf>
    <xf numFmtId="0" fontId="35" fillId="0" borderId="48" xfId="0" applyFont="1" applyFill="1" applyBorder="1" applyAlignment="1" applyProtection="1">
      <alignment horizontal="left" vertical="center" wrapText="1"/>
    </xf>
    <xf numFmtId="0" fontId="35" fillId="0" borderId="5" xfId="0" applyFont="1" applyFill="1" applyBorder="1" applyAlignment="1" applyProtection="1">
      <alignment horizontal="left" vertical="center" wrapText="1"/>
    </xf>
    <xf numFmtId="0" fontId="35" fillId="3" borderId="1" xfId="20" applyNumberFormat="1" applyFont="1" applyFill="1" applyBorder="1" applyAlignment="1" applyProtection="1">
      <alignment horizontal="justify" vertical="center" wrapText="1"/>
    </xf>
    <xf numFmtId="0" fontId="12" fillId="6" borderId="1" xfId="0" applyFont="1" applyFill="1" applyBorder="1" applyAlignment="1" applyProtection="1">
      <alignment horizontal="center" vertical="center" wrapText="1"/>
    </xf>
    <xf numFmtId="0" fontId="35" fillId="0" borderId="1" xfId="20" applyNumberFormat="1" applyFont="1" applyFill="1" applyBorder="1" applyAlignment="1" applyProtection="1">
      <alignment horizontal="justify" vertical="center" wrapText="1"/>
    </xf>
    <xf numFmtId="0" fontId="34"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46" fillId="0" borderId="1" xfId="0" applyFont="1" applyFill="1" applyBorder="1" applyAlignment="1" applyProtection="1">
      <alignment horizontal="center"/>
    </xf>
    <xf numFmtId="0" fontId="47" fillId="0" borderId="9" xfId="0" applyFont="1" applyFill="1" applyBorder="1" applyAlignment="1" applyProtection="1">
      <alignment horizontal="center" vertical="center" wrapText="1"/>
    </xf>
    <xf numFmtId="0" fontId="47" fillId="0" borderId="27" xfId="0" applyFont="1" applyFill="1" applyBorder="1" applyAlignment="1" applyProtection="1">
      <alignment horizontal="center" vertical="center" wrapText="1"/>
    </xf>
    <xf numFmtId="0" fontId="47" fillId="0" borderId="10" xfId="0" applyFont="1" applyFill="1" applyBorder="1" applyAlignment="1" applyProtection="1">
      <alignment horizontal="center" vertical="center" wrapText="1"/>
    </xf>
    <xf numFmtId="0" fontId="47" fillId="0" borderId="9" xfId="0" applyFont="1" applyFill="1" applyBorder="1" applyAlignment="1" applyProtection="1">
      <alignment horizontal="center" vertical="center"/>
    </xf>
    <xf numFmtId="0" fontId="47" fillId="0" borderId="27" xfId="0" applyFont="1" applyFill="1" applyBorder="1" applyAlignment="1" applyProtection="1">
      <alignment horizontal="center" vertical="center"/>
    </xf>
    <xf numFmtId="0" fontId="47" fillId="0" borderId="10" xfId="0" applyFont="1" applyFill="1" applyBorder="1" applyAlignment="1" applyProtection="1">
      <alignment horizontal="center" vertical="center"/>
    </xf>
    <xf numFmtId="0" fontId="12" fillId="12" borderId="9" xfId="0" applyFont="1" applyFill="1" applyBorder="1" applyAlignment="1" applyProtection="1">
      <alignment horizontal="center" vertical="center" wrapText="1"/>
    </xf>
    <xf numFmtId="0" fontId="12" fillId="12" borderId="27" xfId="0" applyFont="1" applyFill="1" applyBorder="1" applyAlignment="1" applyProtection="1">
      <alignment horizontal="center" vertical="center" wrapText="1"/>
    </xf>
    <xf numFmtId="0" fontId="12" fillId="12" borderId="1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12" fillId="2" borderId="1" xfId="17" applyFont="1" applyFill="1" applyBorder="1" applyAlignment="1" applyProtection="1">
      <alignment horizontal="center" vertical="center"/>
    </xf>
    <xf numFmtId="0" fontId="9" fillId="2" borderId="1" xfId="17" applyFont="1" applyFill="1" applyBorder="1" applyAlignment="1" applyProtection="1">
      <alignment horizontal="center" vertical="center" wrapText="1"/>
      <protection locked="0"/>
    </xf>
    <xf numFmtId="0" fontId="8" fillId="8" borderId="1" xfId="17" applyFont="1" applyFill="1" applyBorder="1" applyAlignment="1" applyProtection="1">
      <alignment horizontal="justify" vertical="center" wrapText="1"/>
      <protection locked="0"/>
    </xf>
    <xf numFmtId="0" fontId="9" fillId="14" borderId="47" xfId="0" applyFont="1" applyFill="1" applyBorder="1" applyAlignment="1" applyProtection="1">
      <alignment horizontal="center" vertical="center"/>
      <protection locked="0"/>
    </xf>
    <xf numFmtId="0" fontId="20" fillId="0" borderId="42" xfId="0" applyFont="1" applyBorder="1" applyProtection="1">
      <protection locked="0"/>
    </xf>
    <xf numFmtId="0" fontId="20" fillId="0" borderId="43" xfId="0" applyFont="1" applyBorder="1" applyProtection="1">
      <protection locked="0"/>
    </xf>
    <xf numFmtId="0" fontId="8" fillId="8" borderId="1" xfId="17" applyFont="1" applyFill="1" applyBorder="1" applyAlignment="1" applyProtection="1">
      <alignment horizontal="left" vertical="center" wrapText="1"/>
      <protection locked="0"/>
    </xf>
    <xf numFmtId="0" fontId="8" fillId="8" borderId="1" xfId="17" applyFont="1" applyFill="1" applyBorder="1" applyAlignment="1">
      <alignment horizontal="justify" vertical="center" wrapText="1"/>
    </xf>
    <xf numFmtId="0" fontId="8" fillId="8" borderId="1" xfId="17" applyFont="1" applyFill="1" applyBorder="1" applyAlignment="1" applyProtection="1">
      <alignment horizontal="center" vertical="center" wrapText="1"/>
      <protection locked="0"/>
    </xf>
    <xf numFmtId="0" fontId="8" fillId="2" borderId="1" xfId="17" applyFont="1" applyFill="1" applyBorder="1" applyAlignment="1" applyProtection="1">
      <alignment horizontal="center" vertical="center" wrapText="1"/>
      <protection locked="0"/>
    </xf>
    <xf numFmtId="0" fontId="9" fillId="2" borderId="1" xfId="17" applyFont="1" applyFill="1" applyBorder="1" applyAlignment="1" applyProtection="1">
      <alignment horizontal="center" vertical="center"/>
      <protection locked="0"/>
    </xf>
    <xf numFmtId="0" fontId="8" fillId="8" borderId="1" xfId="17" applyFont="1" applyFill="1" applyBorder="1" applyAlignment="1">
      <alignment horizontal="justify" vertical="center"/>
    </xf>
    <xf numFmtId="0" fontId="9" fillId="14" borderId="1" xfId="15" applyFont="1" applyFill="1" applyBorder="1" applyAlignment="1">
      <alignment horizontal="center" vertical="center"/>
    </xf>
    <xf numFmtId="0" fontId="20" fillId="0" borderId="1" xfId="15" applyFont="1" applyBorder="1"/>
    <xf numFmtId="0" fontId="28" fillId="13" borderId="1" xfId="17" applyFont="1" applyFill="1" applyBorder="1" applyAlignment="1">
      <alignment horizontal="center" vertical="center"/>
    </xf>
    <xf numFmtId="14" fontId="9" fillId="2" borderId="1" xfId="17" applyNumberFormat="1" applyFont="1" applyFill="1" applyBorder="1" applyAlignment="1">
      <alignment horizontal="center" vertical="center" wrapText="1"/>
    </xf>
    <xf numFmtId="0" fontId="9" fillId="3" borderId="1" xfId="17" applyFont="1" applyFill="1" applyBorder="1" applyAlignment="1">
      <alignment horizontal="center" vertical="center" wrapText="1"/>
    </xf>
    <xf numFmtId="168" fontId="9" fillId="3" borderId="1" xfId="21" applyNumberFormat="1" applyFont="1" applyFill="1" applyBorder="1" applyAlignment="1">
      <alignment horizontal="center" vertical="center" wrapText="1"/>
    </xf>
    <xf numFmtId="0" fontId="9" fillId="3" borderId="1" xfId="17" applyFont="1" applyFill="1" applyBorder="1" applyAlignment="1">
      <alignment horizontal="center" vertical="center"/>
    </xf>
    <xf numFmtId="9" fontId="8" fillId="0" borderId="1" xfId="21" applyFont="1" applyFill="1" applyBorder="1" applyAlignment="1">
      <alignment horizontal="center" vertical="center"/>
    </xf>
    <xf numFmtId="0" fontId="28" fillId="13" borderId="9" xfId="17" applyFont="1" applyFill="1" applyBorder="1" applyAlignment="1">
      <alignment horizontal="center" vertical="center"/>
    </xf>
    <xf numFmtId="0" fontId="28" fillId="13" borderId="27" xfId="17" applyFont="1" applyFill="1" applyBorder="1" applyAlignment="1">
      <alignment horizontal="center" vertical="center"/>
    </xf>
    <xf numFmtId="0" fontId="28" fillId="13" borderId="10" xfId="17" applyFont="1" applyFill="1" applyBorder="1" applyAlignment="1">
      <alignment horizontal="center" vertical="center"/>
    </xf>
    <xf numFmtId="0" fontId="9" fillId="2" borderId="1" xfId="17" applyFont="1" applyFill="1" applyBorder="1" applyAlignment="1" applyProtection="1">
      <alignment horizontal="left" vertical="center" wrapText="1"/>
      <protection locked="0"/>
    </xf>
    <xf numFmtId="0" fontId="28" fillId="0" borderId="1" xfId="17" applyFont="1" applyFill="1" applyBorder="1" applyAlignment="1">
      <alignment horizontal="center" vertical="center"/>
    </xf>
    <xf numFmtId="0" fontId="4" fillId="14" borderId="41" xfId="0" applyFont="1" applyFill="1" applyBorder="1" applyAlignment="1">
      <alignment horizontal="left" vertical="center" wrapText="1"/>
    </xf>
    <xf numFmtId="0" fontId="4" fillId="14" borderId="42" xfId="0" applyFont="1" applyFill="1" applyBorder="1" applyAlignment="1">
      <alignment horizontal="left" vertical="center" wrapText="1"/>
    </xf>
    <xf numFmtId="0" fontId="4" fillId="14" borderId="43" xfId="0" applyFont="1" applyFill="1" applyBorder="1" applyAlignment="1">
      <alignment horizontal="left" vertical="center" wrapText="1"/>
    </xf>
    <xf numFmtId="0" fontId="45" fillId="14" borderId="44" xfId="0" applyFont="1" applyFill="1" applyBorder="1" applyAlignment="1">
      <alignment horizontal="left" vertical="center" wrapText="1"/>
    </xf>
    <xf numFmtId="0" fontId="45" fillId="14" borderId="45" xfId="0" applyFont="1" applyFill="1" applyBorder="1" applyAlignment="1">
      <alignment horizontal="left" vertical="center" wrapText="1"/>
    </xf>
    <xf numFmtId="0" fontId="45" fillId="14" borderId="46" xfId="0" applyFont="1" applyFill="1" applyBorder="1" applyAlignment="1">
      <alignment horizontal="left" vertical="center" wrapText="1"/>
    </xf>
    <xf numFmtId="0" fontId="9" fillId="3" borderId="1" xfId="17" applyFont="1" applyFill="1" applyBorder="1" applyAlignment="1">
      <alignment horizontal="justify" vertical="center" wrapText="1"/>
    </xf>
    <xf numFmtId="168" fontId="9" fillId="0" borderId="1" xfId="21" applyNumberFormat="1" applyFont="1" applyFill="1" applyBorder="1" applyAlignment="1">
      <alignment horizontal="center" vertical="center" wrapText="1"/>
    </xf>
    <xf numFmtId="0" fontId="19" fillId="2" borderId="1" xfId="17" applyFont="1" applyFill="1" applyBorder="1" applyAlignment="1">
      <alignment horizontal="center" vertical="center"/>
    </xf>
    <xf numFmtId="0" fontId="8" fillId="8" borderId="1" xfId="17" applyFont="1" applyFill="1" applyBorder="1" applyAlignment="1">
      <alignment horizontal="left" vertical="center" wrapText="1"/>
    </xf>
    <xf numFmtId="0" fontId="8" fillId="8" borderId="1" xfId="17" applyFont="1" applyFill="1" applyBorder="1" applyAlignment="1">
      <alignment horizontal="center" vertical="center"/>
    </xf>
    <xf numFmtId="9" fontId="8" fillId="8" borderId="1" xfId="21" applyFont="1" applyFill="1" applyBorder="1" applyAlignment="1">
      <alignment horizontal="center" vertical="center"/>
    </xf>
    <xf numFmtId="0" fontId="8" fillId="3" borderId="1" xfId="17" applyFont="1" applyFill="1" applyBorder="1" applyAlignment="1">
      <alignment horizontal="center" vertical="center" wrapText="1"/>
    </xf>
    <xf numFmtId="0" fontId="9" fillId="0" borderId="1" xfId="17" applyFont="1" applyBorder="1" applyAlignment="1">
      <alignment horizontal="center" vertical="center" wrapText="1"/>
    </xf>
    <xf numFmtId="1" fontId="9" fillId="3" borderId="1" xfId="7" applyNumberFormat="1" applyFont="1" applyFill="1" applyBorder="1" applyAlignment="1">
      <alignment horizontal="center" vertical="center" wrapText="1"/>
    </xf>
    <xf numFmtId="9" fontId="9" fillId="2" borderId="1" xfId="21" applyFont="1" applyFill="1" applyBorder="1" applyAlignment="1">
      <alignment horizontal="center" vertical="center"/>
    </xf>
    <xf numFmtId="0" fontId="9" fillId="3" borderId="1" xfId="21" applyNumberFormat="1" applyFont="1" applyFill="1" applyBorder="1" applyAlignment="1">
      <alignment horizontal="center" vertical="center" wrapText="1"/>
    </xf>
    <xf numFmtId="0" fontId="9" fillId="0" borderId="1" xfId="17" applyFont="1" applyFill="1" applyBorder="1" applyAlignment="1">
      <alignment horizontal="center" vertical="center" wrapText="1"/>
    </xf>
    <xf numFmtId="0" fontId="9" fillId="0" borderId="1" xfId="17" applyFont="1" applyFill="1" applyBorder="1" applyAlignment="1">
      <alignment horizontal="center" vertical="center"/>
    </xf>
    <xf numFmtId="49" fontId="9" fillId="2" borderId="1" xfId="17" applyNumberFormat="1" applyFont="1" applyFill="1" applyBorder="1" applyAlignment="1">
      <alignment horizontal="center" vertical="center"/>
    </xf>
    <xf numFmtId="0" fontId="29" fillId="3" borderId="1" xfId="0" applyFont="1" applyFill="1" applyBorder="1" applyAlignment="1">
      <alignment horizontal="center" vertical="center"/>
    </xf>
    <xf numFmtId="0" fontId="34" fillId="0" borderId="1" xfId="17" applyFont="1" applyFill="1" applyBorder="1" applyAlignment="1">
      <alignment horizontal="center" vertical="center"/>
    </xf>
    <xf numFmtId="0" fontId="34" fillId="13" borderId="1" xfId="17" applyFont="1" applyFill="1" applyBorder="1" applyAlignment="1">
      <alignment horizontal="center" vertical="center"/>
    </xf>
    <xf numFmtId="0" fontId="37" fillId="0" borderId="1" xfId="0" applyFont="1" applyBorder="1" applyAlignment="1" applyProtection="1">
      <alignment horizontal="center"/>
      <protection locked="0"/>
    </xf>
    <xf numFmtId="0" fontId="34" fillId="0"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9" fontId="34" fillId="9" borderId="9" xfId="20" applyFont="1" applyFill="1" applyBorder="1" applyAlignment="1">
      <alignment horizontal="center" vertical="center" wrapText="1"/>
    </xf>
    <xf numFmtId="9" fontId="34" fillId="9" borderId="10" xfId="20" applyFont="1" applyFill="1" applyBorder="1" applyAlignment="1">
      <alignment horizontal="center" vertical="center" wrapText="1"/>
    </xf>
    <xf numFmtId="0" fontId="51" fillId="15" borderId="31" xfId="0" applyFont="1" applyFill="1" applyBorder="1" applyAlignment="1">
      <alignment horizontal="center"/>
    </xf>
    <xf numFmtId="0" fontId="51" fillId="15" borderId="0" xfId="0" applyFont="1" applyFill="1" applyBorder="1" applyAlignment="1">
      <alignment horizontal="center"/>
    </xf>
    <xf numFmtId="0" fontId="56" fillId="16" borderId="9" xfId="0" applyFont="1" applyFill="1" applyBorder="1" applyAlignment="1">
      <alignment horizontal="center"/>
    </xf>
    <xf numFmtId="0" fontId="56" fillId="16" borderId="27" xfId="0" applyFont="1" applyFill="1" applyBorder="1" applyAlignment="1">
      <alignment horizontal="center"/>
    </xf>
    <xf numFmtId="0" fontId="56" fillId="16" borderId="10" xfId="0" applyFont="1" applyFill="1" applyBorder="1" applyAlignment="1">
      <alignment horizontal="center"/>
    </xf>
    <xf numFmtId="0" fontId="37" fillId="3" borderId="1" xfId="0" applyFont="1" applyFill="1" applyBorder="1" applyAlignment="1" applyProtection="1">
      <alignment horizontal="center"/>
      <protection locked="0"/>
    </xf>
    <xf numFmtId="0" fontId="36" fillId="3" borderId="1"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xf>
    <xf numFmtId="0" fontId="25" fillId="3" borderId="1" xfId="0" applyFont="1" applyFill="1" applyBorder="1" applyAlignment="1">
      <alignment horizontal="center" vertical="center"/>
    </xf>
    <xf numFmtId="0" fontId="8" fillId="14" borderId="47" xfId="0" applyFont="1" applyFill="1" applyBorder="1" applyAlignment="1" applyProtection="1">
      <alignment horizontal="center" vertical="center"/>
      <protection locked="0"/>
    </xf>
    <xf numFmtId="0" fontId="54" fillId="0" borderId="42" xfId="0" applyFont="1" applyBorder="1" applyProtection="1">
      <protection locked="0"/>
    </xf>
    <xf numFmtId="0" fontId="54" fillId="0" borderId="43" xfId="0" applyFont="1" applyBorder="1" applyProtection="1">
      <protection locked="0"/>
    </xf>
    <xf numFmtId="0" fontId="12" fillId="2" borderId="24" xfId="17" applyFont="1" applyFill="1" applyBorder="1" applyAlignment="1" applyProtection="1">
      <alignment horizontal="center" vertical="center"/>
    </xf>
    <xf numFmtId="0" fontId="12" fillId="2" borderId="0" xfId="17" applyFont="1" applyFill="1" applyBorder="1" applyAlignment="1" applyProtection="1">
      <alignment horizontal="center" vertical="center"/>
    </xf>
    <xf numFmtId="0" fontId="12" fillId="2" borderId="25" xfId="17" applyFont="1" applyFill="1" applyBorder="1" applyAlignment="1" applyProtection="1">
      <alignment horizontal="center" vertical="center"/>
    </xf>
    <xf numFmtId="0" fontId="9" fillId="0" borderId="1" xfId="17" applyFont="1" applyFill="1" applyBorder="1" applyAlignment="1">
      <alignment horizontal="justify" vertical="center" wrapText="1"/>
    </xf>
    <xf numFmtId="0" fontId="49" fillId="3" borderId="1" xfId="17" applyFont="1" applyFill="1" applyBorder="1" applyAlignment="1">
      <alignment horizontal="center" vertical="center" wrapText="1"/>
    </xf>
    <xf numFmtId="0" fontId="9" fillId="0" borderId="1" xfId="17" applyFont="1" applyBorder="1" applyAlignment="1">
      <alignment horizontal="left" vertical="center" wrapText="1"/>
    </xf>
    <xf numFmtId="0" fontId="9" fillId="17" borderId="1" xfId="17" applyFont="1" applyFill="1" applyBorder="1" applyAlignment="1">
      <alignment horizontal="center" vertical="center"/>
    </xf>
    <xf numFmtId="9" fontId="9" fillId="0" borderId="1" xfId="21" applyFont="1" applyFill="1" applyBorder="1" applyAlignment="1">
      <alignment horizontal="center" vertical="center"/>
    </xf>
    <xf numFmtId="17" fontId="9" fillId="18" borderId="47" xfId="0" applyNumberFormat="1" applyFont="1" applyFill="1" applyBorder="1" applyAlignment="1">
      <alignment horizontal="justify" vertical="center" wrapText="1"/>
    </xf>
    <xf numFmtId="0" fontId="20" fillId="3" borderId="42" xfId="0" applyFont="1" applyFill="1" applyBorder="1" applyAlignment="1">
      <alignment horizontal="justify" vertical="center" wrapText="1"/>
    </xf>
    <xf numFmtId="0" fontId="20" fillId="3" borderId="43" xfId="0" applyFont="1" applyFill="1" applyBorder="1" applyAlignment="1">
      <alignment horizontal="justify" vertical="center" wrapText="1"/>
    </xf>
    <xf numFmtId="0" fontId="9" fillId="3" borderId="38" xfId="0" applyFont="1" applyFill="1" applyBorder="1" applyAlignment="1" applyProtection="1">
      <alignment horizontal="justify" vertical="center" wrapText="1"/>
      <protection locked="0"/>
    </xf>
    <xf numFmtId="0" fontId="9" fillId="3" borderId="39" xfId="0" applyFont="1" applyFill="1" applyBorder="1" applyAlignment="1" applyProtection="1">
      <alignment horizontal="justify" vertical="center" wrapText="1"/>
      <protection locked="0"/>
    </xf>
    <xf numFmtId="0" fontId="9" fillId="3" borderId="40" xfId="0" applyFont="1" applyFill="1" applyBorder="1" applyAlignment="1" applyProtection="1">
      <alignment horizontal="justify" vertical="center" wrapText="1"/>
      <protection locked="0"/>
    </xf>
    <xf numFmtId="0" fontId="48" fillId="3" borderId="41" xfId="0" applyFont="1" applyFill="1" applyBorder="1" applyAlignment="1" applyProtection="1">
      <alignment horizontal="justify" vertical="center" wrapText="1"/>
      <protection locked="0"/>
    </xf>
    <xf numFmtId="0" fontId="48" fillId="3" borderId="42" xfId="0" applyFont="1" applyFill="1" applyBorder="1" applyAlignment="1" applyProtection="1">
      <alignment horizontal="justify" vertical="center" wrapText="1"/>
      <protection locked="0"/>
    </xf>
    <xf numFmtId="0" fontId="48" fillId="3" borderId="43" xfId="0" applyFont="1" applyFill="1" applyBorder="1" applyAlignment="1" applyProtection="1">
      <alignment horizontal="justify" vertical="center" wrapText="1"/>
      <protection locked="0"/>
    </xf>
    <xf numFmtId="0" fontId="48" fillId="3" borderId="44" xfId="0" applyFont="1" applyFill="1" applyBorder="1" applyAlignment="1" applyProtection="1">
      <alignment horizontal="justify" vertical="center" wrapText="1"/>
      <protection locked="0"/>
    </xf>
    <xf numFmtId="0" fontId="48" fillId="3" borderId="45" xfId="0" applyFont="1" applyFill="1" applyBorder="1" applyAlignment="1" applyProtection="1">
      <alignment horizontal="justify" vertical="center" wrapText="1"/>
      <protection locked="0"/>
    </xf>
    <xf numFmtId="0" fontId="48" fillId="3" borderId="46" xfId="0" applyFont="1" applyFill="1" applyBorder="1" applyAlignment="1" applyProtection="1">
      <alignment horizontal="justify" vertical="center" wrapText="1"/>
      <protection locked="0"/>
    </xf>
    <xf numFmtId="0" fontId="9" fillId="0" borderId="1" xfId="17" applyFont="1" applyFill="1" applyBorder="1" applyAlignment="1" applyProtection="1">
      <alignment horizontal="center" vertical="center" wrapText="1"/>
      <protection locked="0"/>
    </xf>
    <xf numFmtId="0" fontId="8" fillId="0" borderId="1" xfId="17" applyFont="1" applyFill="1" applyBorder="1" applyAlignment="1" applyProtection="1">
      <alignment horizontal="center" vertical="center" wrapText="1"/>
      <protection locked="0"/>
    </xf>
    <xf numFmtId="0" fontId="51" fillId="15" borderId="1" xfId="0" applyFont="1" applyFill="1" applyBorder="1" applyAlignment="1">
      <alignment horizontal="center" vertical="center"/>
    </xf>
    <xf numFmtId="9" fontId="34" fillId="9" borderId="1" xfId="20" applyFont="1" applyFill="1" applyBorder="1" applyAlignment="1">
      <alignment horizontal="center" vertical="center" wrapText="1"/>
    </xf>
    <xf numFmtId="0" fontId="34" fillId="9" borderId="1" xfId="0" applyFont="1" applyFill="1" applyBorder="1" applyAlignment="1">
      <alignment horizontal="center" vertical="center" wrapText="1"/>
    </xf>
    <xf numFmtId="0" fontId="56" fillId="16" borderId="1" xfId="0" applyFont="1" applyFill="1" applyBorder="1" applyAlignment="1">
      <alignment horizontal="center" vertical="center"/>
    </xf>
    <xf numFmtId="0" fontId="0" fillId="3" borderId="18" xfId="0" applyFill="1" applyBorder="1" applyAlignment="1">
      <alignment horizontal="center" vertical="center"/>
    </xf>
    <xf numFmtId="0" fontId="0" fillId="3" borderId="48" xfId="0" applyFill="1" applyBorder="1" applyAlignment="1">
      <alignment horizontal="center" vertical="center"/>
    </xf>
    <xf numFmtId="0" fontId="0" fillId="3" borderId="5" xfId="0" applyFill="1" applyBorder="1" applyAlignment="1">
      <alignment horizontal="center" vertical="center"/>
    </xf>
    <xf numFmtId="0" fontId="53" fillId="23" borderId="1" xfId="0" applyFont="1" applyFill="1" applyBorder="1" applyAlignment="1">
      <alignment horizontal="left" vertical="center"/>
    </xf>
    <xf numFmtId="0" fontId="0" fillId="3" borderId="1" xfId="0" applyFill="1" applyBorder="1" applyAlignment="1">
      <alignment horizontal="center" vertical="center"/>
    </xf>
    <xf numFmtId="0" fontId="53" fillId="23" borderId="9" xfId="0" applyFont="1" applyFill="1" applyBorder="1" applyAlignment="1">
      <alignment horizontal="left" vertical="center"/>
    </xf>
    <xf numFmtId="0" fontId="53" fillId="23" borderId="10" xfId="0" applyFont="1" applyFill="1" applyBorder="1" applyAlignment="1">
      <alignment horizontal="left" vertical="center"/>
    </xf>
    <xf numFmtId="0" fontId="53" fillId="23" borderId="14" xfId="0" applyFont="1" applyFill="1" applyBorder="1" applyAlignment="1">
      <alignment horizontal="left" vertical="center"/>
    </xf>
    <xf numFmtId="0" fontId="53" fillId="23" borderId="28" xfId="0" applyFont="1" applyFill="1" applyBorder="1" applyAlignment="1">
      <alignment horizontal="left" vertical="center"/>
    </xf>
    <xf numFmtId="0" fontId="53" fillId="22" borderId="9" xfId="0" applyFont="1" applyFill="1" applyBorder="1" applyAlignment="1">
      <alignment horizontal="left" vertical="center"/>
    </xf>
    <xf numFmtId="0" fontId="53" fillId="22" borderId="10" xfId="0" applyFont="1" applyFill="1" applyBorder="1" applyAlignment="1">
      <alignment horizontal="left" vertical="center"/>
    </xf>
    <xf numFmtId="0" fontId="53" fillId="22" borderId="1" xfId="0" applyFont="1" applyFill="1" applyBorder="1" applyAlignment="1">
      <alignment horizontal="left" vertical="center"/>
    </xf>
    <xf numFmtId="0" fontId="53" fillId="21" borderId="1" xfId="0" applyFont="1" applyFill="1" applyBorder="1" applyAlignment="1">
      <alignment horizontal="left" vertical="center"/>
    </xf>
    <xf numFmtId="0" fontId="53" fillId="21" borderId="14" xfId="0" applyFont="1" applyFill="1" applyBorder="1" applyAlignment="1">
      <alignment horizontal="left" vertical="center"/>
    </xf>
    <xf numFmtId="0" fontId="53" fillId="21" borderId="28" xfId="0" applyFont="1" applyFill="1" applyBorder="1" applyAlignment="1">
      <alignment horizontal="left" vertical="center"/>
    </xf>
    <xf numFmtId="0" fontId="50" fillId="0" borderId="1" xfId="0" applyFont="1" applyFill="1" applyBorder="1" applyAlignment="1" applyProtection="1">
      <alignment horizontal="center" vertical="center" wrapText="1"/>
    </xf>
    <xf numFmtId="0" fontId="15" fillId="19" borderId="1" xfId="15" applyFont="1" applyFill="1" applyBorder="1" applyAlignment="1">
      <alignment horizontal="center" vertical="center" wrapText="1"/>
    </xf>
    <xf numFmtId="0" fontId="34" fillId="3" borderId="1" xfId="0" applyFont="1" applyFill="1" applyBorder="1" applyAlignment="1" applyProtection="1">
      <alignment horizontal="center" vertical="center"/>
    </xf>
    <xf numFmtId="169" fontId="12" fillId="5" borderId="9" xfId="15" applyNumberFormat="1" applyFont="1" applyFill="1" applyBorder="1" applyAlignment="1">
      <alignment horizontal="center" vertical="center" wrapText="1"/>
    </xf>
    <xf numFmtId="169" fontId="12" fillId="5" borderId="27" xfId="15" applyNumberFormat="1" applyFont="1" applyFill="1" applyBorder="1" applyAlignment="1">
      <alignment horizontal="center" vertical="center" wrapText="1"/>
    </xf>
    <xf numFmtId="169" fontId="12" fillId="5" borderId="10" xfId="15" applyNumberFormat="1" applyFont="1" applyFill="1" applyBorder="1" applyAlignment="1">
      <alignment horizontal="center" vertical="center" wrapText="1"/>
    </xf>
    <xf numFmtId="0" fontId="13" fillId="0" borderId="1" xfId="15" applyFont="1" applyBorder="1" applyAlignment="1" applyProtection="1">
      <alignment horizontal="center" vertical="center" wrapText="1"/>
      <protection locked="0"/>
    </xf>
    <xf numFmtId="0" fontId="12" fillId="19" borderId="1" xfId="15" applyFont="1" applyFill="1" applyBorder="1" applyAlignment="1">
      <alignment horizontal="center" vertical="center" wrapText="1"/>
    </xf>
    <xf numFmtId="0" fontId="51" fillId="20" borderId="1" xfId="15" applyFont="1" applyFill="1" applyBorder="1" applyAlignment="1">
      <alignment horizontal="center" vertical="center" wrapText="1"/>
    </xf>
    <xf numFmtId="167" fontId="13" fillId="0" borderId="1" xfId="1" applyFont="1" applyBorder="1" applyAlignment="1">
      <alignment horizontal="center" vertical="center" wrapText="1"/>
    </xf>
    <xf numFmtId="169" fontId="13" fillId="6" borderId="14" xfId="15" applyNumberFormat="1" applyFont="1" applyFill="1" applyBorder="1" applyAlignment="1">
      <alignment horizontal="center" vertical="center" wrapText="1"/>
    </xf>
    <xf numFmtId="169" fontId="13" fillId="6" borderId="28" xfId="15" applyNumberFormat="1" applyFont="1" applyFill="1" applyBorder="1" applyAlignment="1">
      <alignment horizontal="center" vertical="center" wrapText="1"/>
    </xf>
    <xf numFmtId="169" fontId="13" fillId="6" borderId="30" xfId="15" applyNumberFormat="1" applyFont="1" applyFill="1" applyBorder="1" applyAlignment="1">
      <alignment horizontal="center" vertical="center" wrapText="1"/>
    </xf>
    <xf numFmtId="169" fontId="13" fillId="6" borderId="31" xfId="15" applyNumberFormat="1" applyFont="1" applyFill="1" applyBorder="1" applyAlignment="1">
      <alignment horizontal="center" vertical="center" wrapText="1"/>
    </xf>
    <xf numFmtId="169" fontId="13" fillId="6" borderId="0" xfId="15" applyNumberFormat="1" applyFont="1" applyFill="1" applyBorder="1" applyAlignment="1">
      <alignment horizontal="center" vertical="center" wrapText="1"/>
    </xf>
    <xf numFmtId="169" fontId="13" fillId="6" borderId="32" xfId="15" applyNumberFormat="1" applyFont="1" applyFill="1" applyBorder="1" applyAlignment="1">
      <alignment horizontal="center" vertical="center" wrapText="1"/>
    </xf>
    <xf numFmtId="169" fontId="13" fillId="6" borderId="4" xfId="15" applyNumberFormat="1" applyFont="1" applyFill="1" applyBorder="1" applyAlignment="1">
      <alignment horizontal="center" vertical="center" wrapText="1"/>
    </xf>
    <xf numFmtId="169" fontId="13" fillId="6" borderId="26" xfId="15" applyNumberFormat="1" applyFont="1" applyFill="1" applyBorder="1" applyAlignment="1">
      <alignment horizontal="center" vertical="center" wrapText="1"/>
    </xf>
    <xf numFmtId="169" fontId="13" fillId="6" borderId="6" xfId="15"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1" fillId="0" borderId="34" xfId="15" applyFont="1" applyFill="1" applyBorder="1" applyAlignment="1">
      <alignment horizontal="center" vertical="center" wrapText="1"/>
    </xf>
    <xf numFmtId="0" fontId="11" fillId="0" borderId="35" xfId="15" applyFont="1" applyFill="1" applyBorder="1" applyAlignment="1">
      <alignment horizontal="center" vertical="center" wrapText="1"/>
    </xf>
    <xf numFmtId="0" fontId="11" fillId="0" borderId="36" xfId="15" applyFont="1" applyFill="1" applyBorder="1" applyAlignment="1">
      <alignment horizontal="center" vertical="center" wrapText="1"/>
    </xf>
    <xf numFmtId="0" fontId="8" fillId="5" borderId="21" xfId="15" applyFont="1" applyFill="1" applyBorder="1" applyAlignment="1">
      <alignment horizontal="center" vertical="center"/>
    </xf>
    <xf numFmtId="0" fontId="8" fillId="5" borderId="37" xfId="15"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14" fillId="0" borderId="1" xfId="15" applyFont="1" applyFill="1" applyBorder="1" applyAlignment="1">
      <alignment horizontal="center" vertical="center" wrapText="1"/>
    </xf>
    <xf numFmtId="169" fontId="15" fillId="5" borderId="9" xfId="15" applyNumberFormat="1" applyFont="1" applyFill="1" applyBorder="1" applyAlignment="1" applyProtection="1">
      <alignment horizontal="center" vertical="center" wrapText="1"/>
    </xf>
    <xf numFmtId="169" fontId="15" fillId="5" borderId="27" xfId="15" applyNumberFormat="1" applyFont="1" applyFill="1" applyBorder="1" applyAlignment="1" applyProtection="1">
      <alignment horizontal="center" vertical="center" wrapText="1"/>
    </xf>
    <xf numFmtId="169" fontId="15" fillId="5" borderId="10" xfId="15" applyNumberFormat="1" applyFont="1" applyFill="1" applyBorder="1" applyAlignment="1" applyProtection="1">
      <alignment horizontal="center" vertical="center" wrapText="1"/>
    </xf>
    <xf numFmtId="168" fontId="15" fillId="5" borderId="9" xfId="15" applyNumberFormat="1" applyFont="1" applyFill="1" applyBorder="1" applyAlignment="1" applyProtection="1">
      <alignment horizontal="center" vertical="center" wrapText="1"/>
    </xf>
    <xf numFmtId="168" fontId="15" fillId="5" borderId="27" xfId="15" applyNumberFormat="1" applyFont="1" applyFill="1" applyBorder="1" applyAlignment="1" applyProtection="1">
      <alignment horizontal="center" vertical="center" wrapText="1"/>
    </xf>
    <xf numFmtId="168" fontId="15" fillId="5" borderId="10" xfId="15" applyNumberFormat="1" applyFont="1" applyFill="1" applyBorder="1" applyAlignment="1" applyProtection="1">
      <alignment horizontal="center" vertical="center" wrapText="1"/>
    </xf>
    <xf numFmtId="0" fontId="12" fillId="5" borderId="1" xfId="15" applyFont="1" applyFill="1" applyBorder="1" applyAlignment="1">
      <alignment horizontal="center" vertical="center"/>
    </xf>
    <xf numFmtId="0" fontId="9" fillId="5" borderId="21" xfId="15" applyFont="1" applyFill="1" applyBorder="1" applyAlignment="1">
      <alignment horizontal="center"/>
    </xf>
    <xf numFmtId="0" fontId="9" fillId="5" borderId="29" xfId="15" applyFont="1" applyFill="1" applyBorder="1" applyAlignment="1">
      <alignment horizontal="center"/>
    </xf>
    <xf numFmtId="0" fontId="9" fillId="5" borderId="33" xfId="15" applyFont="1" applyFill="1" applyBorder="1" applyAlignment="1">
      <alignment horizontal="center"/>
    </xf>
    <xf numFmtId="168" fontId="13" fillId="3" borderId="1" xfId="15" applyNumberFormat="1" applyFont="1" applyFill="1" applyBorder="1" applyAlignment="1" applyProtection="1">
      <alignment horizontal="center" vertical="center" wrapText="1"/>
      <protection locked="0"/>
    </xf>
  </cellXfs>
  <cellStyles count="23">
    <cellStyle name="Coma 2" xfId="1"/>
    <cellStyle name="Coma 2 2" xfId="2"/>
    <cellStyle name="Excel Built-in Comma [0] 1" xfId="22"/>
    <cellStyle name="Hipervínculo 2" xfId="3"/>
    <cellStyle name="Millares" xfId="4" builtinId="3"/>
    <cellStyle name="Millares 2" xfId="5"/>
    <cellStyle name="Millares 2 2" xfId="6"/>
    <cellStyle name="Millares 3" xfId="7"/>
    <cellStyle name="Millares 5" xfId="8"/>
    <cellStyle name="Millares 8" xfId="9"/>
    <cellStyle name="Millares 8 2" xfId="10"/>
    <cellStyle name="Moneda 2" xfId="11"/>
    <cellStyle name="Moneda 2 2" xfId="12"/>
    <cellStyle name="Normal" xfId="0" builtinId="0"/>
    <cellStyle name="Normal 2" xfId="13"/>
    <cellStyle name="Normal 2 2" xfId="14"/>
    <cellStyle name="Normal 3" xfId="15"/>
    <cellStyle name="Normal 3 2" xfId="16"/>
    <cellStyle name="Normal 4" xfId="17"/>
    <cellStyle name="Normal 8" xfId="18"/>
    <cellStyle name="Normal_573_2009_ Actualizado 22_12_2009" xfId="19"/>
    <cellStyle name="Porcentaje" xfId="20" builtinId="5"/>
    <cellStyle name="Porcentual 2" xfId="21"/>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'8'!$C$28</c:f>
              <c:strCache>
                <c:ptCount val="1"/>
                <c:pt idx="0">
                  <c:v>Numerador Acumulado (Variable 1)</c:v>
                </c:pt>
              </c:strCache>
            </c:strRef>
          </c:tx>
          <c:cat>
            <c:strRef>
              <c:f>'8'!$A$29:$A$33</c:f>
              <c:strCache>
                <c:ptCount val="5"/>
                <c:pt idx="0">
                  <c:v>Enero </c:v>
                </c:pt>
                <c:pt idx="1">
                  <c:v>Febrero</c:v>
                </c:pt>
                <c:pt idx="2">
                  <c:v>Marzo</c:v>
                </c:pt>
                <c:pt idx="3">
                  <c:v>Abril</c:v>
                </c:pt>
                <c:pt idx="4">
                  <c:v>Mayo</c:v>
                </c:pt>
              </c:strCache>
            </c:strRef>
          </c:cat>
          <c:val>
            <c:numRef>
              <c:f>'8'!$C$29:$C$33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F50-4BA7-A343-73813182F230}"/>
            </c:ext>
          </c:extLst>
        </c:ser>
        <c:ser>
          <c:idx val="1"/>
          <c:order val="1"/>
          <c:tx>
            <c:strRef>
              <c:f>'8'!$E$28</c:f>
              <c:strCache>
                <c:ptCount val="1"/>
                <c:pt idx="0">
                  <c:v>Denominador Acumulado (Variable 2)</c:v>
                </c:pt>
              </c:strCache>
            </c:strRef>
          </c:tx>
          <c:cat>
            <c:strRef>
              <c:f>'8'!$A$29:$A$33</c:f>
              <c:strCache>
                <c:ptCount val="5"/>
                <c:pt idx="0">
                  <c:v>Enero </c:v>
                </c:pt>
                <c:pt idx="1">
                  <c:v>Febrero</c:v>
                </c:pt>
                <c:pt idx="2">
                  <c:v>Marzo</c:v>
                </c:pt>
                <c:pt idx="3">
                  <c:v>Abril</c:v>
                </c:pt>
                <c:pt idx="4">
                  <c:v>Mayo</c:v>
                </c:pt>
              </c:strCache>
            </c:strRef>
          </c:cat>
          <c:val>
            <c:numRef>
              <c:f>'8'!$E$29:$E$33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50-4BA7-A343-73813182F230}"/>
            </c:ext>
          </c:extLst>
        </c:ser>
        <c:dLbls>
          <c:showLegendKey val="0"/>
          <c:showVal val="0"/>
          <c:showCatName val="0"/>
          <c:showSerName val="0"/>
          <c:showPercent val="0"/>
          <c:showBubbleSize val="0"/>
        </c:dLbls>
        <c:marker val="1"/>
        <c:smooth val="0"/>
        <c:axId val="606136144"/>
        <c:axId val="1"/>
      </c:lineChart>
      <c:catAx>
        <c:axId val="60613614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606136144"/>
        <c:crosses val="autoZero"/>
        <c:crossBetween val="between"/>
      </c:valAx>
    </c:plotArea>
    <c:legend>
      <c:legendPos val="r"/>
      <c:overlay val="0"/>
      <c:txPr>
        <a:bodyPr/>
        <a:lstStyle/>
        <a:p>
          <a:pPr>
            <a:defRPr sz="32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'8'!$C$29:$C$33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A12-480D-9839-5B69B2F86D5F}"/>
            </c:ext>
          </c:extLst>
        </c:ser>
        <c:ser>
          <c:idx val="1"/>
          <c:order val="1"/>
          <c:tx>
            <c:strRef>
              <c:f>'8'!$E$21:$H$21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'8'!$E$29:$E$33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CA12-480D-9839-5B69B2F86D5F}"/>
            </c:ext>
          </c:extLst>
        </c:ser>
        <c:dLbls>
          <c:showLegendKey val="0"/>
          <c:showVal val="0"/>
          <c:showCatName val="0"/>
          <c:showSerName val="0"/>
          <c:showPercent val="0"/>
          <c:showBubbleSize val="0"/>
        </c:dLbls>
        <c:smooth val="0"/>
        <c:axId val="10380880"/>
        <c:axId val="1"/>
      </c:lineChart>
      <c:catAx>
        <c:axId val="103808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0380880"/>
        <c:crosses val="autoZero"/>
        <c:crossBetween val="between"/>
      </c:valAx>
      <c:spPr>
        <a:noFill/>
        <a:ln w="25400">
          <a:noFill/>
        </a:ln>
      </c:spPr>
    </c:plotArea>
    <c:legend>
      <c:legendPos val="t"/>
      <c:layout>
        <c:manualLayout>
          <c:xMode val="edge"/>
          <c:yMode val="edge"/>
          <c:x val="9.561262913019479E-2"/>
          <c:y val="3.3355897914721447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'9'!$B$21:$D$21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'9'!$C$29:$C$33</c:f>
              <c:numCache>
                <c:formatCode>0.00%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1-FD37-46B8-9C25-F3D21172D9AB}"/>
            </c:ext>
          </c:extLst>
        </c:ser>
        <c:ser>
          <c:idx val="1"/>
          <c:order val="1"/>
          <c:tx>
            <c:strRef>
              <c:f>'9'!$E$21:$H$21</c:f>
              <c:strCache>
                <c:ptCount val="1"/>
                <c:pt idx="0">
                  <c:v>Porcentaje total  de actividades programadas en la vigencia 2020</c:v>
                </c:pt>
              </c:strCache>
            </c:strRef>
          </c:tx>
          <c:spPr>
            <a:ln w="38100" cap="flat" cmpd="sng" algn="ctr">
              <a:solidFill>
                <a:schemeClr val="accent2"/>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'9'!$E$29:$E$33</c:f>
              <c:numCache>
                <c:formatCode>0.00%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3-FD37-46B8-9C25-F3D21172D9AB}"/>
            </c:ext>
          </c:extLst>
        </c:ser>
        <c:dLbls>
          <c:showLegendKey val="0"/>
          <c:showVal val="0"/>
          <c:showCatName val="0"/>
          <c:showSerName val="0"/>
          <c:showPercent val="0"/>
          <c:showBubbleSize val="0"/>
        </c:dLbls>
        <c:smooth val="0"/>
        <c:axId val="10380880"/>
        <c:axId val="1"/>
      </c:lineChart>
      <c:catAx>
        <c:axId val="103808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0380880"/>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326571</xdr:colOff>
      <xdr:row>0</xdr:row>
      <xdr:rowOff>149679</xdr:rowOff>
    </xdr:from>
    <xdr:to>
      <xdr:col>1</xdr:col>
      <xdr:colOff>1006929</xdr:colOff>
      <xdr:row>3</xdr:row>
      <xdr:rowOff>118416</xdr:rowOff>
    </xdr:to>
    <xdr:pic>
      <xdr:nvPicPr>
        <xdr:cNvPr id="985770" name="Imagen 1">
          <a:extLst>
            <a:ext uri="{FF2B5EF4-FFF2-40B4-BE49-F238E27FC236}">
              <a16:creationId xmlns:a16="http://schemas.microsoft.com/office/drawing/2014/main" id="{00000000-0008-0000-0000-0000AA0A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26571" y="149679"/>
          <a:ext cx="1265465" cy="1479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297656</xdr:colOff>
      <xdr:row>0</xdr:row>
      <xdr:rowOff>150018</xdr:rowOff>
    </xdr:from>
    <xdr:to>
      <xdr:col>1</xdr:col>
      <xdr:colOff>952499</xdr:colOff>
      <xdr:row>3</xdr:row>
      <xdr:rowOff>190499</xdr:rowOff>
    </xdr:to>
    <xdr:pic>
      <xdr:nvPicPr>
        <xdr:cNvPr id="986676" name="Imagen 1">
          <a:extLst>
            <a:ext uri="{FF2B5EF4-FFF2-40B4-BE49-F238E27FC236}">
              <a16:creationId xmlns:a16="http://schemas.microsoft.com/office/drawing/2014/main" id="{00000000-0008-0000-0100-0000340E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7656" y="150018"/>
          <a:ext cx="1154906" cy="129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647700</xdr:colOff>
      <xdr:row>0</xdr:row>
      <xdr:rowOff>47625</xdr:rowOff>
    </xdr:from>
    <xdr:to>
      <xdr:col>1</xdr:col>
      <xdr:colOff>695325</xdr:colOff>
      <xdr:row>3</xdr:row>
      <xdr:rowOff>304800</xdr:rowOff>
    </xdr:to>
    <xdr:pic>
      <xdr:nvPicPr>
        <xdr:cNvPr id="987151" name="Imagen 1">
          <a:extLst>
            <a:ext uri="{FF2B5EF4-FFF2-40B4-BE49-F238E27FC236}">
              <a16:creationId xmlns:a16="http://schemas.microsoft.com/office/drawing/2014/main" id="{00000000-0008-0000-0200-00000F10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647700" y="47625"/>
          <a:ext cx="11049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1219200</xdr:colOff>
      <xdr:row>35</xdr:row>
      <xdr:rowOff>85725</xdr:rowOff>
    </xdr:from>
    <xdr:to>
      <xdr:col>6</xdr:col>
      <xdr:colOff>219075</xdr:colOff>
      <xdr:row>39</xdr:row>
      <xdr:rowOff>400050</xdr:rowOff>
    </xdr:to>
    <xdr:graphicFrame macro="">
      <xdr:nvGraphicFramePr>
        <xdr:cNvPr id="638394" name="1 Gráfico">
          <a:extLst>
            <a:ext uri="{FF2B5EF4-FFF2-40B4-BE49-F238E27FC236}">
              <a16:creationId xmlns:a16="http://schemas.microsoft.com/office/drawing/2014/main" id="{00000000-0008-0000-0300-0000BABD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299083</xdr:colOff>
      <xdr:row>35</xdr:row>
      <xdr:rowOff>74519</xdr:rowOff>
    </xdr:from>
    <xdr:to>
      <xdr:col>7</xdr:col>
      <xdr:colOff>840442</xdr:colOff>
      <xdr:row>39</xdr:row>
      <xdr:rowOff>448567</xdr:rowOff>
    </xdr:to>
    <xdr:graphicFrame macro="">
      <xdr:nvGraphicFramePr>
        <xdr:cNvPr id="638395" name="1 Gráfico">
          <a:extLst>
            <a:ext uri="{FF2B5EF4-FFF2-40B4-BE49-F238E27FC236}">
              <a16:creationId xmlns:a16="http://schemas.microsoft.com/office/drawing/2014/main" id="{00000000-0008-0000-0300-0000BBBD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381000</xdr:colOff>
      <xdr:row>0</xdr:row>
      <xdr:rowOff>95250</xdr:rowOff>
    </xdr:from>
    <xdr:to>
      <xdr:col>0</xdr:col>
      <xdr:colOff>1371600</xdr:colOff>
      <xdr:row>3</xdr:row>
      <xdr:rowOff>285750</xdr:rowOff>
    </xdr:to>
    <xdr:pic>
      <xdr:nvPicPr>
        <xdr:cNvPr id="638396" name="Imagen 1">
          <a:extLst>
            <a:ext uri="{FF2B5EF4-FFF2-40B4-BE49-F238E27FC236}">
              <a16:creationId xmlns:a16="http://schemas.microsoft.com/office/drawing/2014/main" id="{00000000-0008-0000-0300-0000BCBD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381000" y="95250"/>
          <a:ext cx="9906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0</xdr:col>
      <xdr:colOff>1343025</xdr:colOff>
      <xdr:row>3</xdr:row>
      <xdr:rowOff>266700</xdr:rowOff>
    </xdr:to>
    <xdr:pic>
      <xdr:nvPicPr>
        <xdr:cNvPr id="639172" name="Imagen 1">
          <a:extLst>
            <a:ext uri="{FF2B5EF4-FFF2-40B4-BE49-F238E27FC236}">
              <a16:creationId xmlns:a16="http://schemas.microsoft.com/office/drawing/2014/main" id="{00000000-0008-0000-0400-0000C4C0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42875"/>
          <a:ext cx="12763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544367</xdr:colOff>
      <xdr:row>35</xdr:row>
      <xdr:rowOff>37041</xdr:rowOff>
    </xdr:from>
    <xdr:to>
      <xdr:col>7</xdr:col>
      <xdr:colOff>1079500</xdr:colOff>
      <xdr:row>39</xdr:row>
      <xdr:rowOff>490774</xdr:rowOff>
    </xdr:to>
    <xdr:graphicFrame macro="">
      <xdr:nvGraphicFramePr>
        <xdr:cNvPr id="990238" name="1 Gráfico">
          <a:extLst>
            <a:ext uri="{FF2B5EF4-FFF2-40B4-BE49-F238E27FC236}">
              <a16:creationId xmlns:a16="http://schemas.microsoft.com/office/drawing/2014/main" id="{00000000-0008-0000-0500-00001E1C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0</xdr:row>
      <xdr:rowOff>95250</xdr:rowOff>
    </xdr:from>
    <xdr:to>
      <xdr:col>0</xdr:col>
      <xdr:colOff>1371600</xdr:colOff>
      <xdr:row>3</xdr:row>
      <xdr:rowOff>285750</xdr:rowOff>
    </xdr:to>
    <xdr:pic>
      <xdr:nvPicPr>
        <xdr:cNvPr id="990239" name="Imagen 1">
          <a:extLst>
            <a:ext uri="{FF2B5EF4-FFF2-40B4-BE49-F238E27FC236}">
              <a16:creationId xmlns:a16="http://schemas.microsoft.com/office/drawing/2014/main" id="{00000000-0008-0000-0500-00001F1C0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81000" y="95250"/>
          <a:ext cx="9906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85725</xdr:rowOff>
    </xdr:from>
    <xdr:to>
      <xdr:col>1</xdr:col>
      <xdr:colOff>10583</xdr:colOff>
      <xdr:row>3</xdr:row>
      <xdr:rowOff>320428</xdr:rowOff>
    </xdr:to>
    <xdr:pic>
      <xdr:nvPicPr>
        <xdr:cNvPr id="497994" name="Imagen 1">
          <a:extLst>
            <a:ext uri="{FF2B5EF4-FFF2-40B4-BE49-F238E27FC236}">
              <a16:creationId xmlns:a16="http://schemas.microsoft.com/office/drawing/2014/main" id="{00000000-0008-0000-0600-00004A99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452033" cy="1282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993325" name="Picture 15">
          <a:extLst>
            <a:ext uri="{FF2B5EF4-FFF2-40B4-BE49-F238E27FC236}">
              <a16:creationId xmlns:a16="http://schemas.microsoft.com/office/drawing/2014/main" id="{00000000-0008-0000-0800-00002D2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57150</xdr:rowOff>
    </xdr:from>
    <xdr:to>
      <xdr:col>0</xdr:col>
      <xdr:colOff>1971675</xdr:colOff>
      <xdr:row>3</xdr:row>
      <xdr:rowOff>342900</xdr:rowOff>
    </xdr:to>
    <xdr:pic>
      <xdr:nvPicPr>
        <xdr:cNvPr id="993326" name="Imagen 1">
          <a:extLst>
            <a:ext uri="{FF2B5EF4-FFF2-40B4-BE49-F238E27FC236}">
              <a16:creationId xmlns:a16="http://schemas.microsoft.com/office/drawing/2014/main" id="{00000000-0008-0000-0800-00002E280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95250" y="57150"/>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104775</xdr:rowOff>
    </xdr:from>
    <xdr:to>
      <xdr:col>18</xdr:col>
      <xdr:colOff>723900</xdr:colOff>
      <xdr:row>3</xdr:row>
      <xdr:rowOff>381000</xdr:rowOff>
    </xdr:to>
    <xdr:pic>
      <xdr:nvPicPr>
        <xdr:cNvPr id="993327" name="Imagen 2">
          <a:extLst>
            <a:ext uri="{FF2B5EF4-FFF2-40B4-BE49-F238E27FC236}">
              <a16:creationId xmlns:a16="http://schemas.microsoft.com/office/drawing/2014/main" id="{00000000-0008-0000-0800-00002F280F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17649825" y="104775"/>
          <a:ext cx="1457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Unidades%20compartidas\Equipo%20Seguimiento%20OAPI_2019\03_POA%20Gesti&#243;n\05%20Subsec_gestion%20corporativa\2020\Corporativa%20marzo%202020\06_poa_gesti&#243;n_control_disciplinario_2020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Act_1"/>
      <sheetName val="2"/>
      <sheetName val="Act_2"/>
      <sheetName val="3_PAAC"/>
      <sheetName val="Act_3"/>
      <sheetName val="4"/>
      <sheetName val="Variables"/>
      <sheetName val="ODS"/>
    </sheetNames>
    <sheetDataSet>
      <sheetData sheetId="0" refreshError="1"/>
      <sheetData sheetId="1" refreshError="1"/>
      <sheetData sheetId="2">
        <row r="21">
          <cell r="B21" t="str">
            <v>Número de quejas tramitadas</v>
          </cell>
        </row>
      </sheetData>
      <sheetData sheetId="3" refreshError="1"/>
      <sheetData sheetId="4" refreshError="1">
        <row r="29">
          <cell r="A29" t="str">
            <v xml:space="preserve">Enero </v>
          </cell>
        </row>
        <row r="30">
          <cell r="A30" t="str">
            <v>Febrero</v>
          </cell>
        </row>
        <row r="31">
          <cell r="A31" t="str">
            <v>Marzo</v>
          </cell>
        </row>
        <row r="32">
          <cell r="A32" t="str">
            <v>Abril</v>
          </cell>
        </row>
        <row r="33">
          <cell r="A33" t="str">
            <v>Mayo</v>
          </cell>
        </row>
        <row r="34">
          <cell r="A34" t="str">
            <v>Junio</v>
          </cell>
        </row>
        <row r="35">
          <cell r="A35" t="str">
            <v>Julio</v>
          </cell>
        </row>
        <row r="36">
          <cell r="A36" t="str">
            <v>Agosto</v>
          </cell>
        </row>
        <row r="37">
          <cell r="A37" t="str">
            <v>Septiembre</v>
          </cell>
        </row>
        <row r="38">
          <cell r="A38" t="str">
            <v>Octubre</v>
          </cell>
        </row>
        <row r="39">
          <cell r="A39" t="str">
            <v>Noviembre</v>
          </cell>
        </row>
        <row r="40">
          <cell r="A40" t="str">
            <v>Diciembre</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9"/>
  <sheetViews>
    <sheetView showGridLines="0" topLeftCell="M10" zoomScale="70" zoomScaleNormal="70" workbookViewId="0">
      <selection activeCell="Q18" sqref="Q18"/>
    </sheetView>
  </sheetViews>
  <sheetFormatPr baseColWidth="10" defaultColWidth="0" defaultRowHeight="47.25" customHeight="1" x14ac:dyDescent="0.25"/>
  <cols>
    <col min="1" max="1" width="8.7109375" style="192" customWidth="1"/>
    <col min="2" max="2" width="25.85546875" style="8" customWidth="1"/>
    <col min="3" max="6" width="20.7109375" style="8" customWidth="1"/>
    <col min="7" max="7" width="24.42578125" style="8" customWidth="1"/>
    <col min="8" max="8" width="50.85546875" style="8" customWidth="1"/>
    <col min="9" max="9" width="46.42578125" style="8" customWidth="1"/>
    <col min="10" max="11" width="20.7109375" style="8" customWidth="1"/>
    <col min="12" max="12" width="26.42578125" style="8" customWidth="1"/>
    <col min="13" max="24" width="12.7109375" style="8" customWidth="1"/>
    <col min="25" max="25" width="20" style="8" customWidth="1"/>
    <col min="26" max="27" width="28.42578125" style="8" customWidth="1"/>
    <col min="28" max="16384" width="0" style="8" hidden="1"/>
  </cols>
  <sheetData>
    <row r="1" spans="1:27" s="182" customFormat="1" ht="39.75" customHeight="1" x14ac:dyDescent="0.25">
      <c r="A1" s="301"/>
      <c r="B1" s="301"/>
      <c r="C1" s="302" t="s">
        <v>331</v>
      </c>
      <c r="D1" s="302"/>
      <c r="E1" s="302"/>
      <c r="F1" s="302"/>
      <c r="G1" s="302"/>
      <c r="H1" s="302"/>
      <c r="I1" s="302"/>
      <c r="J1" s="302"/>
      <c r="K1" s="302"/>
      <c r="L1" s="302"/>
      <c r="M1" s="302"/>
      <c r="N1" s="302"/>
      <c r="O1" s="302"/>
      <c r="P1" s="302"/>
      <c r="Q1" s="302"/>
      <c r="R1" s="302"/>
      <c r="S1" s="302"/>
      <c r="T1" s="302"/>
      <c r="U1" s="302"/>
      <c r="V1" s="302"/>
      <c r="W1" s="302"/>
      <c r="X1" s="302"/>
      <c r="Y1" s="302"/>
      <c r="Z1" s="302"/>
      <c r="AA1" s="302"/>
    </row>
    <row r="2" spans="1:27" s="182" customFormat="1" ht="39.75" customHeight="1" x14ac:dyDescent="0.25">
      <c r="A2" s="301"/>
      <c r="B2" s="301"/>
      <c r="C2" s="302" t="s">
        <v>118</v>
      </c>
      <c r="D2" s="302"/>
      <c r="E2" s="302"/>
      <c r="F2" s="302"/>
      <c r="G2" s="302"/>
      <c r="H2" s="302"/>
      <c r="I2" s="302"/>
      <c r="J2" s="302"/>
      <c r="K2" s="302"/>
      <c r="L2" s="302"/>
      <c r="M2" s="302"/>
      <c r="N2" s="302"/>
      <c r="O2" s="302"/>
      <c r="P2" s="302"/>
      <c r="Q2" s="302"/>
      <c r="R2" s="302"/>
      <c r="S2" s="302"/>
      <c r="T2" s="302"/>
      <c r="U2" s="302"/>
      <c r="V2" s="302"/>
      <c r="W2" s="302"/>
      <c r="X2" s="302"/>
      <c r="Y2" s="302"/>
      <c r="Z2" s="302"/>
      <c r="AA2" s="302"/>
    </row>
    <row r="3" spans="1:27" s="182" customFormat="1" ht="39.75" customHeight="1" x14ac:dyDescent="0.25">
      <c r="A3" s="301"/>
      <c r="B3" s="301"/>
      <c r="C3" s="302" t="s">
        <v>321</v>
      </c>
      <c r="D3" s="302"/>
      <c r="E3" s="302"/>
      <c r="F3" s="302"/>
      <c r="G3" s="302"/>
      <c r="H3" s="302"/>
      <c r="I3" s="302"/>
      <c r="J3" s="302"/>
      <c r="K3" s="302"/>
      <c r="L3" s="302"/>
      <c r="M3" s="302"/>
      <c r="N3" s="302"/>
      <c r="O3" s="302"/>
      <c r="P3" s="302"/>
      <c r="Q3" s="302"/>
      <c r="R3" s="302"/>
      <c r="S3" s="302"/>
      <c r="T3" s="302"/>
      <c r="U3" s="302"/>
      <c r="V3" s="302"/>
      <c r="W3" s="302"/>
      <c r="X3" s="302"/>
      <c r="Y3" s="302"/>
      <c r="Z3" s="302"/>
      <c r="AA3" s="302"/>
    </row>
    <row r="4" spans="1:27" s="182" customFormat="1" ht="39.75" customHeight="1" x14ac:dyDescent="0.25">
      <c r="A4" s="301"/>
      <c r="B4" s="301"/>
      <c r="C4" s="303" t="s">
        <v>156</v>
      </c>
      <c r="D4" s="303"/>
      <c r="E4" s="303"/>
      <c r="F4" s="303"/>
      <c r="G4" s="303"/>
      <c r="H4" s="303"/>
      <c r="I4" s="303"/>
      <c r="J4" s="303"/>
      <c r="K4" s="303"/>
      <c r="L4" s="303" t="s">
        <v>346</v>
      </c>
      <c r="M4" s="303"/>
      <c r="N4" s="303"/>
      <c r="O4" s="303"/>
      <c r="P4" s="303"/>
      <c r="Q4" s="303"/>
      <c r="R4" s="303"/>
      <c r="S4" s="303"/>
      <c r="T4" s="303"/>
      <c r="U4" s="303"/>
      <c r="V4" s="303"/>
      <c r="W4" s="303"/>
      <c r="X4" s="303"/>
      <c r="Y4" s="303"/>
      <c r="Z4" s="303"/>
      <c r="AA4" s="303"/>
    </row>
    <row r="5" spans="1:27" ht="12.75" customHeight="1" x14ac:dyDescent="0.25"/>
    <row r="6" spans="1:27" s="4" customFormat="1" ht="54" customHeight="1" x14ac:dyDescent="0.25">
      <c r="A6" s="191"/>
      <c r="B6" s="202" t="s">
        <v>164</v>
      </c>
      <c r="C6" s="307" t="s">
        <v>290</v>
      </c>
      <c r="D6" s="307"/>
      <c r="E6" s="307"/>
      <c r="F6" s="307"/>
      <c r="G6" s="20"/>
      <c r="H6" s="6"/>
      <c r="I6" s="6"/>
      <c r="J6" s="6"/>
      <c r="K6" s="20"/>
      <c r="L6" s="304"/>
      <c r="M6" s="304"/>
      <c r="N6" s="304"/>
      <c r="O6" s="304"/>
      <c r="P6" s="304"/>
      <c r="Q6" s="304"/>
      <c r="R6" s="304"/>
      <c r="S6" s="304"/>
      <c r="T6" s="304"/>
      <c r="U6" s="304"/>
      <c r="V6" s="304"/>
      <c r="W6" s="304"/>
      <c r="X6" s="304"/>
      <c r="Y6" s="304"/>
      <c r="Z6" s="304"/>
      <c r="AA6" s="304"/>
    </row>
    <row r="7" spans="1:27" s="4" customFormat="1" ht="54" customHeight="1" x14ac:dyDescent="0.25">
      <c r="A7" s="191"/>
      <c r="B7" s="202" t="s">
        <v>0</v>
      </c>
      <c r="C7" s="307" t="s">
        <v>337</v>
      </c>
      <c r="D7" s="307"/>
      <c r="E7" s="307"/>
      <c r="F7" s="307"/>
      <c r="G7" s="20"/>
      <c r="K7" s="20"/>
      <c r="L7" s="305"/>
      <c r="M7" s="305"/>
      <c r="N7" s="305"/>
      <c r="O7" s="305"/>
      <c r="P7" s="305"/>
      <c r="Q7" s="305"/>
      <c r="R7" s="305"/>
      <c r="S7" s="305"/>
      <c r="T7" s="305"/>
      <c r="U7" s="305"/>
      <c r="V7" s="305"/>
      <c r="W7" s="305"/>
      <c r="X7" s="305"/>
      <c r="Y7" s="305"/>
      <c r="Z7" s="305"/>
      <c r="AA7" s="305"/>
    </row>
    <row r="8" spans="1:27" s="4" customFormat="1" ht="54" customHeight="1" x14ac:dyDescent="0.25">
      <c r="A8" s="191"/>
      <c r="B8" s="202" t="s">
        <v>154</v>
      </c>
      <c r="C8" s="307" t="s">
        <v>283</v>
      </c>
      <c r="D8" s="307"/>
      <c r="E8" s="307"/>
      <c r="F8" s="307"/>
      <c r="G8" s="20"/>
      <c r="K8" s="20"/>
      <c r="L8" s="86"/>
      <c r="M8" s="86"/>
      <c r="N8" s="86"/>
      <c r="O8" s="86"/>
      <c r="P8" s="86"/>
      <c r="Q8" s="86"/>
      <c r="R8" s="86"/>
      <c r="S8" s="86"/>
      <c r="T8" s="86"/>
      <c r="U8" s="86"/>
      <c r="V8" s="86"/>
      <c r="W8" s="86"/>
      <c r="X8" s="86"/>
      <c r="Y8" s="86"/>
      <c r="Z8" s="86"/>
      <c r="AA8" s="86"/>
    </row>
    <row r="9" spans="1:27" s="4" customFormat="1" ht="54" customHeight="1" x14ac:dyDescent="0.25">
      <c r="A9" s="191"/>
      <c r="B9" s="202" t="s">
        <v>155</v>
      </c>
      <c r="C9" s="307" t="s">
        <v>563</v>
      </c>
      <c r="D9" s="307"/>
      <c r="E9" s="307"/>
      <c r="F9" s="307"/>
      <c r="G9" s="20"/>
      <c r="K9" s="20"/>
      <c r="L9" s="21"/>
      <c r="M9" s="21"/>
      <c r="N9" s="21"/>
      <c r="O9" s="21"/>
      <c r="P9" s="21"/>
      <c r="Q9" s="21"/>
      <c r="R9" s="21"/>
      <c r="S9" s="21"/>
      <c r="T9" s="21"/>
      <c r="U9" s="21"/>
      <c r="V9" s="21"/>
      <c r="W9" s="21"/>
      <c r="X9" s="21"/>
      <c r="Y9" s="21"/>
      <c r="Z9" s="21"/>
      <c r="AA9" s="21"/>
    </row>
    <row r="10" spans="1:27" s="4" customFormat="1" ht="12.75" customHeight="1" x14ac:dyDescent="0.25">
      <c r="A10" s="191"/>
    </row>
    <row r="11" spans="1:27" s="106" customFormat="1" ht="35.25" customHeight="1" x14ac:dyDescent="0.2">
      <c r="A11" s="306" t="s">
        <v>133</v>
      </c>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row>
    <row r="12" spans="1:27" s="107" customFormat="1" ht="42.75" customHeight="1" x14ac:dyDescent="0.25">
      <c r="A12" s="311" t="s">
        <v>97</v>
      </c>
      <c r="B12" s="311" t="s">
        <v>177</v>
      </c>
      <c r="C12" s="311"/>
      <c r="D12" s="311"/>
      <c r="E12" s="311"/>
      <c r="F12" s="311" t="s">
        <v>137</v>
      </c>
      <c r="G12" s="311" t="s">
        <v>98</v>
      </c>
      <c r="H12" s="311"/>
      <c r="I12" s="314" t="s">
        <v>348</v>
      </c>
      <c r="J12" s="311" t="s">
        <v>178</v>
      </c>
      <c r="K12" s="311" t="s">
        <v>115</v>
      </c>
      <c r="L12" s="311" t="s">
        <v>180</v>
      </c>
      <c r="M12" s="311" t="s">
        <v>552</v>
      </c>
      <c r="N12" s="311"/>
      <c r="O12" s="311"/>
      <c r="P12" s="311"/>
      <c r="Q12" s="311"/>
      <c r="R12" s="311"/>
      <c r="S12" s="311"/>
      <c r="T12" s="311"/>
      <c r="U12" s="311"/>
      <c r="V12" s="311"/>
      <c r="W12" s="311"/>
      <c r="X12" s="311"/>
      <c r="Y12" s="311"/>
      <c r="Z12" s="311"/>
      <c r="AA12" s="311"/>
    </row>
    <row r="13" spans="1:27" s="107" customFormat="1" ht="47.25" customHeight="1" x14ac:dyDescent="0.25">
      <c r="A13" s="311"/>
      <c r="B13" s="186" t="s">
        <v>176</v>
      </c>
      <c r="C13" s="186" t="s">
        <v>99</v>
      </c>
      <c r="D13" s="186" t="s">
        <v>157</v>
      </c>
      <c r="E13" s="186" t="s">
        <v>158</v>
      </c>
      <c r="F13" s="311"/>
      <c r="G13" s="186" t="s">
        <v>150</v>
      </c>
      <c r="H13" s="206" t="s">
        <v>347</v>
      </c>
      <c r="I13" s="315"/>
      <c r="J13" s="311"/>
      <c r="K13" s="311"/>
      <c r="L13" s="311"/>
      <c r="M13" s="89" t="s">
        <v>108</v>
      </c>
      <c r="N13" s="89" t="s">
        <v>109</v>
      </c>
      <c r="O13" s="89" t="s">
        <v>105</v>
      </c>
      <c r="P13" s="89" t="s">
        <v>106</v>
      </c>
      <c r="Q13" s="89" t="s">
        <v>107</v>
      </c>
      <c r="R13" s="89" t="s">
        <v>75</v>
      </c>
      <c r="S13" s="89" t="s">
        <v>76</v>
      </c>
      <c r="T13" s="89" t="s">
        <v>77</v>
      </c>
      <c r="U13" s="89" t="s">
        <v>78</v>
      </c>
      <c r="V13" s="89" t="s">
        <v>79</v>
      </c>
      <c r="W13" s="89" t="s">
        <v>80</v>
      </c>
      <c r="X13" s="89" t="s">
        <v>81</v>
      </c>
      <c r="Y13" s="89" t="s">
        <v>120</v>
      </c>
      <c r="Z13" s="323" t="s">
        <v>132</v>
      </c>
      <c r="AA13" s="323"/>
    </row>
    <row r="14" spans="1:27" s="106" customFormat="1" ht="80.25" customHeight="1" x14ac:dyDescent="0.2">
      <c r="A14" s="309">
        <f>+'8'!B8</f>
        <v>8</v>
      </c>
      <c r="B14" s="308" t="s">
        <v>272</v>
      </c>
      <c r="C14" s="308" t="s">
        <v>310</v>
      </c>
      <c r="D14" s="308" t="s">
        <v>273</v>
      </c>
      <c r="E14" s="308" t="str">
        <f>+'8'!B13</f>
        <v>Mantener el 80% de satisfacción con los servicios prestados por las entidades del Sector Movilidad</v>
      </c>
      <c r="F14" s="308" t="s">
        <v>147</v>
      </c>
      <c r="G14" s="308" t="s">
        <v>284</v>
      </c>
      <c r="H14" s="308" t="s">
        <v>550</v>
      </c>
      <c r="I14" s="316" t="s">
        <v>551</v>
      </c>
      <c r="J14" s="310" t="str">
        <f>+'8'!E8</f>
        <v>Implementar el 100% de la estrategia anual sobre Transparencia, Ética y Probidad - TEP</v>
      </c>
      <c r="K14" s="309" t="str">
        <f>+'8'!B14</f>
        <v>Estrategia TEP</v>
      </c>
      <c r="L14" s="190" t="str">
        <f>+'8'!B21</f>
        <v>Porcentaje de avance en actividades ejecutadas</v>
      </c>
      <c r="M14" s="184">
        <f>+'8'!B29</f>
        <v>0</v>
      </c>
      <c r="N14" s="184">
        <f>+'8'!B30</f>
        <v>0</v>
      </c>
      <c r="O14" s="184">
        <f>+'8'!B31</f>
        <v>0</v>
      </c>
      <c r="P14" s="184">
        <f>+'8'!B32</f>
        <v>0</v>
      </c>
      <c r="Q14" s="184" t="str">
        <f>+'8'!B33</f>
        <v>N.A.</v>
      </c>
      <c r="R14" s="184">
        <v>0</v>
      </c>
      <c r="S14" s="184">
        <v>0</v>
      </c>
      <c r="T14" s="184">
        <v>0</v>
      </c>
      <c r="U14" s="184">
        <v>0</v>
      </c>
      <c r="V14" s="184">
        <v>0</v>
      </c>
      <c r="W14" s="184">
        <v>0</v>
      </c>
      <c r="X14" s="184">
        <v>0</v>
      </c>
      <c r="Y14" s="179">
        <f>SUM(M14:Q14)</f>
        <v>0</v>
      </c>
      <c r="Z14" s="324" t="str">
        <f>+'8'!B41</f>
        <v>La meta fue eliminada en mayo/20 y no hubo inversión de la OAPI en el primer semestre del año.</v>
      </c>
      <c r="AA14" s="324"/>
    </row>
    <row r="15" spans="1:27" s="106" customFormat="1" ht="80.25" customHeight="1" x14ac:dyDescent="0.2">
      <c r="A15" s="309"/>
      <c r="B15" s="308"/>
      <c r="C15" s="308"/>
      <c r="D15" s="308"/>
      <c r="E15" s="308"/>
      <c r="F15" s="308"/>
      <c r="G15" s="308"/>
      <c r="H15" s="308"/>
      <c r="I15" s="317"/>
      <c r="J15" s="310"/>
      <c r="K15" s="309"/>
      <c r="L15" s="190" t="str">
        <f>+'8'!E21</f>
        <v>Porcentaje total  de avance de actividades programado en la vigencia</v>
      </c>
      <c r="M15" s="184">
        <f>+'8'!D29</f>
        <v>0</v>
      </c>
      <c r="N15" s="184">
        <f>+'8'!D30</f>
        <v>0</v>
      </c>
      <c r="O15" s="184">
        <f>+'8'!D31</f>
        <v>0</v>
      </c>
      <c r="P15" s="184">
        <f>+'8'!D32</f>
        <v>0</v>
      </c>
      <c r="Q15" s="184">
        <f>+'8'!D33</f>
        <v>0</v>
      </c>
      <c r="R15" s="184">
        <v>0</v>
      </c>
      <c r="S15" s="184">
        <v>0</v>
      </c>
      <c r="T15" s="184">
        <v>0</v>
      </c>
      <c r="U15" s="184">
        <v>0</v>
      </c>
      <c r="V15" s="184">
        <v>0</v>
      </c>
      <c r="W15" s="184">
        <v>0</v>
      </c>
      <c r="X15" s="184">
        <v>0</v>
      </c>
      <c r="Y15" s="179">
        <f t="shared" ref="Y15:Y19" si="0">SUM(M15:Q15)</f>
        <v>0</v>
      </c>
      <c r="Z15" s="324"/>
      <c r="AA15" s="324"/>
    </row>
    <row r="16" spans="1:27" s="106" customFormat="1" ht="80.25" customHeight="1" x14ac:dyDescent="0.2">
      <c r="A16" s="309"/>
      <c r="B16" s="308"/>
      <c r="C16" s="308"/>
      <c r="D16" s="308"/>
      <c r="E16" s="308"/>
      <c r="F16" s="308"/>
      <c r="G16" s="308"/>
      <c r="H16" s="308"/>
      <c r="I16" s="318"/>
      <c r="J16" s="310"/>
      <c r="K16" s="309"/>
      <c r="L16" s="204" t="s">
        <v>181</v>
      </c>
      <c r="M16" s="233">
        <f>IFERROR(+M14/M15,M14)</f>
        <v>0</v>
      </c>
      <c r="N16" s="233">
        <f t="shared" ref="N16:Q16" si="1">IFERROR(+N14/N15,N14)</f>
        <v>0</v>
      </c>
      <c r="O16" s="233">
        <f t="shared" si="1"/>
        <v>0</v>
      </c>
      <c r="P16" s="233">
        <f t="shared" si="1"/>
        <v>0</v>
      </c>
      <c r="Q16" s="233" t="str">
        <f t="shared" si="1"/>
        <v>N.A.</v>
      </c>
      <c r="R16" s="184">
        <v>0</v>
      </c>
      <c r="S16" s="184">
        <v>0</v>
      </c>
      <c r="T16" s="184">
        <v>0</v>
      </c>
      <c r="U16" s="184">
        <v>0</v>
      </c>
      <c r="V16" s="184">
        <v>0</v>
      </c>
      <c r="W16" s="184">
        <v>0</v>
      </c>
      <c r="X16" s="184">
        <v>0</v>
      </c>
      <c r="Y16" s="179">
        <f t="shared" si="0"/>
        <v>0</v>
      </c>
      <c r="Z16" s="324"/>
      <c r="AA16" s="324"/>
    </row>
    <row r="17" spans="1:27" s="108" customFormat="1" ht="80.25" customHeight="1" x14ac:dyDescent="0.2">
      <c r="A17" s="312">
        <f>+'9'!B8</f>
        <v>9</v>
      </c>
      <c r="B17" s="313" t="s">
        <v>272</v>
      </c>
      <c r="C17" s="308" t="s">
        <v>310</v>
      </c>
      <c r="D17" s="308" t="s">
        <v>273</v>
      </c>
      <c r="E17" s="308" t="str">
        <f>+'9'!B13</f>
        <v>Mantener el 80% de satisfacción con los servicios prestados por las entidades del Sector Movilidad</v>
      </c>
      <c r="F17" s="308" t="s">
        <v>147</v>
      </c>
      <c r="G17" s="308" t="s">
        <v>284</v>
      </c>
      <c r="H17" s="308" t="s">
        <v>554</v>
      </c>
      <c r="I17" s="319" t="s">
        <v>551</v>
      </c>
      <c r="J17" s="310" t="str">
        <f>+'9'!E8</f>
        <v>Implementar el 100% de la estrategia anual para la sostenibilidad del Subsistema de Control Interno</v>
      </c>
      <c r="K17" s="312" t="str">
        <f>+'9'!B14</f>
        <v>Sostenibilidad del Subsistema de Control Interno</v>
      </c>
      <c r="L17" s="190" t="str">
        <f>+'9'!B21</f>
        <v>Porcentaje de avance en actividades ejecutadas</v>
      </c>
      <c r="M17" s="231">
        <f>+'9'!B29</f>
        <v>0</v>
      </c>
      <c r="N17" s="231">
        <f>+'9'!B30</f>
        <v>0</v>
      </c>
      <c r="O17" s="185">
        <f>+'9'!B31</f>
        <v>0</v>
      </c>
      <c r="P17" s="185">
        <f>+'9'!B32</f>
        <v>0</v>
      </c>
      <c r="Q17" s="185">
        <f>+'9'!B33</f>
        <v>1</v>
      </c>
      <c r="R17" s="184">
        <v>0</v>
      </c>
      <c r="S17" s="184">
        <v>0</v>
      </c>
      <c r="T17" s="184">
        <v>0</v>
      </c>
      <c r="U17" s="184">
        <v>0</v>
      </c>
      <c r="V17" s="184">
        <v>0</v>
      </c>
      <c r="W17" s="184">
        <v>0</v>
      </c>
      <c r="X17" s="184">
        <v>0</v>
      </c>
      <c r="Y17" s="179">
        <f t="shared" si="0"/>
        <v>1</v>
      </c>
      <c r="Z17" s="322" t="str">
        <f>'9'!B41</f>
        <v xml:space="preserve">Durante el perido evaluado se cumplio con la meta propuesta, se informó a los lideres de proceso y al Secretario sobre el estado de los asuntos evaluados y auditados, así mismo se comunicó en sesión de abril del avance del PAAI al Comité Institucional de Coordinación de Control Interno. </v>
      </c>
      <c r="AA17" s="322"/>
    </row>
    <row r="18" spans="1:27" s="108" customFormat="1" ht="80.25" customHeight="1" x14ac:dyDescent="0.2">
      <c r="A18" s="312"/>
      <c r="B18" s="313"/>
      <c r="C18" s="308"/>
      <c r="D18" s="308"/>
      <c r="E18" s="308"/>
      <c r="F18" s="308"/>
      <c r="G18" s="308"/>
      <c r="H18" s="308"/>
      <c r="I18" s="320"/>
      <c r="J18" s="310"/>
      <c r="K18" s="312"/>
      <c r="L18" s="190" t="str">
        <f>+'9'!E21</f>
        <v>Porcentaje total  de actividades programadas en la vigencia 2020</v>
      </c>
      <c r="M18" s="184">
        <f>+'9'!D29</f>
        <v>0</v>
      </c>
      <c r="N18" s="184">
        <f>+'9'!D30</f>
        <v>0</v>
      </c>
      <c r="O18" s="184">
        <f>+'9'!D31</f>
        <v>0</v>
      </c>
      <c r="P18" s="184">
        <f>+'9'!D32</f>
        <v>0</v>
      </c>
      <c r="Q18" s="184">
        <f>+'9'!D33</f>
        <v>1</v>
      </c>
      <c r="R18" s="184">
        <v>0</v>
      </c>
      <c r="S18" s="184">
        <v>0</v>
      </c>
      <c r="T18" s="184">
        <v>0</v>
      </c>
      <c r="U18" s="184">
        <v>0</v>
      </c>
      <c r="V18" s="184">
        <v>0</v>
      </c>
      <c r="W18" s="184">
        <v>0</v>
      </c>
      <c r="X18" s="184">
        <v>0</v>
      </c>
      <c r="Y18" s="179">
        <f t="shared" si="0"/>
        <v>1</v>
      </c>
      <c r="Z18" s="322"/>
      <c r="AA18" s="322"/>
    </row>
    <row r="19" spans="1:27" s="108" customFormat="1" ht="80.25" customHeight="1" x14ac:dyDescent="0.2">
      <c r="A19" s="312"/>
      <c r="B19" s="313"/>
      <c r="C19" s="308"/>
      <c r="D19" s="308"/>
      <c r="E19" s="308"/>
      <c r="F19" s="308"/>
      <c r="G19" s="308"/>
      <c r="H19" s="308"/>
      <c r="I19" s="321"/>
      <c r="J19" s="310"/>
      <c r="K19" s="312"/>
      <c r="L19" s="204" t="s">
        <v>181</v>
      </c>
      <c r="M19" s="234">
        <f>IFERROR(+M17/M18,M17)</f>
        <v>0</v>
      </c>
      <c r="N19" s="234">
        <f t="shared" ref="N19:Q19" si="2">IFERROR(+N17/N18,N17)</f>
        <v>0</v>
      </c>
      <c r="O19" s="234">
        <f t="shared" si="2"/>
        <v>0</v>
      </c>
      <c r="P19" s="234">
        <f t="shared" si="2"/>
        <v>0</v>
      </c>
      <c r="Q19" s="234">
        <f t="shared" si="2"/>
        <v>1</v>
      </c>
      <c r="R19" s="184">
        <v>0</v>
      </c>
      <c r="S19" s="184">
        <v>0</v>
      </c>
      <c r="T19" s="184">
        <v>0</v>
      </c>
      <c r="U19" s="184">
        <v>0</v>
      </c>
      <c r="V19" s="184">
        <v>0</v>
      </c>
      <c r="W19" s="184">
        <v>0</v>
      </c>
      <c r="X19" s="184">
        <v>0</v>
      </c>
      <c r="Y19" s="179">
        <f t="shared" si="0"/>
        <v>1</v>
      </c>
      <c r="Z19" s="322"/>
      <c r="AA19" s="322"/>
    </row>
  </sheetData>
  <sheetProtection autoFilter="0" pivotTables="0"/>
  <autoFilter ref="A13:AA13">
    <filterColumn colId="25" showButton="0"/>
  </autoFilter>
  <mergeCells count="47">
    <mergeCell ref="K17:K19"/>
    <mergeCell ref="Z17:AA19"/>
    <mergeCell ref="Z13:AA13"/>
    <mergeCell ref="K12:K13"/>
    <mergeCell ref="Z14:AA16"/>
    <mergeCell ref="K14:K16"/>
    <mergeCell ref="L12:L13"/>
    <mergeCell ref="M12:AA12"/>
    <mergeCell ref="B12:E12"/>
    <mergeCell ref="E14:E16"/>
    <mergeCell ref="F17:F19"/>
    <mergeCell ref="J17:J19"/>
    <mergeCell ref="J12:J13"/>
    <mergeCell ref="G17:G19"/>
    <mergeCell ref="F12:F13"/>
    <mergeCell ref="F14:F16"/>
    <mergeCell ref="H17:H19"/>
    <mergeCell ref="I12:I13"/>
    <mergeCell ref="I14:I16"/>
    <mergeCell ref="I17:I19"/>
    <mergeCell ref="A17:A19"/>
    <mergeCell ref="B17:B19"/>
    <mergeCell ref="C17:C19"/>
    <mergeCell ref="D17:D19"/>
    <mergeCell ref="E17:E19"/>
    <mergeCell ref="L6:AA6"/>
    <mergeCell ref="L7:AA7"/>
    <mergeCell ref="A11:AA11"/>
    <mergeCell ref="C8:F8"/>
    <mergeCell ref="C14:C16"/>
    <mergeCell ref="D14:D16"/>
    <mergeCell ref="C6:F6"/>
    <mergeCell ref="C7:F7"/>
    <mergeCell ref="C9:F9"/>
    <mergeCell ref="A14:A16"/>
    <mergeCell ref="G14:G16"/>
    <mergeCell ref="H14:H16"/>
    <mergeCell ref="J14:J16"/>
    <mergeCell ref="G12:H12"/>
    <mergeCell ref="B14:B16"/>
    <mergeCell ref="A12:A13"/>
    <mergeCell ref="A1:B4"/>
    <mergeCell ref="C1:AA1"/>
    <mergeCell ref="C2:AA2"/>
    <mergeCell ref="C3:AA3"/>
    <mergeCell ref="C4:K4"/>
    <mergeCell ref="L4:AA4"/>
  </mergeCells>
  <printOptions horizontalCentered="1"/>
  <pageMargins left="0.70866141732283472" right="0.70866141732283472" top="0.74803149606299213" bottom="0.74803149606299213" header="0.31496062992125984" footer="0.31496062992125984"/>
  <pageSetup scale="23" orientation="landscape" r:id="rId1"/>
  <headerFooter>
    <oddFooter>&amp;L&amp;"Arial,Normal"&amp;9F01-PE01-PR01 - V3</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opLeftCell="A5" zoomScale="80" zoomScaleNormal="80" zoomScaleSheetLayoutView="70" workbookViewId="0">
      <selection activeCell="A12" sqref="A12:A37"/>
    </sheetView>
  </sheetViews>
  <sheetFormatPr baseColWidth="10" defaultColWidth="11.42578125" defaultRowHeight="12.75" x14ac:dyDescent="0.2"/>
  <cols>
    <col min="1" max="1" width="22" style="1" customWidth="1"/>
    <col min="2" max="2" width="9.28515625" style="1" customWidth="1"/>
    <col min="3" max="3" width="22.42578125" style="1" customWidth="1"/>
    <col min="4" max="6" width="20.28515625" style="1" customWidth="1"/>
    <col min="7" max="7" width="16.42578125" style="1" customWidth="1"/>
    <col min="8" max="8" width="16.28515625" style="1" customWidth="1"/>
    <col min="9" max="9" width="11.85546875" style="1" customWidth="1"/>
    <col min="10" max="10" width="16" style="1" customWidth="1"/>
    <col min="11" max="11" width="12" style="1" customWidth="1"/>
    <col min="12" max="12" width="15.85546875" style="1" customWidth="1"/>
    <col min="13" max="13" width="12" style="1" customWidth="1"/>
    <col min="14" max="14" width="15.28515625" style="1" customWidth="1"/>
    <col min="15" max="15" width="11.7109375" style="1" customWidth="1"/>
    <col min="16" max="16" width="8.7109375" style="2" customWidth="1"/>
    <col min="17" max="17" width="9.42578125" style="2" customWidth="1"/>
    <col min="18" max="18" width="15.28515625" style="2" customWidth="1"/>
    <col min="19" max="19" width="13.28515625" style="1" customWidth="1"/>
    <col min="20" max="16384" width="11.42578125" style="1"/>
  </cols>
  <sheetData>
    <row r="1" spans="1:19" s="10" customFormat="1" ht="39.75" customHeight="1" x14ac:dyDescent="0.25">
      <c r="A1" s="301"/>
      <c r="B1" s="302" t="s">
        <v>117</v>
      </c>
      <c r="C1" s="302"/>
      <c r="D1" s="302"/>
      <c r="E1" s="302"/>
      <c r="F1" s="302"/>
      <c r="G1" s="302"/>
      <c r="H1" s="302"/>
      <c r="I1" s="302"/>
      <c r="J1" s="302"/>
      <c r="K1" s="302"/>
      <c r="L1" s="302"/>
      <c r="M1" s="302"/>
      <c r="N1" s="302"/>
      <c r="O1" s="302"/>
      <c r="P1" s="302"/>
      <c r="Q1" s="302"/>
      <c r="R1" s="453"/>
      <c r="S1" s="453"/>
    </row>
    <row r="2" spans="1:19" s="10" customFormat="1" ht="40.5" customHeight="1" x14ac:dyDescent="0.25">
      <c r="A2" s="301"/>
      <c r="B2" s="302" t="s">
        <v>118</v>
      </c>
      <c r="C2" s="302"/>
      <c r="D2" s="302"/>
      <c r="E2" s="302"/>
      <c r="F2" s="302"/>
      <c r="G2" s="302"/>
      <c r="H2" s="302"/>
      <c r="I2" s="302"/>
      <c r="J2" s="302"/>
      <c r="K2" s="302"/>
      <c r="L2" s="302"/>
      <c r="M2" s="302"/>
      <c r="N2" s="302"/>
      <c r="O2" s="302"/>
      <c r="P2" s="302"/>
      <c r="Q2" s="302"/>
      <c r="R2" s="453"/>
      <c r="S2" s="453"/>
    </row>
    <row r="3" spans="1:19" s="10" customFormat="1" ht="42.75" customHeight="1" x14ac:dyDescent="0.25">
      <c r="A3" s="301"/>
      <c r="B3" s="302" t="s">
        <v>119</v>
      </c>
      <c r="C3" s="302"/>
      <c r="D3" s="302"/>
      <c r="E3" s="302"/>
      <c r="F3" s="302"/>
      <c r="G3" s="302"/>
      <c r="H3" s="302"/>
      <c r="I3" s="302"/>
      <c r="J3" s="302"/>
      <c r="K3" s="302"/>
      <c r="L3" s="302"/>
      <c r="M3" s="302"/>
      <c r="N3" s="302"/>
      <c r="O3" s="302"/>
      <c r="P3" s="302"/>
      <c r="Q3" s="302"/>
      <c r="R3" s="453"/>
      <c r="S3" s="453"/>
    </row>
    <row r="4" spans="1:19" s="10" customFormat="1" ht="33.75" customHeight="1" x14ac:dyDescent="0.25">
      <c r="A4" s="301"/>
      <c r="B4" s="303" t="s">
        <v>156</v>
      </c>
      <c r="C4" s="303"/>
      <c r="D4" s="303"/>
      <c r="E4" s="303"/>
      <c r="F4" s="303"/>
      <c r="G4" s="303"/>
      <c r="H4" s="303"/>
      <c r="I4" s="303"/>
      <c r="J4" s="303"/>
      <c r="K4" s="303"/>
      <c r="L4" s="303"/>
      <c r="M4" s="303"/>
      <c r="N4" s="91"/>
      <c r="O4" s="455" t="s">
        <v>182</v>
      </c>
      <c r="P4" s="455"/>
      <c r="Q4" s="455"/>
      <c r="R4" s="453"/>
      <c r="S4" s="453"/>
    </row>
    <row r="5" spans="1:19" ht="12" customHeight="1" x14ac:dyDescent="0.2">
      <c r="A5" s="11"/>
      <c r="B5" s="9"/>
      <c r="C5" s="9"/>
      <c r="D5" s="9"/>
      <c r="E5" s="9"/>
      <c r="F5" s="9"/>
      <c r="G5" s="9"/>
      <c r="H5" s="9"/>
      <c r="I5" s="9"/>
      <c r="J5" s="9"/>
      <c r="K5" s="9"/>
      <c r="L5" s="9"/>
      <c r="M5" s="9"/>
      <c r="N5" s="9"/>
      <c r="O5" s="9"/>
    </row>
    <row r="6" spans="1:19" ht="31.5" customHeight="1" x14ac:dyDescent="0.2">
      <c r="A6" s="79" t="s">
        <v>168</v>
      </c>
      <c r="B6" s="478"/>
      <c r="C6" s="478"/>
      <c r="D6" s="81"/>
      <c r="E6" s="81"/>
      <c r="F6" s="81"/>
      <c r="G6" s="81"/>
      <c r="H6" s="81"/>
      <c r="I6" s="81"/>
      <c r="J6" s="81"/>
      <c r="K6" s="81"/>
      <c r="L6" s="81"/>
      <c r="M6" s="81"/>
      <c r="N6" s="81"/>
      <c r="O6" s="81"/>
      <c r="P6" s="82"/>
      <c r="Q6" s="82"/>
      <c r="R6" s="82"/>
      <c r="S6" s="83"/>
    </row>
    <row r="7" spans="1:19" s="32" customFormat="1" ht="31.5" customHeight="1" x14ac:dyDescent="0.2">
      <c r="A7" s="79" t="s">
        <v>2</v>
      </c>
      <c r="B7" s="472"/>
      <c r="C7" s="472"/>
      <c r="D7" s="84"/>
      <c r="E7" s="84"/>
      <c r="F7" s="84"/>
      <c r="G7" s="84"/>
      <c r="H7" s="84"/>
      <c r="I7" s="84"/>
      <c r="J7" s="84"/>
      <c r="K7" s="84"/>
      <c r="L7" s="84"/>
      <c r="M7" s="84"/>
      <c r="N7" s="84"/>
      <c r="O7" s="84"/>
      <c r="P7" s="31"/>
      <c r="Q7" s="31"/>
      <c r="R7" s="31"/>
    </row>
    <row r="8" spans="1:19" s="32" customFormat="1" ht="31.5" customHeight="1" x14ac:dyDescent="0.2">
      <c r="A8" s="79" t="s">
        <v>174</v>
      </c>
      <c r="B8" s="472"/>
      <c r="C8" s="472"/>
      <c r="D8" s="84"/>
      <c r="E8" s="84"/>
      <c r="F8" s="84"/>
      <c r="G8" s="84"/>
      <c r="H8" s="84"/>
      <c r="I8" s="84"/>
      <c r="J8" s="84"/>
      <c r="K8" s="84"/>
      <c r="L8" s="84"/>
      <c r="M8" s="84"/>
      <c r="N8" s="84"/>
      <c r="O8" s="84"/>
      <c r="P8" s="31"/>
      <c r="Q8" s="31"/>
      <c r="R8" s="31"/>
    </row>
    <row r="9" spans="1:19" s="32" customFormat="1" ht="12" x14ac:dyDescent="0.2">
      <c r="P9" s="31"/>
      <c r="Q9" s="31"/>
      <c r="R9" s="31"/>
    </row>
    <row r="10" spans="1:19" s="32" customFormat="1" ht="27.75" customHeight="1" x14ac:dyDescent="0.2">
      <c r="A10" s="460" t="s">
        <v>175</v>
      </c>
      <c r="B10" s="460" t="s">
        <v>6</v>
      </c>
      <c r="C10" s="460"/>
      <c r="D10" s="461" t="s">
        <v>179</v>
      </c>
      <c r="E10" s="461"/>
      <c r="F10" s="461"/>
      <c r="G10" s="461"/>
      <c r="H10" s="454" t="s">
        <v>187</v>
      </c>
      <c r="I10" s="454"/>
      <c r="J10" s="454"/>
      <c r="K10" s="454"/>
      <c r="L10" s="454" t="s">
        <v>116</v>
      </c>
      <c r="M10" s="454"/>
      <c r="N10" s="454"/>
      <c r="O10" s="454"/>
      <c r="P10" s="454" t="s">
        <v>128</v>
      </c>
      <c r="Q10" s="454"/>
      <c r="R10" s="454"/>
      <c r="S10" s="454"/>
    </row>
    <row r="11" spans="1:19" s="32" customFormat="1" ht="33.75" customHeight="1" x14ac:dyDescent="0.2">
      <c r="A11" s="460"/>
      <c r="B11" s="90" t="s">
        <v>127</v>
      </c>
      <c r="C11" s="90" t="s">
        <v>7</v>
      </c>
      <c r="D11" s="90" t="s">
        <v>1</v>
      </c>
      <c r="E11" s="90" t="s">
        <v>183</v>
      </c>
      <c r="F11" s="90" t="s">
        <v>96</v>
      </c>
      <c r="G11" s="90" t="s">
        <v>184</v>
      </c>
      <c r="H11" s="90" t="s">
        <v>1</v>
      </c>
      <c r="I11" s="90" t="s">
        <v>183</v>
      </c>
      <c r="J11" s="90" t="s">
        <v>96</v>
      </c>
      <c r="K11" s="90" t="s">
        <v>184</v>
      </c>
      <c r="L11" s="90" t="s">
        <v>1</v>
      </c>
      <c r="M11" s="90" t="s">
        <v>185</v>
      </c>
      <c r="N11" s="90" t="s">
        <v>96</v>
      </c>
      <c r="O11" s="90" t="s">
        <v>184</v>
      </c>
      <c r="P11" s="96" t="s">
        <v>131</v>
      </c>
      <c r="Q11" s="96" t="s">
        <v>129</v>
      </c>
      <c r="R11" s="96" t="s">
        <v>130</v>
      </c>
      <c r="S11" s="96" t="s">
        <v>103</v>
      </c>
    </row>
    <row r="12" spans="1:19" s="32" customFormat="1" ht="10.5" customHeight="1" x14ac:dyDescent="0.2">
      <c r="A12" s="479" t="s">
        <v>122</v>
      </c>
      <c r="B12" s="101">
        <v>1</v>
      </c>
      <c r="C12" s="102" t="s">
        <v>35</v>
      </c>
      <c r="D12" s="463" t="s">
        <v>186</v>
      </c>
      <c r="E12" s="464"/>
      <c r="F12" s="464"/>
      <c r="G12" s="465"/>
      <c r="H12" s="462" t="s">
        <v>121</v>
      </c>
      <c r="I12" s="462"/>
      <c r="J12" s="462"/>
      <c r="K12" s="462"/>
      <c r="L12" s="490" t="s">
        <v>123</v>
      </c>
      <c r="M12" s="490"/>
      <c r="N12" s="490"/>
      <c r="O12" s="490"/>
      <c r="P12" s="459" t="s">
        <v>124</v>
      </c>
      <c r="Q12" s="459" t="s">
        <v>125</v>
      </c>
      <c r="R12" s="459" t="s">
        <v>126</v>
      </c>
      <c r="S12" s="459" t="s">
        <v>149</v>
      </c>
    </row>
    <row r="13" spans="1:19" s="32" customFormat="1" ht="10.5" customHeight="1" x14ac:dyDescent="0.2">
      <c r="A13" s="479"/>
      <c r="B13" s="101">
        <v>2</v>
      </c>
      <c r="C13" s="102" t="s">
        <v>37</v>
      </c>
      <c r="D13" s="466"/>
      <c r="E13" s="467"/>
      <c r="F13" s="467"/>
      <c r="G13" s="468"/>
      <c r="H13" s="462"/>
      <c r="I13" s="462"/>
      <c r="J13" s="462"/>
      <c r="K13" s="462"/>
      <c r="L13" s="490"/>
      <c r="M13" s="490"/>
      <c r="N13" s="490"/>
      <c r="O13" s="490"/>
      <c r="P13" s="459"/>
      <c r="Q13" s="459"/>
      <c r="R13" s="459"/>
      <c r="S13" s="459"/>
    </row>
    <row r="14" spans="1:19" s="32" customFormat="1" ht="10.5" customHeight="1" x14ac:dyDescent="0.2">
      <c r="A14" s="479"/>
      <c r="B14" s="101">
        <v>3</v>
      </c>
      <c r="C14" s="102" t="s">
        <v>39</v>
      </c>
      <c r="D14" s="466"/>
      <c r="E14" s="467"/>
      <c r="F14" s="467"/>
      <c r="G14" s="468"/>
      <c r="H14" s="462"/>
      <c r="I14" s="462"/>
      <c r="J14" s="462"/>
      <c r="K14" s="462"/>
      <c r="L14" s="490"/>
      <c r="M14" s="490"/>
      <c r="N14" s="490"/>
      <c r="O14" s="490"/>
      <c r="P14" s="459"/>
      <c r="Q14" s="459"/>
      <c r="R14" s="459"/>
      <c r="S14" s="459"/>
    </row>
    <row r="15" spans="1:19" s="32" customFormat="1" ht="10.5" customHeight="1" x14ac:dyDescent="0.2">
      <c r="A15" s="479"/>
      <c r="B15" s="101">
        <v>4</v>
      </c>
      <c r="C15" s="102" t="s">
        <v>41</v>
      </c>
      <c r="D15" s="466"/>
      <c r="E15" s="467"/>
      <c r="F15" s="467"/>
      <c r="G15" s="468"/>
      <c r="H15" s="462"/>
      <c r="I15" s="462"/>
      <c r="J15" s="462"/>
      <c r="K15" s="462"/>
      <c r="L15" s="490"/>
      <c r="M15" s="490"/>
      <c r="N15" s="490"/>
      <c r="O15" s="490"/>
      <c r="P15" s="459"/>
      <c r="Q15" s="459"/>
      <c r="R15" s="459"/>
      <c r="S15" s="459"/>
    </row>
    <row r="16" spans="1:19" s="32" customFormat="1" ht="10.5" customHeight="1" x14ac:dyDescent="0.2">
      <c r="A16" s="479"/>
      <c r="B16" s="101">
        <v>5</v>
      </c>
      <c r="C16" s="102" t="s">
        <v>43</v>
      </c>
      <c r="D16" s="466"/>
      <c r="E16" s="467"/>
      <c r="F16" s="467"/>
      <c r="G16" s="468"/>
      <c r="H16" s="462"/>
      <c r="I16" s="462"/>
      <c r="J16" s="462"/>
      <c r="K16" s="462"/>
      <c r="L16" s="490"/>
      <c r="M16" s="490"/>
      <c r="N16" s="490"/>
      <c r="O16" s="490"/>
      <c r="P16" s="459"/>
      <c r="Q16" s="459"/>
      <c r="R16" s="459"/>
      <c r="S16" s="459"/>
    </row>
    <row r="17" spans="1:19" s="32" customFormat="1" ht="10.5" customHeight="1" x14ac:dyDescent="0.2">
      <c r="A17" s="479"/>
      <c r="B17" s="101">
        <v>6</v>
      </c>
      <c r="C17" s="102" t="s">
        <v>45</v>
      </c>
      <c r="D17" s="466"/>
      <c r="E17" s="467"/>
      <c r="F17" s="467"/>
      <c r="G17" s="468"/>
      <c r="H17" s="462"/>
      <c r="I17" s="462"/>
      <c r="J17" s="462"/>
      <c r="K17" s="462"/>
      <c r="L17" s="490"/>
      <c r="M17" s="490"/>
      <c r="N17" s="490"/>
      <c r="O17" s="490"/>
      <c r="P17" s="459"/>
      <c r="Q17" s="459"/>
      <c r="R17" s="459"/>
      <c r="S17" s="459"/>
    </row>
    <row r="18" spans="1:19" s="32" customFormat="1" ht="10.5" customHeight="1" x14ac:dyDescent="0.2">
      <c r="A18" s="479"/>
      <c r="B18" s="101">
        <v>7</v>
      </c>
      <c r="C18" s="102" t="s">
        <v>46</v>
      </c>
      <c r="D18" s="466"/>
      <c r="E18" s="467"/>
      <c r="F18" s="467"/>
      <c r="G18" s="468"/>
      <c r="H18" s="462"/>
      <c r="I18" s="462"/>
      <c r="J18" s="462"/>
      <c r="K18" s="462"/>
      <c r="L18" s="490"/>
      <c r="M18" s="490"/>
      <c r="N18" s="490"/>
      <c r="O18" s="490"/>
      <c r="P18" s="459"/>
      <c r="Q18" s="459"/>
      <c r="R18" s="459"/>
      <c r="S18" s="459"/>
    </row>
    <row r="19" spans="1:19" s="32" customFormat="1" ht="10.5" customHeight="1" x14ac:dyDescent="0.2">
      <c r="A19" s="479"/>
      <c r="B19" s="101">
        <v>8</v>
      </c>
      <c r="C19" s="102" t="s">
        <v>47</v>
      </c>
      <c r="D19" s="466"/>
      <c r="E19" s="467"/>
      <c r="F19" s="467"/>
      <c r="G19" s="468"/>
      <c r="H19" s="462"/>
      <c r="I19" s="462"/>
      <c r="J19" s="462"/>
      <c r="K19" s="462"/>
      <c r="L19" s="490"/>
      <c r="M19" s="490"/>
      <c r="N19" s="490"/>
      <c r="O19" s="490"/>
      <c r="P19" s="459"/>
      <c r="Q19" s="459"/>
      <c r="R19" s="459"/>
      <c r="S19" s="459"/>
    </row>
    <row r="20" spans="1:19" s="32" customFormat="1" ht="10.5" customHeight="1" x14ac:dyDescent="0.2">
      <c r="A20" s="479"/>
      <c r="B20" s="101">
        <v>9</v>
      </c>
      <c r="C20" s="102" t="s">
        <v>48</v>
      </c>
      <c r="D20" s="466"/>
      <c r="E20" s="467"/>
      <c r="F20" s="467"/>
      <c r="G20" s="468"/>
      <c r="H20" s="462"/>
      <c r="I20" s="462"/>
      <c r="J20" s="462"/>
      <c r="K20" s="462"/>
      <c r="L20" s="490"/>
      <c r="M20" s="490"/>
      <c r="N20" s="490"/>
      <c r="O20" s="490"/>
      <c r="P20" s="459"/>
      <c r="Q20" s="459"/>
      <c r="R20" s="459"/>
      <c r="S20" s="459"/>
    </row>
    <row r="21" spans="1:19" s="32" customFormat="1" ht="10.5" customHeight="1" x14ac:dyDescent="0.2">
      <c r="A21" s="479"/>
      <c r="B21" s="101">
        <v>10</v>
      </c>
      <c r="C21" s="102" t="s">
        <v>49</v>
      </c>
      <c r="D21" s="466"/>
      <c r="E21" s="467"/>
      <c r="F21" s="467"/>
      <c r="G21" s="468"/>
      <c r="H21" s="462"/>
      <c r="I21" s="462"/>
      <c r="J21" s="462"/>
      <c r="K21" s="462"/>
      <c r="L21" s="490"/>
      <c r="M21" s="490"/>
      <c r="N21" s="490"/>
      <c r="O21" s="490"/>
      <c r="P21" s="459"/>
      <c r="Q21" s="459"/>
      <c r="R21" s="459"/>
      <c r="S21" s="459"/>
    </row>
    <row r="22" spans="1:19" s="32" customFormat="1" ht="10.5" customHeight="1" x14ac:dyDescent="0.2">
      <c r="A22" s="479"/>
      <c r="B22" s="101">
        <v>11</v>
      </c>
      <c r="C22" s="102" t="s">
        <v>51</v>
      </c>
      <c r="D22" s="466"/>
      <c r="E22" s="467"/>
      <c r="F22" s="467"/>
      <c r="G22" s="468"/>
      <c r="H22" s="462"/>
      <c r="I22" s="462"/>
      <c r="J22" s="462"/>
      <c r="K22" s="462"/>
      <c r="L22" s="490"/>
      <c r="M22" s="490"/>
      <c r="N22" s="490"/>
      <c r="O22" s="490"/>
      <c r="P22" s="459"/>
      <c r="Q22" s="459"/>
      <c r="R22" s="459"/>
      <c r="S22" s="459"/>
    </row>
    <row r="23" spans="1:19" s="32" customFormat="1" ht="10.5" customHeight="1" x14ac:dyDescent="0.2">
      <c r="A23" s="479"/>
      <c r="B23" s="101">
        <v>12</v>
      </c>
      <c r="C23" s="102" t="s">
        <v>13</v>
      </c>
      <c r="D23" s="466"/>
      <c r="E23" s="467"/>
      <c r="F23" s="467"/>
      <c r="G23" s="468"/>
      <c r="H23" s="462"/>
      <c r="I23" s="462"/>
      <c r="J23" s="462"/>
      <c r="K23" s="462"/>
      <c r="L23" s="490"/>
      <c r="M23" s="490"/>
      <c r="N23" s="490"/>
      <c r="O23" s="490"/>
      <c r="P23" s="459"/>
      <c r="Q23" s="459"/>
      <c r="R23" s="459"/>
      <c r="S23" s="459"/>
    </row>
    <row r="24" spans="1:19" s="32" customFormat="1" ht="10.5" customHeight="1" x14ac:dyDescent="0.2">
      <c r="A24" s="479"/>
      <c r="B24" s="101">
        <v>13</v>
      </c>
      <c r="C24" s="102" t="s">
        <v>15</v>
      </c>
      <c r="D24" s="466"/>
      <c r="E24" s="467"/>
      <c r="F24" s="467"/>
      <c r="G24" s="468"/>
      <c r="H24" s="462"/>
      <c r="I24" s="462"/>
      <c r="J24" s="462"/>
      <c r="K24" s="462"/>
      <c r="L24" s="490"/>
      <c r="M24" s="490"/>
      <c r="N24" s="490"/>
      <c r="O24" s="490"/>
      <c r="P24" s="459"/>
      <c r="Q24" s="459"/>
      <c r="R24" s="459"/>
      <c r="S24" s="459"/>
    </row>
    <row r="25" spans="1:19" s="32" customFormat="1" ht="10.5" customHeight="1" x14ac:dyDescent="0.2">
      <c r="A25" s="479"/>
      <c r="B25" s="101">
        <v>14</v>
      </c>
      <c r="C25" s="102" t="s">
        <v>17</v>
      </c>
      <c r="D25" s="466"/>
      <c r="E25" s="467"/>
      <c r="F25" s="467"/>
      <c r="G25" s="468"/>
      <c r="H25" s="462"/>
      <c r="I25" s="462"/>
      <c r="J25" s="462"/>
      <c r="K25" s="462"/>
      <c r="L25" s="490"/>
      <c r="M25" s="490"/>
      <c r="N25" s="490"/>
      <c r="O25" s="490"/>
      <c r="P25" s="459"/>
      <c r="Q25" s="459"/>
      <c r="R25" s="459"/>
      <c r="S25" s="459"/>
    </row>
    <row r="26" spans="1:19" s="32" customFormat="1" ht="10.5" customHeight="1" x14ac:dyDescent="0.2">
      <c r="A26" s="479"/>
      <c r="B26" s="101">
        <v>15</v>
      </c>
      <c r="C26" s="102" t="s">
        <v>19</v>
      </c>
      <c r="D26" s="466"/>
      <c r="E26" s="467"/>
      <c r="F26" s="467"/>
      <c r="G26" s="468"/>
      <c r="H26" s="462"/>
      <c r="I26" s="462"/>
      <c r="J26" s="462"/>
      <c r="K26" s="462"/>
      <c r="L26" s="490"/>
      <c r="M26" s="490"/>
      <c r="N26" s="490"/>
      <c r="O26" s="490"/>
      <c r="P26" s="459"/>
      <c r="Q26" s="459"/>
      <c r="R26" s="459"/>
      <c r="S26" s="459"/>
    </row>
    <row r="27" spans="1:19" s="32" customFormat="1" ht="10.5" customHeight="1" x14ac:dyDescent="0.2">
      <c r="A27" s="479"/>
      <c r="B27" s="101">
        <v>16</v>
      </c>
      <c r="C27" s="102" t="s">
        <v>21</v>
      </c>
      <c r="D27" s="466"/>
      <c r="E27" s="467"/>
      <c r="F27" s="467"/>
      <c r="G27" s="468"/>
      <c r="H27" s="462"/>
      <c r="I27" s="462"/>
      <c r="J27" s="462"/>
      <c r="K27" s="462"/>
      <c r="L27" s="490"/>
      <c r="M27" s="490"/>
      <c r="N27" s="490"/>
      <c r="O27" s="490"/>
      <c r="P27" s="459"/>
      <c r="Q27" s="459"/>
      <c r="R27" s="459"/>
      <c r="S27" s="459"/>
    </row>
    <row r="28" spans="1:19" s="32" customFormat="1" ht="10.5" customHeight="1" x14ac:dyDescent="0.2">
      <c r="A28" s="479"/>
      <c r="B28" s="101">
        <v>17</v>
      </c>
      <c r="C28" s="102" t="s">
        <v>58</v>
      </c>
      <c r="D28" s="466"/>
      <c r="E28" s="467"/>
      <c r="F28" s="467"/>
      <c r="G28" s="468"/>
      <c r="H28" s="462"/>
      <c r="I28" s="462"/>
      <c r="J28" s="462"/>
      <c r="K28" s="462"/>
      <c r="L28" s="490"/>
      <c r="M28" s="490"/>
      <c r="N28" s="490"/>
      <c r="O28" s="490"/>
      <c r="P28" s="459"/>
      <c r="Q28" s="459"/>
      <c r="R28" s="459"/>
      <c r="S28" s="459"/>
    </row>
    <row r="29" spans="1:19" s="32" customFormat="1" ht="10.5" customHeight="1" x14ac:dyDescent="0.2">
      <c r="A29" s="479"/>
      <c r="B29" s="101">
        <v>18</v>
      </c>
      <c r="C29" s="102" t="s">
        <v>23</v>
      </c>
      <c r="D29" s="466"/>
      <c r="E29" s="467"/>
      <c r="F29" s="467"/>
      <c r="G29" s="468"/>
      <c r="H29" s="462"/>
      <c r="I29" s="462"/>
      <c r="J29" s="462"/>
      <c r="K29" s="462"/>
      <c r="L29" s="490"/>
      <c r="M29" s="490"/>
      <c r="N29" s="490"/>
      <c r="O29" s="490"/>
      <c r="P29" s="459"/>
      <c r="Q29" s="459"/>
      <c r="R29" s="459"/>
      <c r="S29" s="459"/>
    </row>
    <row r="30" spans="1:19" s="32" customFormat="1" ht="10.5" customHeight="1" x14ac:dyDescent="0.2">
      <c r="A30" s="479"/>
      <c r="B30" s="101">
        <v>19</v>
      </c>
      <c r="C30" s="102" t="s">
        <v>25</v>
      </c>
      <c r="D30" s="466"/>
      <c r="E30" s="467"/>
      <c r="F30" s="467"/>
      <c r="G30" s="468"/>
      <c r="H30" s="462"/>
      <c r="I30" s="462"/>
      <c r="J30" s="462"/>
      <c r="K30" s="462"/>
      <c r="L30" s="490"/>
      <c r="M30" s="490"/>
      <c r="N30" s="490"/>
      <c r="O30" s="490"/>
      <c r="P30" s="459"/>
      <c r="Q30" s="459"/>
      <c r="R30" s="459"/>
      <c r="S30" s="459"/>
    </row>
    <row r="31" spans="1:19" s="32" customFormat="1" ht="10.5" customHeight="1" x14ac:dyDescent="0.2">
      <c r="A31" s="479"/>
      <c r="B31" s="101">
        <v>20</v>
      </c>
      <c r="C31" s="102" t="s">
        <v>27</v>
      </c>
      <c r="D31" s="466"/>
      <c r="E31" s="467"/>
      <c r="F31" s="467"/>
      <c r="G31" s="468"/>
      <c r="H31" s="462"/>
      <c r="I31" s="462"/>
      <c r="J31" s="462"/>
      <c r="K31" s="462"/>
      <c r="L31" s="490"/>
      <c r="M31" s="490"/>
      <c r="N31" s="490"/>
      <c r="O31" s="490"/>
      <c r="P31" s="459"/>
      <c r="Q31" s="459"/>
      <c r="R31" s="459"/>
      <c r="S31" s="459"/>
    </row>
    <row r="32" spans="1:19" s="32" customFormat="1" ht="10.5" customHeight="1" x14ac:dyDescent="0.2">
      <c r="A32" s="479"/>
      <c r="B32" s="101">
        <v>21</v>
      </c>
      <c r="C32" s="102" t="s">
        <v>29</v>
      </c>
      <c r="D32" s="466"/>
      <c r="E32" s="467"/>
      <c r="F32" s="467"/>
      <c r="G32" s="468"/>
      <c r="H32" s="462"/>
      <c r="I32" s="462"/>
      <c r="J32" s="462"/>
      <c r="K32" s="462"/>
      <c r="L32" s="490"/>
      <c r="M32" s="490"/>
      <c r="N32" s="490"/>
      <c r="O32" s="490"/>
      <c r="P32" s="459"/>
      <c r="Q32" s="459"/>
      <c r="R32" s="459"/>
      <c r="S32" s="459"/>
    </row>
    <row r="33" spans="1:19" s="31" customFormat="1" ht="10.5" customHeight="1" x14ac:dyDescent="0.2">
      <c r="A33" s="479"/>
      <c r="B33" s="101">
        <v>22</v>
      </c>
      <c r="C33" s="102" t="s">
        <v>31</v>
      </c>
      <c r="D33" s="466"/>
      <c r="E33" s="467"/>
      <c r="F33" s="467"/>
      <c r="G33" s="468"/>
      <c r="H33" s="462"/>
      <c r="I33" s="462"/>
      <c r="J33" s="462"/>
      <c r="K33" s="462"/>
      <c r="L33" s="490"/>
      <c r="M33" s="490"/>
      <c r="N33" s="490"/>
      <c r="O33" s="490"/>
      <c r="P33" s="459"/>
      <c r="Q33" s="459"/>
      <c r="R33" s="459"/>
      <c r="S33" s="459"/>
    </row>
    <row r="34" spans="1:19" s="31" customFormat="1" ht="10.5" customHeight="1" x14ac:dyDescent="0.2">
      <c r="A34" s="479"/>
      <c r="B34" s="101">
        <v>23</v>
      </c>
      <c r="C34" s="102" t="s">
        <v>63</v>
      </c>
      <c r="D34" s="466"/>
      <c r="E34" s="467"/>
      <c r="F34" s="467"/>
      <c r="G34" s="468"/>
      <c r="H34" s="462"/>
      <c r="I34" s="462"/>
      <c r="J34" s="462"/>
      <c r="K34" s="462"/>
      <c r="L34" s="490"/>
      <c r="M34" s="490"/>
      <c r="N34" s="490"/>
      <c r="O34" s="490"/>
      <c r="P34" s="459"/>
      <c r="Q34" s="459"/>
      <c r="R34" s="459"/>
      <c r="S34" s="459"/>
    </row>
    <row r="35" spans="1:19" s="31" customFormat="1" ht="10.5" customHeight="1" x14ac:dyDescent="0.2">
      <c r="A35" s="479"/>
      <c r="B35" s="101">
        <v>24</v>
      </c>
      <c r="C35" s="102" t="s">
        <v>64</v>
      </c>
      <c r="D35" s="466"/>
      <c r="E35" s="467"/>
      <c r="F35" s="467"/>
      <c r="G35" s="468"/>
      <c r="H35" s="462"/>
      <c r="I35" s="462"/>
      <c r="J35" s="462"/>
      <c r="K35" s="462"/>
      <c r="L35" s="490"/>
      <c r="M35" s="490"/>
      <c r="N35" s="490"/>
      <c r="O35" s="490"/>
      <c r="P35" s="459"/>
      <c r="Q35" s="459"/>
      <c r="R35" s="459"/>
      <c r="S35" s="459"/>
    </row>
    <row r="36" spans="1:19" s="31" customFormat="1" ht="10.5" customHeight="1" x14ac:dyDescent="0.2">
      <c r="A36" s="479"/>
      <c r="B36" s="101">
        <v>25</v>
      </c>
      <c r="C36" s="102" t="s">
        <v>65</v>
      </c>
      <c r="D36" s="469"/>
      <c r="E36" s="470"/>
      <c r="F36" s="470"/>
      <c r="G36" s="471"/>
      <c r="H36" s="462"/>
      <c r="I36" s="462"/>
      <c r="J36" s="462"/>
      <c r="K36" s="462"/>
      <c r="L36" s="490"/>
      <c r="M36" s="490"/>
      <c r="N36" s="490"/>
      <c r="O36" s="490"/>
      <c r="P36" s="459"/>
      <c r="Q36" s="459"/>
      <c r="R36" s="459"/>
      <c r="S36" s="459"/>
    </row>
    <row r="37" spans="1:19" s="31" customFormat="1" ht="15.75" customHeight="1" x14ac:dyDescent="0.2">
      <c r="A37" s="479"/>
      <c r="B37" s="486" t="s">
        <v>94</v>
      </c>
      <c r="C37" s="486"/>
      <c r="D37" s="456" t="s">
        <v>94</v>
      </c>
      <c r="E37" s="457"/>
      <c r="F37" s="457"/>
      <c r="G37" s="458"/>
      <c r="H37" s="480" t="s">
        <v>94</v>
      </c>
      <c r="I37" s="481"/>
      <c r="J37" s="481"/>
      <c r="K37" s="482"/>
      <c r="L37" s="483" t="s">
        <v>94</v>
      </c>
      <c r="M37" s="484"/>
      <c r="N37" s="484"/>
      <c r="O37" s="485"/>
      <c r="P37" s="97"/>
      <c r="Q37" s="98"/>
      <c r="R37" s="99"/>
      <c r="S37" s="100"/>
    </row>
    <row r="38" spans="1:19" s="31" customFormat="1" ht="32.25" customHeight="1" x14ac:dyDescent="0.2">
      <c r="A38" s="473" t="s">
        <v>12</v>
      </c>
      <c r="B38" s="33">
        <v>1</v>
      </c>
      <c r="C38" s="34" t="s">
        <v>35</v>
      </c>
      <c r="D38" s="35"/>
      <c r="E38" s="92"/>
      <c r="F38" s="36"/>
      <c r="G38" s="37"/>
      <c r="H38" s="38"/>
      <c r="I38" s="39"/>
      <c r="J38" s="39"/>
      <c r="K38" s="40"/>
      <c r="L38" s="41"/>
      <c r="M38" s="41"/>
      <c r="N38" s="41"/>
      <c r="O38" s="41"/>
      <c r="P38" s="42"/>
      <c r="Q38" s="43"/>
      <c r="R38" s="44"/>
      <c r="S38" s="45"/>
    </row>
    <row r="39" spans="1:19" s="31" customFormat="1" ht="32.25" customHeight="1" x14ac:dyDescent="0.2">
      <c r="A39" s="473"/>
      <c r="B39" s="33">
        <v>2</v>
      </c>
      <c r="C39" s="46" t="s">
        <v>37</v>
      </c>
      <c r="D39" s="35"/>
      <c r="E39" s="92"/>
      <c r="F39" s="36"/>
      <c r="G39" s="37"/>
      <c r="H39" s="47"/>
      <c r="I39" s="48"/>
      <c r="J39" s="48"/>
      <c r="K39" s="49"/>
      <c r="L39" s="50"/>
      <c r="M39" s="50"/>
      <c r="N39" s="50"/>
      <c r="O39" s="50"/>
      <c r="P39" s="51"/>
      <c r="Q39" s="43"/>
      <c r="R39" s="44"/>
      <c r="S39" s="45"/>
    </row>
    <row r="40" spans="1:19" s="31" customFormat="1" ht="32.25" customHeight="1" x14ac:dyDescent="0.2">
      <c r="A40" s="473"/>
      <c r="B40" s="52">
        <v>3</v>
      </c>
      <c r="C40" s="46" t="s">
        <v>39</v>
      </c>
      <c r="D40" s="35"/>
      <c r="E40" s="92"/>
      <c r="F40" s="36"/>
      <c r="G40" s="37"/>
      <c r="H40" s="47"/>
      <c r="I40" s="48"/>
      <c r="J40" s="48"/>
      <c r="K40" s="49"/>
      <c r="L40" s="50"/>
      <c r="M40" s="50"/>
      <c r="N40" s="50"/>
      <c r="O40" s="50"/>
      <c r="P40" s="51"/>
      <c r="Q40" s="43"/>
      <c r="R40" s="44"/>
      <c r="S40" s="45"/>
    </row>
    <row r="41" spans="1:19" s="31" customFormat="1" ht="32.25" customHeight="1" x14ac:dyDescent="0.2">
      <c r="A41" s="473"/>
      <c r="B41" s="33">
        <v>4</v>
      </c>
      <c r="C41" s="46" t="s">
        <v>41</v>
      </c>
      <c r="D41" s="35"/>
      <c r="E41" s="92"/>
      <c r="F41" s="36"/>
      <c r="G41" s="37"/>
      <c r="H41" s="47"/>
      <c r="I41" s="48"/>
      <c r="J41" s="48"/>
      <c r="K41" s="49"/>
      <c r="L41" s="50"/>
      <c r="M41" s="50"/>
      <c r="N41" s="50"/>
      <c r="O41" s="50"/>
      <c r="P41" s="51"/>
      <c r="Q41" s="43"/>
      <c r="R41" s="44"/>
      <c r="S41" s="45"/>
    </row>
    <row r="42" spans="1:19" s="31" customFormat="1" ht="32.25" customHeight="1" x14ac:dyDescent="0.2">
      <c r="A42" s="473"/>
      <c r="B42" s="33">
        <v>5</v>
      </c>
      <c r="C42" s="46" t="s">
        <v>43</v>
      </c>
      <c r="D42" s="35"/>
      <c r="E42" s="92"/>
      <c r="F42" s="36"/>
      <c r="G42" s="37"/>
      <c r="H42" s="47"/>
      <c r="I42" s="48"/>
      <c r="J42" s="48"/>
      <c r="K42" s="49"/>
      <c r="L42" s="50"/>
      <c r="M42" s="50"/>
      <c r="N42" s="50"/>
      <c r="O42" s="50"/>
      <c r="P42" s="51"/>
      <c r="Q42" s="43"/>
      <c r="R42" s="44"/>
      <c r="S42" s="45"/>
    </row>
    <row r="43" spans="1:19" s="31" customFormat="1" ht="32.25" customHeight="1" x14ac:dyDescent="0.2">
      <c r="A43" s="473"/>
      <c r="B43" s="52">
        <v>6</v>
      </c>
      <c r="C43" s="46" t="s">
        <v>45</v>
      </c>
      <c r="D43" s="35"/>
      <c r="E43" s="92"/>
      <c r="F43" s="36"/>
      <c r="G43" s="37"/>
      <c r="H43" s="47"/>
      <c r="I43" s="48"/>
      <c r="J43" s="48"/>
      <c r="K43" s="49"/>
      <c r="L43" s="50"/>
      <c r="M43" s="50"/>
      <c r="N43" s="50"/>
      <c r="O43" s="50"/>
      <c r="P43" s="51"/>
      <c r="Q43" s="43"/>
      <c r="R43" s="44"/>
      <c r="S43" s="45"/>
    </row>
    <row r="44" spans="1:19" s="31" customFormat="1" ht="32.25" customHeight="1" x14ac:dyDescent="0.2">
      <c r="A44" s="473"/>
      <c r="B44" s="33">
        <v>7</v>
      </c>
      <c r="C44" s="46" t="s">
        <v>46</v>
      </c>
      <c r="D44" s="35"/>
      <c r="E44" s="92"/>
      <c r="F44" s="36"/>
      <c r="G44" s="37"/>
      <c r="H44" s="47"/>
      <c r="I44" s="48"/>
      <c r="J44" s="48"/>
      <c r="K44" s="49"/>
      <c r="L44" s="50"/>
      <c r="M44" s="50"/>
      <c r="N44" s="50"/>
      <c r="O44" s="50"/>
      <c r="P44" s="51"/>
      <c r="Q44" s="43"/>
      <c r="R44" s="44"/>
      <c r="S44" s="45"/>
    </row>
    <row r="45" spans="1:19" s="31" customFormat="1" ht="32.25" customHeight="1" x14ac:dyDescent="0.2">
      <c r="A45" s="473"/>
      <c r="B45" s="33">
        <v>8</v>
      </c>
      <c r="C45" s="46" t="s">
        <v>47</v>
      </c>
      <c r="D45" s="35"/>
      <c r="E45" s="92"/>
      <c r="F45" s="36"/>
      <c r="G45" s="37"/>
      <c r="H45" s="47"/>
      <c r="I45" s="48"/>
      <c r="J45" s="48"/>
      <c r="K45" s="49"/>
      <c r="L45" s="50"/>
      <c r="M45" s="50"/>
      <c r="N45" s="50"/>
      <c r="O45" s="50"/>
      <c r="P45" s="51"/>
      <c r="Q45" s="43"/>
      <c r="R45" s="44"/>
      <c r="S45" s="45"/>
    </row>
    <row r="46" spans="1:19" s="31" customFormat="1" ht="32.25" customHeight="1" x14ac:dyDescent="0.2">
      <c r="A46" s="473"/>
      <c r="B46" s="52">
        <v>9</v>
      </c>
      <c r="C46" s="46" t="s">
        <v>48</v>
      </c>
      <c r="D46" s="35"/>
      <c r="E46" s="92"/>
      <c r="F46" s="36"/>
      <c r="G46" s="37"/>
      <c r="H46" s="47"/>
      <c r="I46" s="48"/>
      <c r="J46" s="48"/>
      <c r="K46" s="49"/>
      <c r="L46" s="50"/>
      <c r="M46" s="50"/>
      <c r="N46" s="50"/>
      <c r="O46" s="50"/>
      <c r="P46" s="51"/>
      <c r="Q46" s="43"/>
      <c r="R46" s="44"/>
      <c r="S46" s="45"/>
    </row>
    <row r="47" spans="1:19" s="31" customFormat="1" ht="32.25" customHeight="1" x14ac:dyDescent="0.2">
      <c r="A47" s="473"/>
      <c r="B47" s="33">
        <v>10</v>
      </c>
      <c r="C47" s="46" t="s">
        <v>49</v>
      </c>
      <c r="D47" s="35"/>
      <c r="E47" s="92"/>
      <c r="F47" s="36"/>
      <c r="G47" s="37"/>
      <c r="H47" s="47"/>
      <c r="I47" s="48"/>
      <c r="J47" s="48"/>
      <c r="K47" s="49"/>
      <c r="L47" s="50"/>
      <c r="M47" s="50"/>
      <c r="N47" s="50"/>
      <c r="O47" s="50"/>
      <c r="P47" s="51"/>
      <c r="Q47" s="43"/>
      <c r="R47" s="44"/>
      <c r="S47" s="45"/>
    </row>
    <row r="48" spans="1:19" s="31" customFormat="1" ht="32.25" customHeight="1" x14ac:dyDescent="0.2">
      <c r="A48" s="474"/>
      <c r="B48" s="33">
        <v>11</v>
      </c>
      <c r="C48" s="46" t="s">
        <v>51</v>
      </c>
      <c r="D48" s="53"/>
      <c r="E48" s="93"/>
      <c r="F48" s="54"/>
      <c r="G48" s="55"/>
      <c r="H48" s="47"/>
      <c r="I48" s="48"/>
      <c r="J48" s="48"/>
      <c r="K48" s="49"/>
      <c r="L48" s="50"/>
      <c r="M48" s="50"/>
      <c r="N48" s="50"/>
      <c r="O48" s="50"/>
      <c r="P48" s="51"/>
      <c r="Q48" s="56"/>
      <c r="R48" s="57"/>
      <c r="S48" s="58"/>
    </row>
    <row r="49" spans="1:19" s="31" customFormat="1" ht="32.25" customHeight="1" x14ac:dyDescent="0.2">
      <c r="A49" s="474"/>
      <c r="B49" s="52">
        <v>12</v>
      </c>
      <c r="C49" s="46" t="s">
        <v>13</v>
      </c>
      <c r="D49" s="53"/>
      <c r="E49" s="93"/>
      <c r="F49" s="54"/>
      <c r="G49" s="55"/>
      <c r="H49" s="47"/>
      <c r="I49" s="48"/>
      <c r="J49" s="48"/>
      <c r="K49" s="49"/>
      <c r="L49" s="50"/>
      <c r="M49" s="50"/>
      <c r="N49" s="50"/>
      <c r="O49" s="50"/>
      <c r="P49" s="51"/>
      <c r="Q49" s="56"/>
      <c r="R49" s="57"/>
      <c r="S49" s="58"/>
    </row>
    <row r="50" spans="1:19" s="31" customFormat="1" ht="32.25" customHeight="1" x14ac:dyDescent="0.2">
      <c r="A50" s="474"/>
      <c r="B50" s="33">
        <v>13</v>
      </c>
      <c r="C50" s="46" t="s">
        <v>15</v>
      </c>
      <c r="D50" s="53"/>
      <c r="E50" s="93"/>
      <c r="F50" s="54"/>
      <c r="G50" s="55"/>
      <c r="H50" s="47"/>
      <c r="I50" s="48"/>
      <c r="J50" s="48"/>
      <c r="K50" s="49"/>
      <c r="L50" s="50"/>
      <c r="M50" s="50"/>
      <c r="N50" s="50"/>
      <c r="O50" s="50"/>
      <c r="P50" s="51"/>
      <c r="Q50" s="56"/>
      <c r="R50" s="57"/>
      <c r="S50" s="58"/>
    </row>
    <row r="51" spans="1:19" s="31" customFormat="1" ht="32.25" customHeight="1" x14ac:dyDescent="0.2">
      <c r="A51" s="474"/>
      <c r="B51" s="33">
        <v>14</v>
      </c>
      <c r="C51" s="46" t="s">
        <v>17</v>
      </c>
      <c r="D51" s="53"/>
      <c r="E51" s="93"/>
      <c r="F51" s="54"/>
      <c r="G51" s="55"/>
      <c r="H51" s="47"/>
      <c r="I51" s="48"/>
      <c r="J51" s="48"/>
      <c r="K51" s="49"/>
      <c r="L51" s="50"/>
      <c r="M51" s="50"/>
      <c r="N51" s="50"/>
      <c r="O51" s="50"/>
      <c r="P51" s="51"/>
      <c r="Q51" s="56"/>
      <c r="R51" s="57"/>
      <c r="S51" s="58"/>
    </row>
    <row r="52" spans="1:19" s="31" customFormat="1" ht="32.25" customHeight="1" x14ac:dyDescent="0.2">
      <c r="A52" s="474"/>
      <c r="B52" s="33">
        <v>15</v>
      </c>
      <c r="C52" s="46" t="s">
        <v>19</v>
      </c>
      <c r="D52" s="53"/>
      <c r="E52" s="93"/>
      <c r="F52" s="54"/>
      <c r="G52" s="55"/>
      <c r="H52" s="47"/>
      <c r="I52" s="48"/>
      <c r="J52" s="48"/>
      <c r="K52" s="49"/>
      <c r="L52" s="50"/>
      <c r="M52" s="50"/>
      <c r="N52" s="50"/>
      <c r="O52" s="50"/>
      <c r="P52" s="51"/>
      <c r="Q52" s="56"/>
      <c r="R52" s="57"/>
      <c r="S52" s="58"/>
    </row>
    <row r="53" spans="1:19" s="32" customFormat="1" ht="32.25" customHeight="1" x14ac:dyDescent="0.2">
      <c r="A53" s="474"/>
      <c r="B53" s="52">
        <v>16</v>
      </c>
      <c r="C53" s="46" t="s">
        <v>21</v>
      </c>
      <c r="D53" s="53"/>
      <c r="E53" s="93"/>
      <c r="F53" s="54"/>
      <c r="G53" s="55"/>
      <c r="H53" s="47"/>
      <c r="I53" s="48"/>
      <c r="J53" s="48"/>
      <c r="K53" s="49"/>
      <c r="L53" s="50"/>
      <c r="M53" s="50"/>
      <c r="N53" s="50"/>
      <c r="O53" s="50"/>
      <c r="P53" s="51"/>
      <c r="Q53" s="56"/>
      <c r="R53" s="57"/>
      <c r="S53" s="58"/>
    </row>
    <row r="54" spans="1:19" s="31" customFormat="1" ht="32.25" customHeight="1" x14ac:dyDescent="0.2">
      <c r="A54" s="474"/>
      <c r="B54" s="33">
        <v>17</v>
      </c>
      <c r="C54" s="46" t="s">
        <v>58</v>
      </c>
      <c r="D54" s="53"/>
      <c r="E54" s="93"/>
      <c r="F54" s="54"/>
      <c r="G54" s="55"/>
      <c r="H54" s="47"/>
      <c r="I54" s="48"/>
      <c r="J54" s="48"/>
      <c r="K54" s="49"/>
      <c r="L54" s="50"/>
      <c r="M54" s="50"/>
      <c r="N54" s="50"/>
      <c r="O54" s="50"/>
      <c r="P54" s="51"/>
      <c r="Q54" s="56"/>
      <c r="R54" s="57"/>
      <c r="S54" s="58"/>
    </row>
    <row r="55" spans="1:19" s="32" customFormat="1" ht="32.25" customHeight="1" x14ac:dyDescent="0.2">
      <c r="A55" s="474"/>
      <c r="B55" s="33">
        <v>18</v>
      </c>
      <c r="C55" s="46" t="s">
        <v>23</v>
      </c>
      <c r="D55" s="53"/>
      <c r="E55" s="93"/>
      <c r="F55" s="54"/>
      <c r="G55" s="55"/>
      <c r="H55" s="47"/>
      <c r="I55" s="48"/>
      <c r="J55" s="48"/>
      <c r="K55" s="49"/>
      <c r="L55" s="50"/>
      <c r="M55" s="50"/>
      <c r="N55" s="50"/>
      <c r="O55" s="50"/>
      <c r="P55" s="51"/>
      <c r="Q55" s="56"/>
      <c r="R55" s="57"/>
      <c r="S55" s="58"/>
    </row>
    <row r="56" spans="1:19" s="32" customFormat="1" ht="32.25" customHeight="1" x14ac:dyDescent="0.2">
      <c r="A56" s="474"/>
      <c r="B56" s="33">
        <v>19</v>
      </c>
      <c r="C56" s="46" t="s">
        <v>25</v>
      </c>
      <c r="D56" s="53"/>
      <c r="E56" s="93"/>
      <c r="F56" s="54"/>
      <c r="G56" s="55"/>
      <c r="H56" s="47"/>
      <c r="I56" s="48"/>
      <c r="J56" s="48"/>
      <c r="K56" s="49"/>
      <c r="L56" s="50"/>
      <c r="M56" s="50"/>
      <c r="N56" s="50"/>
      <c r="O56" s="50"/>
      <c r="P56" s="51"/>
      <c r="Q56" s="56"/>
      <c r="R56" s="57"/>
      <c r="S56" s="58"/>
    </row>
    <row r="57" spans="1:19" s="32" customFormat="1" ht="32.25" customHeight="1" x14ac:dyDescent="0.2">
      <c r="A57" s="474"/>
      <c r="B57" s="52">
        <v>20</v>
      </c>
      <c r="C57" s="46" t="s">
        <v>27</v>
      </c>
      <c r="D57" s="53"/>
      <c r="E57" s="93"/>
      <c r="F57" s="54"/>
      <c r="G57" s="55"/>
      <c r="H57" s="47"/>
      <c r="I57" s="48"/>
      <c r="J57" s="48"/>
      <c r="K57" s="49"/>
      <c r="L57" s="50"/>
      <c r="M57" s="50"/>
      <c r="N57" s="50"/>
      <c r="O57" s="50"/>
      <c r="P57" s="51"/>
      <c r="Q57" s="56"/>
      <c r="R57" s="57"/>
      <c r="S57" s="58"/>
    </row>
    <row r="58" spans="1:19" s="32" customFormat="1" ht="32.25" customHeight="1" x14ac:dyDescent="0.2">
      <c r="A58" s="474"/>
      <c r="B58" s="33">
        <v>21</v>
      </c>
      <c r="C58" s="46" t="s">
        <v>29</v>
      </c>
      <c r="D58" s="53"/>
      <c r="E58" s="93"/>
      <c r="F58" s="54"/>
      <c r="G58" s="55"/>
      <c r="H58" s="47"/>
      <c r="I58" s="48"/>
      <c r="J58" s="48"/>
      <c r="K58" s="49"/>
      <c r="L58" s="50"/>
      <c r="M58" s="50"/>
      <c r="N58" s="50"/>
      <c r="O58" s="50"/>
      <c r="P58" s="51"/>
      <c r="Q58" s="56"/>
      <c r="R58" s="57"/>
      <c r="S58" s="58"/>
    </row>
    <row r="59" spans="1:19" s="32" customFormat="1" ht="32.25" customHeight="1" x14ac:dyDescent="0.2">
      <c r="A59" s="474"/>
      <c r="B59" s="33">
        <v>22</v>
      </c>
      <c r="C59" s="46" t="s">
        <v>31</v>
      </c>
      <c r="D59" s="53"/>
      <c r="E59" s="93"/>
      <c r="F59" s="54"/>
      <c r="G59" s="55"/>
      <c r="H59" s="47"/>
      <c r="I59" s="48"/>
      <c r="J59" s="48"/>
      <c r="K59" s="49"/>
      <c r="L59" s="50"/>
      <c r="M59" s="50"/>
      <c r="N59" s="50"/>
      <c r="O59" s="50"/>
      <c r="P59" s="51"/>
      <c r="Q59" s="56"/>
      <c r="R59" s="57"/>
      <c r="S59" s="58"/>
    </row>
    <row r="60" spans="1:19" s="32" customFormat="1" ht="32.25" customHeight="1" x14ac:dyDescent="0.2">
      <c r="A60" s="474"/>
      <c r="B60" s="33">
        <v>23</v>
      </c>
      <c r="C60" s="46" t="s">
        <v>63</v>
      </c>
      <c r="D60" s="53"/>
      <c r="E60" s="93"/>
      <c r="F60" s="54"/>
      <c r="G60" s="55"/>
      <c r="H60" s="47"/>
      <c r="I60" s="48"/>
      <c r="J60" s="48"/>
      <c r="K60" s="49"/>
      <c r="L60" s="50"/>
      <c r="M60" s="50"/>
      <c r="N60" s="50"/>
      <c r="O60" s="50"/>
      <c r="P60" s="51"/>
      <c r="Q60" s="56"/>
      <c r="R60" s="57"/>
      <c r="S60" s="58"/>
    </row>
    <row r="61" spans="1:19" s="32" customFormat="1" ht="32.25" customHeight="1" x14ac:dyDescent="0.2">
      <c r="A61" s="474"/>
      <c r="B61" s="52">
        <v>24</v>
      </c>
      <c r="C61" s="46" t="s">
        <v>64</v>
      </c>
      <c r="D61" s="53"/>
      <c r="E61" s="93"/>
      <c r="F61" s="54"/>
      <c r="G61" s="55"/>
      <c r="H61" s="47"/>
      <c r="I61" s="48"/>
      <c r="J61" s="48"/>
      <c r="K61" s="49"/>
      <c r="L61" s="50"/>
      <c r="M61" s="50"/>
      <c r="N61" s="50"/>
      <c r="O61" s="50"/>
      <c r="P61" s="51"/>
      <c r="Q61" s="56"/>
      <c r="R61" s="57"/>
      <c r="S61" s="58"/>
    </row>
    <row r="62" spans="1:19" s="32" customFormat="1" ht="32.25" customHeight="1" thickBot="1" x14ac:dyDescent="0.25">
      <c r="A62" s="474"/>
      <c r="B62" s="59">
        <v>25</v>
      </c>
      <c r="C62" s="60" t="s">
        <v>65</v>
      </c>
      <c r="D62" s="61"/>
      <c r="E62" s="94"/>
      <c r="F62" s="62"/>
      <c r="G62" s="63"/>
      <c r="H62" s="64"/>
      <c r="I62" s="65"/>
      <c r="J62" s="65"/>
      <c r="K62" s="66"/>
      <c r="L62" s="50"/>
      <c r="M62" s="50"/>
      <c r="N62" s="50"/>
      <c r="O62" s="50"/>
      <c r="P62" s="67"/>
      <c r="Q62" s="68"/>
      <c r="R62" s="69"/>
      <c r="S62" s="70"/>
    </row>
    <row r="63" spans="1:19" s="32" customFormat="1" ht="32.25" customHeight="1" thickBot="1" x14ac:dyDescent="0.25">
      <c r="A63" s="475"/>
      <c r="B63" s="476" t="s">
        <v>94</v>
      </c>
      <c r="C63" s="477"/>
      <c r="D63" s="71"/>
      <c r="E63" s="95"/>
      <c r="F63" s="72"/>
      <c r="G63" s="73"/>
      <c r="H63" s="74"/>
      <c r="I63" s="75"/>
      <c r="J63" s="75"/>
      <c r="K63" s="76"/>
      <c r="L63" s="77"/>
      <c r="M63" s="77"/>
      <c r="N63" s="77"/>
      <c r="O63" s="77"/>
      <c r="P63" s="487"/>
      <c r="Q63" s="488"/>
      <c r="R63" s="489"/>
      <c r="S63" s="78">
        <f>+SUM(S38:S62)</f>
        <v>0</v>
      </c>
    </row>
    <row r="64" spans="1:19" s="32" customFormat="1" ht="12" x14ac:dyDescent="0.2">
      <c r="P64" s="31"/>
      <c r="Q64" s="31"/>
      <c r="R64" s="31"/>
    </row>
  </sheetData>
  <mergeCells count="31">
    <mergeCell ref="A1:A4"/>
    <mergeCell ref="B7:C7"/>
    <mergeCell ref="B8:C8"/>
    <mergeCell ref="A38:A63"/>
    <mergeCell ref="B63:C63"/>
    <mergeCell ref="B6:C6"/>
    <mergeCell ref="A12:A37"/>
    <mergeCell ref="B3:Q3"/>
    <mergeCell ref="B4:M4"/>
    <mergeCell ref="H37:K37"/>
    <mergeCell ref="L37:O37"/>
    <mergeCell ref="Q12:Q36"/>
    <mergeCell ref="B37:C37"/>
    <mergeCell ref="P63:R63"/>
    <mergeCell ref="P12:P36"/>
    <mergeCell ref="L12:O36"/>
    <mergeCell ref="D37:G37"/>
    <mergeCell ref="S12:S36"/>
    <mergeCell ref="A10:A11"/>
    <mergeCell ref="B10:C10"/>
    <mergeCell ref="P10:S10"/>
    <mergeCell ref="D10:G10"/>
    <mergeCell ref="H10:K10"/>
    <mergeCell ref="H12:K36"/>
    <mergeCell ref="D12:G36"/>
    <mergeCell ref="R12:R36"/>
    <mergeCell ref="R1:S4"/>
    <mergeCell ref="L10:O10"/>
    <mergeCell ref="O4:Q4"/>
    <mergeCell ref="B1:Q1"/>
    <mergeCell ref="B2:Q2"/>
  </mergeCells>
  <conditionalFormatting sqref="I38:J38">
    <cfRule type="expression" dxfId="4" priority="4" stopIfTrue="1">
      <formula>IF(F38&gt;0,1,0)</formula>
    </cfRule>
  </conditionalFormatting>
  <conditionalFormatting sqref="I39:J62">
    <cfRule type="expression" dxfId="3" priority="2" stopIfTrue="1">
      <formula>IF(F39&gt;0,1,0)</formula>
    </cfRule>
  </conditionalFormatting>
  <conditionalFormatting sqref="O38:O62">
    <cfRule type="expression" dxfId="2" priority="29" stopIfTrue="1">
      <formula>IF(H38&gt;0,1,0)</formula>
    </cfRule>
  </conditionalFormatting>
  <conditionalFormatting sqref="M38:N62">
    <cfRule type="expression" dxfId="1" priority="31" stopIfTrue="1">
      <formula>IF(H38&gt;0,1,0)</formula>
    </cfRule>
  </conditionalFormatting>
  <conditionalFormatting sqref="H38:L62">
    <cfRule type="expression" dxfId="0" priority="32" stopIfTrue="1">
      <formula>IF(D38&gt;0,1,0)</formula>
    </cfRule>
  </conditionalFormatting>
  <printOptions horizontalCentered="1" verticalCentered="1"/>
  <pageMargins left="0.78740157480314965" right="0.78740157480314965" top="0.19685039370078741" bottom="0.70866141732283472" header="0.19685039370078741" footer="0.31496062992125984"/>
  <pageSetup scale="62" orientation="landscape" r:id="rId1"/>
  <headerFooter alignWithMargins="0">
    <oddFooter>&amp;L&amp;"Arial,Normal"&amp;7PE01-PR01-F01&amp;C&amp;"Arial,Normal"&amp;7Versión Impresa no controlada, verificar su vigencia en el listado Maestro de Documentos&amp;R&amp;"Arial,Normal"Pag &amp;P de  &amp;N</oddFooter>
  </headerFooter>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
  <sheetViews>
    <sheetView showGridLines="0" tabSelected="1" topLeftCell="B1" zoomScale="70" zoomScaleNormal="70" zoomScaleSheetLayoutView="50" workbookViewId="0">
      <selection activeCell="X19" sqref="X19"/>
    </sheetView>
  </sheetViews>
  <sheetFormatPr baseColWidth="10" defaultColWidth="0" defaultRowHeight="15" zeroHeight="1" x14ac:dyDescent="0.25"/>
  <cols>
    <col min="1" max="1" width="7.42578125" style="8" customWidth="1"/>
    <col min="2" max="2" width="23.5703125" style="8" customWidth="1"/>
    <col min="3" max="3" width="23.42578125" style="8" customWidth="1"/>
    <col min="4" max="4" width="27" style="8" customWidth="1"/>
    <col min="5" max="5" width="23" style="8" customWidth="1"/>
    <col min="6" max="25" width="20.7109375" style="8" customWidth="1"/>
    <col min="26" max="27" width="13.85546875" style="8" customWidth="1"/>
    <col min="28" max="16384" width="0" style="4" hidden="1"/>
  </cols>
  <sheetData>
    <row r="1" spans="1:31" s="189" customFormat="1" ht="33" customHeight="1" x14ac:dyDescent="0.25">
      <c r="A1" s="330"/>
      <c r="B1" s="330"/>
      <c r="C1" s="331" t="s">
        <v>331</v>
      </c>
      <c r="D1" s="332"/>
      <c r="E1" s="332"/>
      <c r="F1" s="332"/>
      <c r="G1" s="332"/>
      <c r="H1" s="332"/>
      <c r="I1" s="332"/>
      <c r="J1" s="332"/>
      <c r="K1" s="332"/>
      <c r="L1" s="332"/>
      <c r="M1" s="332"/>
      <c r="N1" s="332"/>
      <c r="O1" s="332"/>
      <c r="P1" s="332"/>
      <c r="Q1" s="332"/>
      <c r="R1" s="332"/>
      <c r="S1" s="332"/>
      <c r="T1" s="332"/>
      <c r="U1" s="332"/>
      <c r="V1" s="332"/>
      <c r="W1" s="332"/>
      <c r="X1" s="332"/>
      <c r="Y1" s="332"/>
      <c r="Z1" s="332"/>
      <c r="AA1" s="333"/>
    </row>
    <row r="2" spans="1:31" s="189" customFormat="1" ht="33" customHeight="1" x14ac:dyDescent="0.25">
      <c r="A2" s="330"/>
      <c r="B2" s="330"/>
      <c r="C2" s="331" t="s">
        <v>118</v>
      </c>
      <c r="D2" s="332"/>
      <c r="E2" s="332"/>
      <c r="F2" s="332"/>
      <c r="G2" s="332"/>
      <c r="H2" s="332"/>
      <c r="I2" s="332"/>
      <c r="J2" s="332"/>
      <c r="K2" s="332"/>
      <c r="L2" s="332"/>
      <c r="M2" s="332"/>
      <c r="N2" s="332"/>
      <c r="O2" s="332"/>
      <c r="P2" s="332"/>
      <c r="Q2" s="332"/>
      <c r="R2" s="332"/>
      <c r="S2" s="332"/>
      <c r="T2" s="332"/>
      <c r="U2" s="332"/>
      <c r="V2" s="332"/>
      <c r="W2" s="332"/>
      <c r="X2" s="332"/>
      <c r="Y2" s="332"/>
      <c r="Z2" s="332"/>
      <c r="AA2" s="333"/>
    </row>
    <row r="3" spans="1:31" s="189" customFormat="1" ht="33" customHeight="1" x14ac:dyDescent="0.25">
      <c r="A3" s="330"/>
      <c r="B3" s="330"/>
      <c r="C3" s="331" t="s">
        <v>321</v>
      </c>
      <c r="D3" s="332"/>
      <c r="E3" s="332"/>
      <c r="F3" s="332"/>
      <c r="G3" s="332"/>
      <c r="H3" s="332"/>
      <c r="I3" s="332"/>
      <c r="J3" s="332"/>
      <c r="K3" s="332"/>
      <c r="L3" s="332"/>
      <c r="M3" s="332"/>
      <c r="N3" s="332"/>
      <c r="O3" s="332"/>
      <c r="P3" s="332"/>
      <c r="Q3" s="332"/>
      <c r="R3" s="332"/>
      <c r="S3" s="332"/>
      <c r="T3" s="332"/>
      <c r="U3" s="332"/>
      <c r="V3" s="332"/>
      <c r="W3" s="332"/>
      <c r="X3" s="332"/>
      <c r="Y3" s="332"/>
      <c r="Z3" s="332"/>
      <c r="AA3" s="333"/>
    </row>
    <row r="4" spans="1:31" s="189" customFormat="1" ht="33" customHeight="1" x14ac:dyDescent="0.25">
      <c r="A4" s="330"/>
      <c r="B4" s="330"/>
      <c r="C4" s="334" t="s">
        <v>156</v>
      </c>
      <c r="D4" s="335"/>
      <c r="E4" s="335"/>
      <c r="F4" s="335"/>
      <c r="G4" s="335"/>
      <c r="H4" s="335"/>
      <c r="I4" s="335"/>
      <c r="J4" s="335"/>
      <c r="K4" s="335"/>
      <c r="L4" s="334" t="s">
        <v>346</v>
      </c>
      <c r="M4" s="335"/>
      <c r="N4" s="335"/>
      <c r="O4" s="335"/>
      <c r="P4" s="335"/>
      <c r="Q4" s="335"/>
      <c r="R4" s="335"/>
      <c r="S4" s="335"/>
      <c r="T4" s="335"/>
      <c r="U4" s="335"/>
      <c r="V4" s="335"/>
      <c r="W4" s="335"/>
      <c r="X4" s="335"/>
      <c r="Y4" s="335"/>
      <c r="Z4" s="335"/>
      <c r="AA4" s="336"/>
    </row>
    <row r="5" spans="1:31" x14ac:dyDescent="0.25"/>
    <row r="6" spans="1:31" ht="66" customHeight="1" x14ac:dyDescent="0.25">
      <c r="A6" s="325" t="s">
        <v>104</v>
      </c>
      <c r="B6" s="325"/>
      <c r="C6" s="325" t="str">
        <f>+'Sección 1. Metas - Magnitud'!C6</f>
        <v>965 - MOVILIDAD TRANSPARENTE Y CONTRA LA CORRUPCIÓN</v>
      </c>
      <c r="D6" s="325"/>
      <c r="E6" s="325"/>
      <c r="F6" s="7"/>
      <c r="G6" s="7"/>
      <c r="H6" s="7"/>
      <c r="I6" s="7"/>
      <c r="J6" s="7"/>
      <c r="K6" s="7"/>
      <c r="L6" s="7"/>
      <c r="M6" s="4"/>
      <c r="N6" s="4"/>
      <c r="O6" s="4"/>
      <c r="P6" s="4"/>
      <c r="Q6" s="4"/>
      <c r="R6" s="4"/>
      <c r="S6" s="4"/>
      <c r="T6" s="4"/>
      <c r="U6" s="4"/>
      <c r="V6" s="4"/>
      <c r="W6" s="4"/>
      <c r="X6" s="4"/>
      <c r="Y6" s="4"/>
      <c r="Z6" s="4"/>
      <c r="AA6" s="4"/>
    </row>
    <row r="7" spans="1:31" ht="45.75" customHeight="1" x14ac:dyDescent="0.25">
      <c r="A7" s="325" t="s">
        <v>0</v>
      </c>
      <c r="B7" s="325"/>
      <c r="C7" s="325" t="str">
        <f>+'Sección 1. Metas - Magnitud'!C7</f>
        <v xml:space="preserve">
OFICINA ASESORA DE PLANEACIÓN INSTITUCIONAL
OFICINA DE CONTROL INTERNO</v>
      </c>
      <c r="D7" s="325"/>
      <c r="E7" s="325"/>
    </row>
    <row r="8" spans="1:31" ht="56.25" customHeight="1" x14ac:dyDescent="0.25">
      <c r="A8" s="307" t="s">
        <v>154</v>
      </c>
      <c r="B8" s="307"/>
      <c r="C8" s="325" t="str">
        <f>+'Sección 1. Metas - Magnitud'!C8</f>
        <v>SUBSECRETARÍA DE GESTIÓN CORPORATIVA</v>
      </c>
      <c r="D8" s="325"/>
      <c r="E8" s="325"/>
    </row>
    <row r="9" spans="1:31" ht="45.75" customHeight="1" x14ac:dyDescent="0.25">
      <c r="A9" s="307" t="s">
        <v>155</v>
      </c>
      <c r="B9" s="307"/>
      <c r="C9" s="325" t="str">
        <f>+'Sección 1. Metas - Magnitud'!C9</f>
        <v>(E) PAULA TATIANA ARENAS GONZÁLEZ</v>
      </c>
      <c r="D9" s="325"/>
      <c r="E9" s="325"/>
    </row>
    <row r="10" spans="1:31" s="28" customFormat="1" ht="26.25" customHeight="1" x14ac:dyDescent="0.2">
      <c r="A10" s="23"/>
      <c r="B10" s="24"/>
      <c r="C10" s="24"/>
      <c r="D10" s="24"/>
      <c r="E10" s="22"/>
      <c r="F10" s="25"/>
      <c r="G10" s="25"/>
      <c r="H10" s="25"/>
      <c r="I10" s="25"/>
      <c r="J10" s="25"/>
      <c r="K10" s="25"/>
      <c r="L10" s="25"/>
      <c r="M10" s="25"/>
      <c r="N10" s="25"/>
      <c r="O10" s="25"/>
      <c r="P10" s="25"/>
      <c r="Q10" s="25"/>
      <c r="R10" s="25"/>
      <c r="S10" s="25"/>
      <c r="T10" s="25"/>
      <c r="U10" s="25"/>
      <c r="V10" s="25"/>
      <c r="W10" s="25"/>
      <c r="X10" s="25"/>
      <c r="Y10" s="25"/>
      <c r="Z10" s="25"/>
      <c r="AA10" s="25"/>
    </row>
    <row r="11" spans="1:31" s="235" customFormat="1" ht="36.75" customHeight="1" x14ac:dyDescent="0.25">
      <c r="A11" s="329" t="s">
        <v>165</v>
      </c>
      <c r="B11" s="329"/>
      <c r="C11" s="329"/>
      <c r="D11" s="329"/>
      <c r="E11" s="329"/>
      <c r="F11" s="329"/>
      <c r="G11" s="329"/>
      <c r="H11" s="329"/>
      <c r="I11" s="329"/>
      <c r="J11" s="329"/>
      <c r="K11" s="329"/>
      <c r="L11" s="329"/>
      <c r="M11" s="337" t="s">
        <v>565</v>
      </c>
      <c r="N11" s="338"/>
      <c r="O11" s="338"/>
      <c r="P11" s="338"/>
      <c r="Q11" s="338"/>
      <c r="R11" s="338"/>
      <c r="S11" s="338"/>
      <c r="T11" s="338"/>
      <c r="U11" s="338"/>
      <c r="V11" s="338"/>
      <c r="W11" s="338"/>
      <c r="X11" s="338"/>
      <c r="Y11" s="339"/>
      <c r="Z11" s="337" t="s">
        <v>166</v>
      </c>
      <c r="AA11" s="339"/>
      <c r="AB11" s="269"/>
      <c r="AC11" s="269"/>
      <c r="AD11" s="269"/>
      <c r="AE11" s="269"/>
    </row>
    <row r="12" spans="1:31" s="235" customFormat="1" ht="38.25" customHeight="1" x14ac:dyDescent="0.25">
      <c r="A12" s="232" t="s">
        <v>97</v>
      </c>
      <c r="B12" s="232" t="s">
        <v>5</v>
      </c>
      <c r="C12" s="232" t="s">
        <v>188</v>
      </c>
      <c r="D12" s="232" t="s">
        <v>162</v>
      </c>
      <c r="E12" s="232" t="s">
        <v>163</v>
      </c>
      <c r="F12" s="232" t="s">
        <v>190</v>
      </c>
      <c r="G12" s="232" t="s">
        <v>191</v>
      </c>
      <c r="H12" s="232" t="s">
        <v>192</v>
      </c>
      <c r="I12" s="232" t="s">
        <v>193</v>
      </c>
      <c r="J12" s="232" t="s">
        <v>194</v>
      </c>
      <c r="K12" s="232" t="s">
        <v>134</v>
      </c>
      <c r="L12" s="232" t="s">
        <v>135</v>
      </c>
      <c r="M12" s="232" t="s">
        <v>114</v>
      </c>
      <c r="N12" s="232" t="s">
        <v>110</v>
      </c>
      <c r="O12" s="232" t="s">
        <v>111</v>
      </c>
      <c r="P12" s="232" t="s">
        <v>112</v>
      </c>
      <c r="Q12" s="232" t="s">
        <v>113</v>
      </c>
      <c r="R12" s="299" t="s">
        <v>87</v>
      </c>
      <c r="S12" s="299" t="s">
        <v>88</v>
      </c>
      <c r="T12" s="299" t="s">
        <v>89</v>
      </c>
      <c r="U12" s="299" t="s">
        <v>90</v>
      </c>
      <c r="V12" s="299" t="s">
        <v>91</v>
      </c>
      <c r="W12" s="299" t="s">
        <v>92</v>
      </c>
      <c r="X12" s="299" t="s">
        <v>93</v>
      </c>
      <c r="Y12" s="232" t="s">
        <v>167</v>
      </c>
      <c r="Z12" s="232" t="s">
        <v>82</v>
      </c>
      <c r="AA12" s="232" t="s">
        <v>83</v>
      </c>
    </row>
    <row r="13" spans="1:31" s="107" customFormat="1" ht="35.25" customHeight="1" x14ac:dyDescent="0.25">
      <c r="A13" s="326">
        <f>+'8'!B8</f>
        <v>8</v>
      </c>
      <c r="B13" s="327" t="str">
        <f>'8'!$E$8</f>
        <v>Implementar el 100% de la estrategia anual sobre Transparencia, Ética y Probidad - TEP</v>
      </c>
      <c r="C13" s="328" t="str">
        <f>'8'!$G$15</f>
        <v>Constante</v>
      </c>
      <c r="D13" s="236" t="s">
        <v>100</v>
      </c>
      <c r="E13" s="237">
        <v>1</v>
      </c>
      <c r="F13" s="231">
        <v>1</v>
      </c>
      <c r="G13" s="231">
        <v>1</v>
      </c>
      <c r="H13" s="231">
        <v>1</v>
      </c>
      <c r="I13" s="231">
        <v>1</v>
      </c>
      <c r="J13" s="231">
        <v>1</v>
      </c>
      <c r="K13" s="238" t="s">
        <v>136</v>
      </c>
      <c r="L13" s="238" t="s">
        <v>136</v>
      </c>
      <c r="M13" s="239">
        <f>'Sección 1. Metas - Magnitud'!M14</f>
        <v>0</v>
      </c>
      <c r="N13" s="239">
        <f>'Sección 1. Metas - Magnitud'!N14</f>
        <v>0</v>
      </c>
      <c r="O13" s="239">
        <f>'Sección 1. Metas - Magnitud'!O14</f>
        <v>0</v>
      </c>
      <c r="P13" s="239">
        <f>'Sección 1. Metas - Magnitud'!P14</f>
        <v>0</v>
      </c>
      <c r="Q13" s="239" t="str">
        <f>'Sección 1. Metas - Magnitud'!Q14</f>
        <v>N.A.</v>
      </c>
      <c r="R13" s="239">
        <f>'Sección 1. Metas - Magnitud'!R14</f>
        <v>0</v>
      </c>
      <c r="S13" s="239">
        <f>'Sección 1. Metas - Magnitud'!S14</f>
        <v>0</v>
      </c>
      <c r="T13" s="239">
        <f>'Sección 1. Metas - Magnitud'!T14</f>
        <v>0</v>
      </c>
      <c r="U13" s="239">
        <f>'Sección 1. Metas - Magnitud'!U14</f>
        <v>0</v>
      </c>
      <c r="V13" s="239">
        <f>'Sección 1. Metas - Magnitud'!V14</f>
        <v>0</v>
      </c>
      <c r="W13" s="239">
        <f>'Sección 1. Metas - Magnitud'!W14</f>
        <v>0</v>
      </c>
      <c r="X13" s="239">
        <f>'Sección 1. Metas - Magnitud'!X14</f>
        <v>0</v>
      </c>
      <c r="Y13" s="240">
        <f>+SUM(M13:Q13)</f>
        <v>0</v>
      </c>
      <c r="Z13" s="241">
        <f t="shared" ref="Z13:Z20" si="0">IFERROR(+Y13/I13,(Y13/100))</f>
        <v>0</v>
      </c>
      <c r="AA13" s="270">
        <f>+IFERROR(((F13+G13+H13+I13+Y13)/5)/E13,)</f>
        <v>0.8</v>
      </c>
    </row>
    <row r="14" spans="1:31" s="107" customFormat="1" ht="35.25" customHeight="1" x14ac:dyDescent="0.25">
      <c r="A14" s="326"/>
      <c r="B14" s="327"/>
      <c r="C14" s="328"/>
      <c r="D14" s="242" t="s">
        <v>101</v>
      </c>
      <c r="E14" s="243">
        <f>SUM(F14:J14)</f>
        <v>223014000</v>
      </c>
      <c r="F14" s="244">
        <v>26768000</v>
      </c>
      <c r="G14" s="245">
        <v>90920000</v>
      </c>
      <c r="H14" s="245">
        <v>39046000</v>
      </c>
      <c r="I14" s="244">
        <v>66280000</v>
      </c>
      <c r="J14" s="246">
        <v>0</v>
      </c>
      <c r="K14" s="247" t="s">
        <v>136</v>
      </c>
      <c r="L14" s="247" t="s">
        <v>136</v>
      </c>
      <c r="M14" s="248">
        <v>0</v>
      </c>
      <c r="N14" s="248">
        <v>0</v>
      </c>
      <c r="O14" s="248">
        <v>0</v>
      </c>
      <c r="P14" s="248">
        <v>0</v>
      </c>
      <c r="Q14" s="248">
        <v>0</v>
      </c>
      <c r="R14" s="248">
        <v>0</v>
      </c>
      <c r="S14" s="248">
        <v>0</v>
      </c>
      <c r="T14" s="248">
        <v>0</v>
      </c>
      <c r="U14" s="248">
        <v>0</v>
      </c>
      <c r="V14" s="248">
        <v>0</v>
      </c>
      <c r="W14" s="248">
        <v>0</v>
      </c>
      <c r="X14" s="248">
        <v>0</v>
      </c>
      <c r="Y14" s="249">
        <f>SUM(M14:Q14)</f>
        <v>0</v>
      </c>
      <c r="Z14" s="241">
        <f t="shared" si="0"/>
        <v>0</v>
      </c>
      <c r="AA14" s="270">
        <f t="shared" ref="AA14:AA15" si="1">+IFERROR(((F14+G14+H14+I14+Y14))/E14,)</f>
        <v>1</v>
      </c>
    </row>
    <row r="15" spans="1:31" s="107" customFormat="1" ht="35.25" customHeight="1" x14ac:dyDescent="0.25">
      <c r="A15" s="326"/>
      <c r="B15" s="327"/>
      <c r="C15" s="328"/>
      <c r="D15" s="250" t="s">
        <v>102</v>
      </c>
      <c r="E15" s="243">
        <f>+SUM(F15:J15)</f>
        <v>174885074</v>
      </c>
      <c r="F15" s="248">
        <v>0</v>
      </c>
      <c r="G15" s="251">
        <f>9120000+12905514</f>
        <v>22025514</v>
      </c>
      <c r="H15" s="243">
        <v>64634457</v>
      </c>
      <c r="I15" s="248">
        <v>33672589</v>
      </c>
      <c r="J15" s="248">
        <v>54552514</v>
      </c>
      <c r="K15" s="252">
        <v>0</v>
      </c>
      <c r="L15" s="252">
        <f>+J15-K15</f>
        <v>54552514</v>
      </c>
      <c r="M15" s="248">
        <v>0</v>
      </c>
      <c r="N15" s="248">
        <v>34986000</v>
      </c>
      <c r="O15" s="248">
        <v>0</v>
      </c>
      <c r="P15" s="248">
        <v>0</v>
      </c>
      <c r="Q15" s="248">
        <v>2963984</v>
      </c>
      <c r="R15" s="248">
        <v>0</v>
      </c>
      <c r="S15" s="300">
        <v>629960</v>
      </c>
      <c r="T15" s="248">
        <v>0</v>
      </c>
      <c r="U15" s="300">
        <v>5236000</v>
      </c>
      <c r="V15" s="248">
        <v>0</v>
      </c>
      <c r="W15" s="300">
        <v>2990874</v>
      </c>
      <c r="X15" s="248">
        <v>7745696</v>
      </c>
      <c r="Y15" s="249">
        <f>SUM(M15:X15)</f>
        <v>54552514</v>
      </c>
      <c r="Z15" s="241">
        <f t="shared" si="0"/>
        <v>1.6200867120731346</v>
      </c>
      <c r="AA15" s="270">
        <f t="shared" si="1"/>
        <v>1</v>
      </c>
    </row>
    <row r="16" spans="1:31" s="259" customFormat="1" ht="35.25" customHeight="1" x14ac:dyDescent="0.25">
      <c r="A16" s="326">
        <f>+'9'!B8</f>
        <v>9</v>
      </c>
      <c r="B16" s="327" t="str">
        <f>'9'!$E$8</f>
        <v>Implementar el 100% de la estrategia anual para la sostenibilidad del Subsistema de Control Interno</v>
      </c>
      <c r="C16" s="328" t="str">
        <f>'9'!$G$15</f>
        <v>Constante</v>
      </c>
      <c r="D16" s="253" t="s">
        <v>100</v>
      </c>
      <c r="E16" s="254">
        <v>1</v>
      </c>
      <c r="F16" s="255">
        <v>1</v>
      </c>
      <c r="G16" s="256">
        <v>1</v>
      </c>
      <c r="H16" s="256">
        <v>1</v>
      </c>
      <c r="I16" s="256">
        <v>1</v>
      </c>
      <c r="J16" s="256">
        <v>1</v>
      </c>
      <c r="K16" s="257" t="s">
        <v>136</v>
      </c>
      <c r="L16" s="257" t="s">
        <v>136</v>
      </c>
      <c r="M16" s="255">
        <f>'Sección 1. Metas - Magnitud'!M17</f>
        <v>0</v>
      </c>
      <c r="N16" s="255">
        <f>'Sección 1. Metas - Magnitud'!N17</f>
        <v>0</v>
      </c>
      <c r="O16" s="255">
        <f>'Sección 1. Metas - Magnitud'!O17</f>
        <v>0</v>
      </c>
      <c r="P16" s="255">
        <f>'Sección 1. Metas - Magnitud'!P17</f>
        <v>0</v>
      </c>
      <c r="Q16" s="255">
        <f>'Sección 1. Metas - Magnitud'!Q17</f>
        <v>1</v>
      </c>
      <c r="R16" s="255">
        <f>'Sección 1. Metas - Magnitud'!R17</f>
        <v>0</v>
      </c>
      <c r="S16" s="255">
        <f>'Sección 1. Metas - Magnitud'!S17</f>
        <v>0</v>
      </c>
      <c r="T16" s="255">
        <f>'Sección 1. Metas - Magnitud'!T17</f>
        <v>0</v>
      </c>
      <c r="U16" s="255">
        <f>'Sección 1. Metas - Magnitud'!U17</f>
        <v>0</v>
      </c>
      <c r="V16" s="255">
        <f>'Sección 1. Metas - Magnitud'!V17</f>
        <v>0</v>
      </c>
      <c r="W16" s="255">
        <f>'Sección 1. Metas - Magnitud'!W17</f>
        <v>0</v>
      </c>
      <c r="X16" s="255">
        <f>'Sección 1. Metas - Magnitud'!X17</f>
        <v>0</v>
      </c>
      <c r="Y16" s="258">
        <v>1</v>
      </c>
      <c r="Z16" s="241">
        <f t="shared" si="0"/>
        <v>1</v>
      </c>
      <c r="AA16" s="270">
        <f>+IFERROR(((F16+G16+H16+I16+Y16)/5)/E16,)</f>
        <v>1</v>
      </c>
    </row>
    <row r="17" spans="1:27" s="107" customFormat="1" ht="35.25" customHeight="1" x14ac:dyDescent="0.25">
      <c r="A17" s="326"/>
      <c r="B17" s="327"/>
      <c r="C17" s="328"/>
      <c r="D17" s="242" t="s">
        <v>101</v>
      </c>
      <c r="E17" s="243">
        <f>+SUM(F17:J17)</f>
        <v>907448999</v>
      </c>
      <c r="F17" s="248">
        <v>80231999</v>
      </c>
      <c r="G17" s="245">
        <v>271080000</v>
      </c>
      <c r="H17" s="245">
        <v>276759000</v>
      </c>
      <c r="I17" s="244">
        <v>102978000</v>
      </c>
      <c r="J17" s="267">
        <f>122400000+54000000</f>
        <v>176400000</v>
      </c>
      <c r="K17" s="247" t="s">
        <v>136</v>
      </c>
      <c r="L17" s="247" t="s">
        <v>136</v>
      </c>
      <c r="M17" s="248">
        <v>0</v>
      </c>
      <c r="N17" s="248">
        <v>0</v>
      </c>
      <c r="O17" s="248">
        <v>44401500</v>
      </c>
      <c r="P17" s="248">
        <v>0</v>
      </c>
      <c r="Q17" s="248">
        <v>0</v>
      </c>
      <c r="R17" s="248">
        <v>0</v>
      </c>
      <c r="S17" s="248">
        <v>0</v>
      </c>
      <c r="T17" s="248">
        <v>0</v>
      </c>
      <c r="U17" s="248">
        <v>0</v>
      </c>
      <c r="V17" s="248">
        <v>0</v>
      </c>
      <c r="W17" s="248">
        <v>0</v>
      </c>
      <c r="X17" s="248">
        <v>0</v>
      </c>
      <c r="Y17" s="249">
        <f>SUM(M17:Q17)</f>
        <v>44401500</v>
      </c>
      <c r="Z17" s="241">
        <f t="shared" si="0"/>
        <v>0.43117461982170951</v>
      </c>
      <c r="AA17" s="270">
        <f>+IFERROR(((F17+G17+H17+I17+Y17))/E17,)</f>
        <v>0.85453893260617286</v>
      </c>
    </row>
    <row r="18" spans="1:27" s="107" customFormat="1" ht="35.25" customHeight="1" x14ac:dyDescent="0.25">
      <c r="A18" s="326"/>
      <c r="B18" s="327"/>
      <c r="C18" s="328"/>
      <c r="D18" s="250" t="s">
        <v>102</v>
      </c>
      <c r="E18" s="243">
        <f>+SUM(F18:J18)</f>
        <v>180973999</v>
      </c>
      <c r="F18" s="248">
        <v>0</v>
      </c>
      <c r="G18" s="251">
        <f>69080999+6690600</f>
        <v>75771599</v>
      </c>
      <c r="H18" s="243">
        <v>23642133</v>
      </c>
      <c r="I18" s="248">
        <v>60283667</v>
      </c>
      <c r="J18" s="248">
        <v>21276600</v>
      </c>
      <c r="K18" s="252">
        <v>0</v>
      </c>
      <c r="L18" s="252">
        <f>+J18-K18</f>
        <v>21276600</v>
      </c>
      <c r="M18" s="248">
        <v>0</v>
      </c>
      <c r="N18" s="248">
        <v>9867000</v>
      </c>
      <c r="O18" s="248">
        <v>9867000</v>
      </c>
      <c r="P18" s="248">
        <v>1542600</v>
      </c>
      <c r="Q18" s="248">
        <v>0</v>
      </c>
      <c r="R18" s="248">
        <v>0</v>
      </c>
      <c r="S18" s="248">
        <v>0</v>
      </c>
      <c r="T18" s="248">
        <v>0</v>
      </c>
      <c r="U18" s="248">
        <v>0</v>
      </c>
      <c r="V18" s="248">
        <v>0</v>
      </c>
      <c r="W18" s="248">
        <v>0</v>
      </c>
      <c r="X18" s="248">
        <v>0</v>
      </c>
      <c r="Y18" s="249">
        <f>SUM(M18:X18)</f>
        <v>21276600</v>
      </c>
      <c r="Z18" s="241">
        <f t="shared" si="0"/>
        <v>0.3529413696748076</v>
      </c>
      <c r="AA18" s="270">
        <f t="shared" ref="AA18" si="2">+IFERROR(((F18+G18+H18+I18+Y18))/E18,)</f>
        <v>1</v>
      </c>
    </row>
    <row r="19" spans="1:27" s="107" customFormat="1" ht="54.75" customHeight="1" x14ac:dyDescent="0.25">
      <c r="A19" s="260"/>
      <c r="B19" s="260"/>
      <c r="C19" s="260"/>
      <c r="D19" s="261" t="s">
        <v>159</v>
      </c>
      <c r="E19" s="262">
        <f t="shared" ref="E19:J20" si="3">+E14+E17</f>
        <v>1130462999</v>
      </c>
      <c r="F19" s="262">
        <f t="shared" si="3"/>
        <v>106999999</v>
      </c>
      <c r="G19" s="262">
        <f t="shared" si="3"/>
        <v>362000000</v>
      </c>
      <c r="H19" s="262">
        <f t="shared" si="3"/>
        <v>315805000</v>
      </c>
      <c r="I19" s="262">
        <f t="shared" si="3"/>
        <v>169258000</v>
      </c>
      <c r="J19" s="268">
        <f t="shared" si="3"/>
        <v>176400000</v>
      </c>
      <c r="K19" s="263">
        <f>IFERROR(+K16+K18,)</f>
        <v>0</v>
      </c>
      <c r="L19" s="263">
        <f>IFERROR(+L16+L18,)</f>
        <v>0</v>
      </c>
      <c r="M19" s="262">
        <f t="shared" ref="M19:Y20" si="4">+M14+M17</f>
        <v>0</v>
      </c>
      <c r="N19" s="262">
        <f t="shared" si="4"/>
        <v>0</v>
      </c>
      <c r="O19" s="262">
        <f t="shared" si="4"/>
        <v>44401500</v>
      </c>
      <c r="P19" s="262">
        <f t="shared" si="4"/>
        <v>0</v>
      </c>
      <c r="Q19" s="262">
        <f t="shared" si="4"/>
        <v>0</v>
      </c>
      <c r="R19" s="262">
        <v>0</v>
      </c>
      <c r="S19" s="262">
        <v>0</v>
      </c>
      <c r="T19" s="262">
        <v>0</v>
      </c>
      <c r="U19" s="262">
        <v>0</v>
      </c>
      <c r="V19" s="262">
        <v>0</v>
      </c>
      <c r="W19" s="262">
        <v>0</v>
      </c>
      <c r="X19" s="262">
        <v>0</v>
      </c>
      <c r="Y19" s="264">
        <f t="shared" si="4"/>
        <v>44401500</v>
      </c>
      <c r="Z19" s="265">
        <f t="shared" si="0"/>
        <v>0.26233028867173191</v>
      </c>
      <c r="AA19" s="270">
        <f>+IFERROR(((F19+G19+H19+I19+Y19))/E19,)</f>
        <v>0.88323501068432586</v>
      </c>
    </row>
    <row r="20" spans="1:27" s="107" customFormat="1" ht="66" customHeight="1" x14ac:dyDescent="0.25">
      <c r="A20" s="260"/>
      <c r="B20" s="260"/>
      <c r="C20" s="260"/>
      <c r="D20" s="261" t="s">
        <v>160</v>
      </c>
      <c r="E20" s="262">
        <f t="shared" si="3"/>
        <v>355859073</v>
      </c>
      <c r="F20" s="262">
        <f t="shared" si="3"/>
        <v>0</v>
      </c>
      <c r="G20" s="262">
        <f t="shared" si="3"/>
        <v>97797113</v>
      </c>
      <c r="H20" s="262">
        <f t="shared" si="3"/>
        <v>88276590</v>
      </c>
      <c r="I20" s="262">
        <f t="shared" si="3"/>
        <v>93956256</v>
      </c>
      <c r="J20" s="262">
        <f t="shared" si="3"/>
        <v>75829114</v>
      </c>
      <c r="K20" s="266">
        <f>+K15+K18</f>
        <v>0</v>
      </c>
      <c r="L20" s="266">
        <f>+L15+L18</f>
        <v>75829114</v>
      </c>
      <c r="M20" s="262">
        <f t="shared" si="4"/>
        <v>0</v>
      </c>
      <c r="N20" s="262">
        <f t="shared" si="4"/>
        <v>44853000</v>
      </c>
      <c r="O20" s="262">
        <f t="shared" si="4"/>
        <v>9867000</v>
      </c>
      <c r="P20" s="262">
        <f t="shared" si="4"/>
        <v>1542600</v>
      </c>
      <c r="Q20" s="262">
        <f t="shared" si="4"/>
        <v>2963984</v>
      </c>
      <c r="R20" s="262">
        <f t="shared" si="4"/>
        <v>0</v>
      </c>
      <c r="S20" s="262">
        <f t="shared" si="4"/>
        <v>629960</v>
      </c>
      <c r="T20" s="262">
        <f t="shared" si="4"/>
        <v>0</v>
      </c>
      <c r="U20" s="262">
        <f t="shared" si="4"/>
        <v>5236000</v>
      </c>
      <c r="V20" s="262">
        <f t="shared" si="4"/>
        <v>0</v>
      </c>
      <c r="W20" s="262">
        <f t="shared" si="4"/>
        <v>2990874</v>
      </c>
      <c r="X20" s="262">
        <f t="shared" si="4"/>
        <v>7745696</v>
      </c>
      <c r="Y20" s="264">
        <f t="shared" si="4"/>
        <v>75829114</v>
      </c>
      <c r="Z20" s="265">
        <f t="shared" si="0"/>
        <v>0.80706828079654425</v>
      </c>
      <c r="AA20" s="270">
        <f>+IFERROR(((F20+G20+H20+I20+Y20))/E20,)</f>
        <v>1</v>
      </c>
    </row>
    <row r="21" spans="1:27" hidden="1" x14ac:dyDescent="0.25"/>
    <row r="22" spans="1:27" hidden="1" x14ac:dyDescent="0.25"/>
    <row r="23" spans="1:27" hidden="1" x14ac:dyDescent="0.25"/>
    <row r="24" spans="1:27" hidden="1" x14ac:dyDescent="0.25"/>
    <row r="25" spans="1:27" hidden="1" x14ac:dyDescent="0.25"/>
    <row r="26" spans="1:27" x14ac:dyDescent="0.25"/>
    <row r="27" spans="1:27" x14ac:dyDescent="0.25"/>
    <row r="28" spans="1:27" x14ac:dyDescent="0.25"/>
    <row r="29" spans="1:27" x14ac:dyDescent="0.25"/>
  </sheetData>
  <autoFilter ref="A12:AE20"/>
  <mergeCells count="23">
    <mergeCell ref="C6:E6"/>
    <mergeCell ref="A11:L11"/>
    <mergeCell ref="A6:B6"/>
    <mergeCell ref="A8:B8"/>
    <mergeCell ref="A1:B4"/>
    <mergeCell ref="C1:AA1"/>
    <mergeCell ref="A9:B9"/>
    <mergeCell ref="C9:E9"/>
    <mergeCell ref="C8:E8"/>
    <mergeCell ref="L4:AA4"/>
    <mergeCell ref="C2:AA2"/>
    <mergeCell ref="C3:AA3"/>
    <mergeCell ref="C4:K4"/>
    <mergeCell ref="M11:Y11"/>
    <mergeCell ref="Z11:AA11"/>
    <mergeCell ref="A7:B7"/>
    <mergeCell ref="C7:E7"/>
    <mergeCell ref="A13:A15"/>
    <mergeCell ref="B13:B15"/>
    <mergeCell ref="C13:C15"/>
    <mergeCell ref="A16:A18"/>
    <mergeCell ref="B16:B18"/>
    <mergeCell ref="C16:C18"/>
  </mergeCells>
  <printOptions horizontalCentered="1"/>
  <pageMargins left="0.31496062992125984" right="0.31496062992125984" top="0.74803149606299213" bottom="0.74803149606299213" header="0.31496062992125984" footer="0.31496062992125984"/>
  <pageSetup scale="18" orientation="portrait" r:id="rId1"/>
  <headerFooter>
    <oddFooter>&amp;L&amp;"Arial,Normal"&amp;7PE01-PR01-F01&amp;C&amp;"Arial,Normal"&amp;7Versión Impresa no controlada, verificar su vigencia en el listado Maestro de Documentos&amp;RPag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showGridLines="0" topLeftCell="H1" zoomScale="80" zoomScaleNormal="80" zoomScaleSheetLayoutView="80" workbookViewId="0">
      <selection activeCell="AA12" sqref="AA12"/>
    </sheetView>
  </sheetViews>
  <sheetFormatPr baseColWidth="10" defaultColWidth="0" defaultRowHeight="15" zeroHeight="1" x14ac:dyDescent="0.25"/>
  <cols>
    <col min="1" max="1" width="15.85546875" style="4" customWidth="1"/>
    <col min="2" max="2" width="23.140625" style="4" customWidth="1"/>
    <col min="3" max="3" width="15.7109375" style="4" customWidth="1"/>
    <col min="4" max="4" width="15.7109375" style="5" customWidth="1"/>
    <col min="5" max="7" width="15.7109375" style="4" customWidth="1"/>
    <col min="8" max="8" width="17.5703125" style="4" customWidth="1"/>
    <col min="9" max="9" width="12.5703125" style="4" customWidth="1"/>
    <col min="10" max="19" width="9.7109375" style="4" customWidth="1"/>
    <col min="20" max="26" width="9.7109375" style="4" hidden="1" customWidth="1"/>
    <col min="27" max="29" width="9.7109375" style="4" customWidth="1"/>
    <col min="30" max="32" width="27.7109375" style="4" customWidth="1"/>
    <col min="33" max="33" width="3.42578125" style="4" hidden="1" customWidth="1"/>
    <col min="34" max="16384" width="0" style="4" hidden="1"/>
  </cols>
  <sheetData>
    <row r="1" spans="1:32" ht="27" customHeight="1" x14ac:dyDescent="0.25">
      <c r="A1" s="301"/>
      <c r="B1" s="301"/>
      <c r="C1" s="302" t="s">
        <v>331</v>
      </c>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row>
    <row r="2" spans="1:32" ht="27" customHeight="1" x14ac:dyDescent="0.25">
      <c r="A2" s="301"/>
      <c r="B2" s="301"/>
      <c r="C2" s="302" t="s">
        <v>118</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row>
    <row r="3" spans="1:32" ht="27" customHeight="1" x14ac:dyDescent="0.25">
      <c r="A3" s="301"/>
      <c r="B3" s="301"/>
      <c r="C3" s="302" t="s">
        <v>321</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7" customHeight="1" x14ac:dyDescent="0.25">
      <c r="A4" s="301"/>
      <c r="B4" s="301"/>
      <c r="C4" s="303" t="s">
        <v>156</v>
      </c>
      <c r="D4" s="303"/>
      <c r="E4" s="303"/>
      <c r="F4" s="303"/>
      <c r="G4" s="303"/>
      <c r="H4" s="303"/>
      <c r="I4" s="303"/>
      <c r="J4" s="303"/>
      <c r="K4" s="303"/>
      <c r="L4" s="303" t="s">
        <v>346</v>
      </c>
      <c r="M4" s="303"/>
      <c r="N4" s="303"/>
      <c r="O4" s="303"/>
      <c r="P4" s="303"/>
      <c r="Q4" s="303"/>
      <c r="R4" s="303"/>
      <c r="S4" s="303"/>
      <c r="T4" s="303"/>
      <c r="U4" s="303"/>
      <c r="V4" s="303"/>
      <c r="W4" s="303"/>
      <c r="X4" s="303"/>
      <c r="Y4" s="303"/>
      <c r="Z4" s="303"/>
      <c r="AA4" s="303"/>
      <c r="AB4" s="303"/>
      <c r="AC4" s="303"/>
      <c r="AD4" s="303"/>
      <c r="AE4" s="303"/>
      <c r="AF4" s="303"/>
    </row>
    <row r="5" spans="1:32" ht="12" customHeight="1" x14ac:dyDescent="0.25"/>
    <row r="6" spans="1:32" ht="41.25" customHeight="1" x14ac:dyDescent="0.25">
      <c r="B6" s="79" t="s">
        <v>168</v>
      </c>
      <c r="C6" s="340" t="str">
        <f>+'Sección 1. Metas - Magnitud'!B14</f>
        <v>07- Eje Transversal Gobierno legítimo, fortalecimiento local y eficiencia</v>
      </c>
      <c r="D6" s="340"/>
      <c r="E6" s="340"/>
      <c r="F6" s="340"/>
      <c r="G6" s="340"/>
      <c r="H6" s="340"/>
      <c r="I6" s="340"/>
      <c r="J6" s="340"/>
      <c r="K6" s="340"/>
    </row>
    <row r="7" spans="1:32" ht="41.25" customHeight="1" x14ac:dyDescent="0.25">
      <c r="B7" s="79" t="s">
        <v>2</v>
      </c>
      <c r="C7" s="340" t="str">
        <f>+'Sección 1. Metas - Magnitud'!C14</f>
        <v>42 - Transparencia, Gestión Pública y Servicio a la Ciudaanía</v>
      </c>
      <c r="D7" s="340"/>
      <c r="E7" s="340"/>
      <c r="F7" s="340"/>
      <c r="G7" s="340"/>
      <c r="H7" s="340"/>
      <c r="I7" s="340"/>
      <c r="J7" s="340"/>
      <c r="K7" s="340"/>
    </row>
    <row r="8" spans="1:32" ht="41.25" customHeight="1" x14ac:dyDescent="0.25">
      <c r="B8" s="80" t="s">
        <v>161</v>
      </c>
      <c r="C8" s="340" t="str">
        <f>+'Sección 1. Metas - Magnitud'!D14</f>
        <v>188 - Servicio a la ciudadanía para la movilidad</v>
      </c>
      <c r="D8" s="340"/>
      <c r="E8" s="340"/>
      <c r="F8" s="340"/>
      <c r="G8" s="340"/>
      <c r="H8" s="340"/>
      <c r="I8" s="340"/>
      <c r="J8" s="340"/>
      <c r="K8" s="340"/>
    </row>
    <row r="9" spans="1:32" s="28" customFormat="1" ht="9.75" customHeight="1" x14ac:dyDescent="0.2">
      <c r="A9" s="26"/>
      <c r="B9" s="26"/>
      <c r="C9" s="26"/>
      <c r="D9" s="26"/>
      <c r="E9" s="27"/>
      <c r="F9" s="27"/>
      <c r="G9" s="27"/>
      <c r="H9" s="27"/>
      <c r="I9" s="27"/>
      <c r="J9" s="27"/>
      <c r="K9" s="27"/>
      <c r="L9" s="27"/>
      <c r="M9" s="27"/>
      <c r="N9" s="27"/>
      <c r="O9" s="27"/>
      <c r="P9" s="27"/>
      <c r="Q9" s="27"/>
      <c r="R9" s="27"/>
      <c r="S9" s="27"/>
      <c r="T9" s="27"/>
      <c r="U9" s="27"/>
      <c r="V9" s="27"/>
      <c r="W9" s="27"/>
      <c r="X9" s="27"/>
      <c r="Y9" s="27"/>
      <c r="Z9" s="27"/>
      <c r="AA9" s="27"/>
      <c r="AB9" s="27"/>
      <c r="AC9" s="27"/>
    </row>
    <row r="10" spans="1:32" s="29" customFormat="1" ht="35.25" customHeight="1" x14ac:dyDescent="0.2">
      <c r="A10" s="337" t="s">
        <v>177</v>
      </c>
      <c r="B10" s="338"/>
      <c r="C10" s="338"/>
      <c r="D10" s="338"/>
      <c r="E10" s="338"/>
      <c r="F10" s="338"/>
      <c r="G10" s="338"/>
      <c r="H10" s="339"/>
      <c r="I10" s="341" t="s">
        <v>172</v>
      </c>
      <c r="J10" s="342"/>
      <c r="K10" s="342"/>
      <c r="L10" s="342"/>
      <c r="M10" s="342"/>
      <c r="N10" s="343"/>
      <c r="O10" s="329" t="s">
        <v>555</v>
      </c>
      <c r="P10" s="329"/>
      <c r="Q10" s="329"/>
      <c r="R10" s="329"/>
      <c r="S10" s="329"/>
      <c r="T10" s="329"/>
      <c r="U10" s="329"/>
      <c r="V10" s="329"/>
      <c r="W10" s="329"/>
      <c r="X10" s="329"/>
      <c r="Y10" s="329"/>
      <c r="Z10" s="329"/>
      <c r="AA10" s="329"/>
      <c r="AB10" s="329"/>
      <c r="AC10" s="329"/>
      <c r="AD10" s="329" t="s">
        <v>95</v>
      </c>
      <c r="AE10" s="329"/>
      <c r="AF10" s="329"/>
    </row>
    <row r="11" spans="1:32" s="29" customFormat="1" ht="49.5" customHeight="1" x14ac:dyDescent="0.2">
      <c r="A11" s="87" t="s">
        <v>171</v>
      </c>
      <c r="B11" s="87" t="s">
        <v>152</v>
      </c>
      <c r="C11" s="87" t="s">
        <v>170</v>
      </c>
      <c r="D11" s="87" t="s">
        <v>169</v>
      </c>
      <c r="E11" s="87" t="s">
        <v>151</v>
      </c>
      <c r="F11" s="87" t="s">
        <v>4</v>
      </c>
      <c r="G11" s="87" t="s">
        <v>3</v>
      </c>
      <c r="H11" s="87" t="s">
        <v>189</v>
      </c>
      <c r="I11" s="88" t="s">
        <v>163</v>
      </c>
      <c r="J11" s="88">
        <v>2016</v>
      </c>
      <c r="K11" s="88">
        <v>2017</v>
      </c>
      <c r="L11" s="88">
        <v>2018</v>
      </c>
      <c r="M11" s="88">
        <v>2019</v>
      </c>
      <c r="N11" s="88">
        <v>2020</v>
      </c>
      <c r="O11" s="88" t="s">
        <v>114</v>
      </c>
      <c r="P11" s="88" t="s">
        <v>110</v>
      </c>
      <c r="Q11" s="88" t="s">
        <v>111</v>
      </c>
      <c r="R11" s="88" t="s">
        <v>112</v>
      </c>
      <c r="S11" s="88" t="s">
        <v>113</v>
      </c>
      <c r="T11" s="88" t="s">
        <v>87</v>
      </c>
      <c r="U11" s="88" t="s">
        <v>88</v>
      </c>
      <c r="V11" s="88" t="s">
        <v>89</v>
      </c>
      <c r="W11" s="88" t="s">
        <v>90</v>
      </c>
      <c r="X11" s="88" t="s">
        <v>91</v>
      </c>
      <c r="Y11" s="88" t="s">
        <v>92</v>
      </c>
      <c r="Z11" s="88" t="s">
        <v>93</v>
      </c>
      <c r="AA11" s="88" t="s">
        <v>173</v>
      </c>
      <c r="AB11" s="103" t="s">
        <v>82</v>
      </c>
      <c r="AC11" s="88" t="s">
        <v>83</v>
      </c>
      <c r="AD11" s="88" t="s">
        <v>84</v>
      </c>
      <c r="AE11" s="88" t="s">
        <v>86</v>
      </c>
      <c r="AF11" s="88" t="s">
        <v>85</v>
      </c>
    </row>
    <row r="12" spans="1:32" s="30" customFormat="1" ht="148.5" customHeight="1" x14ac:dyDescent="0.25">
      <c r="A12" s="105" t="s">
        <v>287</v>
      </c>
      <c r="B12" s="105" t="s">
        <v>309</v>
      </c>
      <c r="C12" s="105">
        <v>255</v>
      </c>
      <c r="D12" s="105" t="s">
        <v>286</v>
      </c>
      <c r="E12" s="105">
        <v>408</v>
      </c>
      <c r="F12" s="162" t="s">
        <v>288</v>
      </c>
      <c r="G12" s="163" t="s">
        <v>275</v>
      </c>
      <c r="H12" s="105" t="s">
        <v>289</v>
      </c>
      <c r="I12" s="163">
        <v>0.8</v>
      </c>
      <c r="J12" s="104">
        <v>0.89139999999999997</v>
      </c>
      <c r="K12" s="104">
        <v>0.90800000000000003</v>
      </c>
      <c r="L12" s="104">
        <v>0.90949999999999998</v>
      </c>
      <c r="M12" s="104">
        <v>0.8</v>
      </c>
      <c r="N12" s="104">
        <v>0.8</v>
      </c>
      <c r="O12" s="104">
        <v>0</v>
      </c>
      <c r="P12" s="104">
        <v>0</v>
      </c>
      <c r="Q12" s="104">
        <v>0</v>
      </c>
      <c r="R12" s="104">
        <v>0</v>
      </c>
      <c r="S12" s="104">
        <v>0</v>
      </c>
      <c r="T12" s="104">
        <v>0</v>
      </c>
      <c r="U12" s="104">
        <v>0</v>
      </c>
      <c r="V12" s="104">
        <v>0</v>
      </c>
      <c r="W12" s="104">
        <v>0</v>
      </c>
      <c r="X12" s="104">
        <v>0</v>
      </c>
      <c r="Y12" s="104">
        <v>0</v>
      </c>
      <c r="Z12" s="104">
        <v>0</v>
      </c>
      <c r="AA12" s="104">
        <f>SUM(O12:Z12)</f>
        <v>0</v>
      </c>
      <c r="AB12" s="104">
        <f>+AA12/M12</f>
        <v>0</v>
      </c>
      <c r="AC12" s="187">
        <f>+((J12+K12+L12+AA12)/4)/I12</f>
        <v>0.84653124999999996</v>
      </c>
      <c r="AD12" s="104" t="s">
        <v>285</v>
      </c>
      <c r="AE12" s="104" t="s">
        <v>285</v>
      </c>
      <c r="AF12" s="104" t="s">
        <v>285</v>
      </c>
    </row>
    <row r="13" spans="1:32" hidden="1" x14ac:dyDescent="0.25">
      <c r="D13" s="4"/>
    </row>
    <row r="14" spans="1:32" hidden="1" x14ac:dyDescent="0.25">
      <c r="D14" s="4"/>
    </row>
    <row r="15" spans="1:32" hidden="1" x14ac:dyDescent="0.25"/>
  </sheetData>
  <mergeCells count="13">
    <mergeCell ref="C7:K7"/>
    <mergeCell ref="C8:K8"/>
    <mergeCell ref="C4:K4"/>
    <mergeCell ref="AD10:AF10"/>
    <mergeCell ref="I10:N10"/>
    <mergeCell ref="A10:H10"/>
    <mergeCell ref="A1:B4"/>
    <mergeCell ref="O10:AC10"/>
    <mergeCell ref="C1:AF1"/>
    <mergeCell ref="C2:AF2"/>
    <mergeCell ref="C3:AF3"/>
    <mergeCell ref="L4:AF4"/>
    <mergeCell ref="C6:K6"/>
  </mergeCells>
  <phoneticPr fontId="6" type="noConversion"/>
  <printOptions horizontalCentered="1"/>
  <pageMargins left="0.23622047244094491" right="0.23622047244094491" top="0.74803149606299213" bottom="0.74803149606299213" header="0.31496062992125984" footer="0.31496062992125984"/>
  <pageSetup scale="30" fitToWidth="0" orientation="landscape" r:id="rId1"/>
  <headerFooter>
    <oddFooter>&amp;L&amp;"Arial,Normal"&amp;7PE01-PR01-F01&amp;C&amp;"Arial,Normal"&amp;7Versión Impresa no controlada, verificar su vigencia en el listado Maestro de Documentos&amp;R&amp;"Arial,Normal"Pag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34" zoomScale="80" zoomScaleNormal="80" workbookViewId="0">
      <selection activeCell="G28" sqref="G28"/>
    </sheetView>
  </sheetViews>
  <sheetFormatPr baseColWidth="10" defaultColWidth="0" defaultRowHeight="12.75" zeroHeight="1" x14ac:dyDescent="0.2"/>
  <cols>
    <col min="1" max="1" width="25.42578125" style="109" customWidth="1"/>
    <col min="2" max="2" width="14.42578125" style="110" customWidth="1"/>
    <col min="3" max="3" width="20.140625" style="110" customWidth="1"/>
    <col min="4" max="4" width="16.42578125" style="110" customWidth="1"/>
    <col min="5" max="5" width="25" style="110" customWidth="1"/>
    <col min="6" max="6" width="22" style="111" customWidth="1"/>
    <col min="7" max="7" width="20.42578125" style="110" customWidth="1"/>
    <col min="8" max="8" width="22.42578125" style="110" customWidth="1"/>
    <col min="9" max="10" width="22.42578125" style="112" hidden="1" customWidth="1"/>
    <col min="11" max="20" width="0" style="113" hidden="1" customWidth="1"/>
    <col min="21" max="23" width="0" style="114" hidden="1" customWidth="1"/>
    <col min="24" max="16384" width="0" style="110" hidden="1"/>
  </cols>
  <sheetData>
    <row r="1" spans="1:23" ht="31.5" customHeight="1" x14ac:dyDescent="0.2">
      <c r="A1" s="392"/>
      <c r="B1" s="393" t="s">
        <v>332</v>
      </c>
      <c r="C1" s="393"/>
      <c r="D1" s="393"/>
      <c r="E1" s="393"/>
      <c r="F1" s="393"/>
      <c r="G1" s="393"/>
      <c r="H1" s="393"/>
      <c r="I1" s="115"/>
      <c r="J1" s="113"/>
      <c r="K1" s="114"/>
      <c r="L1" s="114"/>
      <c r="M1" s="114"/>
      <c r="N1" s="110"/>
      <c r="O1" s="110"/>
      <c r="P1" s="110"/>
      <c r="Q1" s="110"/>
      <c r="R1" s="110"/>
      <c r="S1" s="110"/>
      <c r="T1" s="110"/>
      <c r="U1" s="110"/>
      <c r="V1" s="110"/>
      <c r="W1" s="110"/>
    </row>
    <row r="2" spans="1:23" ht="25.5" customHeight="1" x14ac:dyDescent="0.2">
      <c r="A2" s="392"/>
      <c r="B2" s="394" t="s">
        <v>118</v>
      </c>
      <c r="C2" s="394"/>
      <c r="D2" s="394"/>
      <c r="E2" s="394"/>
      <c r="F2" s="394"/>
      <c r="G2" s="394"/>
      <c r="H2" s="394"/>
      <c r="I2" s="115"/>
      <c r="J2" s="113"/>
      <c r="K2" s="114"/>
      <c r="L2" s="114"/>
      <c r="M2" s="114"/>
      <c r="N2" s="110"/>
      <c r="O2" s="110"/>
      <c r="P2" s="110"/>
      <c r="Q2" s="110"/>
      <c r="R2" s="110"/>
      <c r="S2" s="110"/>
      <c r="T2" s="110"/>
      <c r="U2" s="110"/>
      <c r="V2" s="110"/>
      <c r="W2" s="110"/>
    </row>
    <row r="3" spans="1:23" ht="25.5" customHeight="1" x14ac:dyDescent="0.2">
      <c r="A3" s="392"/>
      <c r="B3" s="394" t="s">
        <v>195</v>
      </c>
      <c r="C3" s="394"/>
      <c r="D3" s="394"/>
      <c r="E3" s="394"/>
      <c r="F3" s="394"/>
      <c r="G3" s="394"/>
      <c r="H3" s="394"/>
      <c r="I3" s="115"/>
      <c r="J3" s="113"/>
      <c r="K3" s="114"/>
      <c r="L3" s="114"/>
      <c r="M3" s="114"/>
      <c r="N3" s="110"/>
      <c r="O3" s="110"/>
      <c r="P3" s="110"/>
      <c r="Q3" s="110"/>
      <c r="R3" s="110"/>
      <c r="S3" s="110"/>
      <c r="T3" s="110"/>
      <c r="U3" s="110"/>
      <c r="V3" s="110"/>
      <c r="W3" s="110"/>
    </row>
    <row r="4" spans="1:23" ht="25.5" customHeight="1" x14ac:dyDescent="0.2">
      <c r="A4" s="392"/>
      <c r="B4" s="394" t="s">
        <v>196</v>
      </c>
      <c r="C4" s="394"/>
      <c r="D4" s="394"/>
      <c r="E4" s="394"/>
      <c r="F4" s="395" t="s">
        <v>333</v>
      </c>
      <c r="G4" s="395"/>
      <c r="H4" s="395"/>
      <c r="I4" s="115"/>
      <c r="J4" s="113"/>
      <c r="K4" s="114"/>
      <c r="L4" s="114"/>
      <c r="M4" s="114"/>
      <c r="N4" s="110"/>
      <c r="O4" s="110"/>
      <c r="P4" s="110"/>
      <c r="Q4" s="110"/>
      <c r="R4" s="110"/>
      <c r="S4" s="110"/>
      <c r="T4" s="110"/>
      <c r="U4" s="110"/>
      <c r="V4" s="110"/>
      <c r="W4" s="110"/>
    </row>
    <row r="5" spans="1:23" ht="23.25" customHeight="1" x14ac:dyDescent="0.2">
      <c r="A5" s="344" t="s">
        <v>197</v>
      </c>
      <c r="B5" s="344"/>
      <c r="C5" s="344"/>
      <c r="D5" s="344"/>
      <c r="E5" s="344"/>
      <c r="F5" s="344"/>
      <c r="G5" s="344"/>
      <c r="H5" s="344"/>
      <c r="I5" s="117"/>
      <c r="J5" s="113"/>
      <c r="K5" s="114"/>
      <c r="L5" s="114"/>
      <c r="M5" s="114"/>
      <c r="N5" s="110"/>
      <c r="O5" s="110"/>
      <c r="P5" s="110"/>
      <c r="Q5" s="110"/>
      <c r="R5" s="110"/>
      <c r="S5" s="110"/>
      <c r="T5" s="110"/>
      <c r="U5" s="110"/>
      <c r="V5" s="110"/>
      <c r="W5" s="110"/>
    </row>
    <row r="6" spans="1:23" ht="24" customHeight="1" x14ac:dyDescent="0.2">
      <c r="A6" s="390" t="s">
        <v>198</v>
      </c>
      <c r="B6" s="390"/>
      <c r="C6" s="390"/>
      <c r="D6" s="390"/>
      <c r="E6" s="390"/>
      <c r="F6" s="390"/>
      <c r="G6" s="390"/>
      <c r="H6" s="390"/>
      <c r="I6" s="118"/>
      <c r="J6" s="118"/>
    </row>
    <row r="7" spans="1:23" ht="24" customHeight="1" x14ac:dyDescent="0.2">
      <c r="A7" s="391" t="s">
        <v>199</v>
      </c>
      <c r="B7" s="391"/>
      <c r="C7" s="391"/>
      <c r="D7" s="391"/>
      <c r="E7" s="391"/>
      <c r="F7" s="391"/>
      <c r="G7" s="391"/>
      <c r="H7" s="391"/>
      <c r="I7" s="119"/>
      <c r="J7" s="119"/>
      <c r="M7" s="120"/>
    </row>
    <row r="8" spans="1:23" ht="30.75" customHeight="1" x14ac:dyDescent="0.2">
      <c r="A8" s="181" t="s">
        <v>328</v>
      </c>
      <c r="B8" s="180">
        <v>8</v>
      </c>
      <c r="C8" s="378" t="s">
        <v>329</v>
      </c>
      <c r="D8" s="378"/>
      <c r="E8" s="360" t="s">
        <v>291</v>
      </c>
      <c r="F8" s="360"/>
      <c r="G8" s="360"/>
      <c r="H8" s="360"/>
      <c r="I8" s="121"/>
      <c r="J8" s="121"/>
      <c r="L8" s="116"/>
      <c r="M8" s="120"/>
    </row>
    <row r="9" spans="1:23" ht="30.75" customHeight="1" x14ac:dyDescent="0.2">
      <c r="A9" s="174" t="s">
        <v>201</v>
      </c>
      <c r="B9" s="173" t="s">
        <v>211</v>
      </c>
      <c r="C9" s="378" t="s">
        <v>202</v>
      </c>
      <c r="D9" s="378"/>
      <c r="E9" s="362" t="s">
        <v>338</v>
      </c>
      <c r="F9" s="362"/>
      <c r="G9" s="123" t="s">
        <v>203</v>
      </c>
      <c r="H9" s="188" t="s">
        <v>214</v>
      </c>
      <c r="I9" s="124"/>
      <c r="J9" s="124"/>
      <c r="L9" s="116"/>
      <c r="M9" s="120"/>
    </row>
    <row r="10" spans="1:23" ht="30.75" customHeight="1" x14ac:dyDescent="0.2">
      <c r="A10" s="174" t="s">
        <v>204</v>
      </c>
      <c r="B10" s="382" t="s">
        <v>293</v>
      </c>
      <c r="C10" s="382"/>
      <c r="D10" s="382"/>
      <c r="E10" s="382"/>
      <c r="F10" s="123" t="s">
        <v>205</v>
      </c>
      <c r="G10" s="383">
        <v>965</v>
      </c>
      <c r="H10" s="383"/>
      <c r="I10" s="125"/>
      <c r="J10" s="125"/>
      <c r="L10" s="116"/>
      <c r="M10" s="120"/>
    </row>
    <row r="11" spans="1:23" ht="30.75" customHeight="1" x14ac:dyDescent="0.2">
      <c r="A11" s="174" t="s">
        <v>207</v>
      </c>
      <c r="B11" s="384" t="s">
        <v>206</v>
      </c>
      <c r="C11" s="384"/>
      <c r="D11" s="384"/>
      <c r="E11" s="384"/>
      <c r="F11" s="123" t="s">
        <v>208</v>
      </c>
      <c r="G11" s="385" t="s">
        <v>292</v>
      </c>
      <c r="H11" s="385"/>
      <c r="I11" s="126"/>
      <c r="J11" s="126"/>
      <c r="L11" s="127"/>
    </row>
    <row r="12" spans="1:23" ht="30.75" customHeight="1" x14ac:dyDescent="0.2">
      <c r="A12" s="174" t="s">
        <v>209</v>
      </c>
      <c r="B12" s="386" t="s">
        <v>319</v>
      </c>
      <c r="C12" s="386"/>
      <c r="D12" s="386"/>
      <c r="E12" s="386"/>
      <c r="F12" s="386"/>
      <c r="G12" s="386"/>
      <c r="H12" s="386"/>
      <c r="I12" s="128"/>
      <c r="J12" s="128"/>
      <c r="L12" s="127"/>
    </row>
    <row r="13" spans="1:23" ht="30.75" customHeight="1" x14ac:dyDescent="0.2">
      <c r="A13" s="174" t="s">
        <v>210</v>
      </c>
      <c r="B13" s="387" t="s">
        <v>286</v>
      </c>
      <c r="C13" s="387"/>
      <c r="D13" s="387"/>
      <c r="E13" s="387"/>
      <c r="F13" s="387"/>
      <c r="G13" s="387"/>
      <c r="H13" s="387"/>
      <c r="I13" s="124"/>
      <c r="J13" s="124"/>
      <c r="L13" s="127"/>
      <c r="M13" s="120"/>
    </row>
    <row r="14" spans="1:23" ht="30.75" customHeight="1" x14ac:dyDescent="0.2">
      <c r="A14" s="174" t="s">
        <v>212</v>
      </c>
      <c r="B14" s="360" t="s">
        <v>294</v>
      </c>
      <c r="C14" s="360"/>
      <c r="D14" s="360"/>
      <c r="E14" s="360"/>
      <c r="F14" s="123" t="s">
        <v>213</v>
      </c>
      <c r="G14" s="362" t="s">
        <v>225</v>
      </c>
      <c r="H14" s="362"/>
      <c r="I14" s="124"/>
      <c r="J14" s="124"/>
      <c r="L14" s="127"/>
      <c r="M14" s="120"/>
    </row>
    <row r="15" spans="1:23" ht="30.75" customHeight="1" x14ac:dyDescent="0.2">
      <c r="A15" s="174" t="s">
        <v>215</v>
      </c>
      <c r="B15" s="388" t="s">
        <v>345</v>
      </c>
      <c r="C15" s="388"/>
      <c r="D15" s="388"/>
      <c r="E15" s="388"/>
      <c r="F15" s="123" t="s">
        <v>216</v>
      </c>
      <c r="G15" s="362" t="s">
        <v>200</v>
      </c>
      <c r="H15" s="362"/>
      <c r="I15" s="124"/>
      <c r="J15" s="124"/>
      <c r="L15" s="127"/>
    </row>
    <row r="16" spans="1:23" ht="40.5" customHeight="1" x14ac:dyDescent="0.2">
      <c r="A16" s="174" t="s">
        <v>217</v>
      </c>
      <c r="B16" s="389" t="s">
        <v>295</v>
      </c>
      <c r="C16" s="389"/>
      <c r="D16" s="389"/>
      <c r="E16" s="389"/>
      <c r="F16" s="389"/>
      <c r="G16" s="389"/>
      <c r="H16" s="389"/>
      <c r="I16" s="128"/>
      <c r="J16" s="128"/>
      <c r="L16" s="127"/>
      <c r="M16" s="120"/>
    </row>
    <row r="17" spans="1:13" ht="30.75" customHeight="1" x14ac:dyDescent="0.2">
      <c r="A17" s="174" t="s">
        <v>220</v>
      </c>
      <c r="B17" s="360" t="s">
        <v>296</v>
      </c>
      <c r="C17" s="360"/>
      <c r="D17" s="360"/>
      <c r="E17" s="360"/>
      <c r="F17" s="360"/>
      <c r="G17" s="360"/>
      <c r="H17" s="360"/>
      <c r="I17" s="129"/>
      <c r="J17" s="129"/>
      <c r="L17" s="127"/>
      <c r="M17" s="120"/>
    </row>
    <row r="18" spans="1:13" ht="30.75" customHeight="1" x14ac:dyDescent="0.2">
      <c r="A18" s="174" t="s">
        <v>222</v>
      </c>
      <c r="B18" s="360" t="s">
        <v>297</v>
      </c>
      <c r="C18" s="360"/>
      <c r="D18" s="360"/>
      <c r="E18" s="360"/>
      <c r="F18" s="360"/>
      <c r="G18" s="360"/>
      <c r="H18" s="360"/>
      <c r="I18" s="130"/>
      <c r="J18" s="130"/>
      <c r="L18" s="127"/>
      <c r="M18" s="120"/>
    </row>
    <row r="19" spans="1:13" ht="30.75" customHeight="1" x14ac:dyDescent="0.2">
      <c r="A19" s="174" t="s">
        <v>224</v>
      </c>
      <c r="B19" s="377" t="s">
        <v>275</v>
      </c>
      <c r="C19" s="377"/>
      <c r="D19" s="377"/>
      <c r="E19" s="377"/>
      <c r="F19" s="377"/>
      <c r="G19" s="377"/>
      <c r="H19" s="377"/>
      <c r="I19" s="131"/>
      <c r="J19" s="131"/>
      <c r="L19" s="127"/>
      <c r="M19" s="120"/>
    </row>
    <row r="20" spans="1:13" ht="27.75" customHeight="1" x14ac:dyDescent="0.2">
      <c r="A20" s="378" t="s">
        <v>227</v>
      </c>
      <c r="B20" s="379" t="s">
        <v>228</v>
      </c>
      <c r="C20" s="379"/>
      <c r="D20" s="379"/>
      <c r="E20" s="380" t="s">
        <v>229</v>
      </c>
      <c r="F20" s="380"/>
      <c r="G20" s="380"/>
      <c r="H20" s="380"/>
      <c r="I20" s="132"/>
      <c r="J20" s="132"/>
      <c r="L20" s="127"/>
      <c r="M20" s="120"/>
    </row>
    <row r="21" spans="1:13" ht="27" customHeight="1" x14ac:dyDescent="0.2">
      <c r="A21" s="378"/>
      <c r="B21" s="360" t="s">
        <v>276</v>
      </c>
      <c r="C21" s="381"/>
      <c r="D21" s="381"/>
      <c r="E21" s="360" t="s">
        <v>299</v>
      </c>
      <c r="F21" s="381"/>
      <c r="G21" s="381"/>
      <c r="H21" s="381"/>
      <c r="I21" s="130"/>
      <c r="J21" s="130"/>
      <c r="L21" s="127"/>
      <c r="M21" s="120"/>
    </row>
    <row r="22" spans="1:13" ht="39.75" customHeight="1" x14ac:dyDescent="0.2">
      <c r="A22" s="174" t="s">
        <v>231</v>
      </c>
      <c r="B22" s="362" t="s">
        <v>275</v>
      </c>
      <c r="C22" s="362"/>
      <c r="D22" s="362"/>
      <c r="E22" s="362" t="s">
        <v>275</v>
      </c>
      <c r="F22" s="362"/>
      <c r="G22" s="362"/>
      <c r="H22" s="362"/>
      <c r="I22" s="124"/>
      <c r="J22" s="124"/>
      <c r="L22" s="127"/>
      <c r="M22" s="120"/>
    </row>
    <row r="23" spans="1:13" ht="44.25" customHeight="1" x14ac:dyDescent="0.2">
      <c r="A23" s="174" t="s">
        <v>233</v>
      </c>
      <c r="B23" s="375" t="s">
        <v>298</v>
      </c>
      <c r="C23" s="375"/>
      <c r="D23" s="375"/>
      <c r="E23" s="360" t="s">
        <v>300</v>
      </c>
      <c r="F23" s="360"/>
      <c r="G23" s="360"/>
      <c r="H23" s="360"/>
      <c r="I23" s="129"/>
      <c r="J23" s="129"/>
      <c r="L23" s="133"/>
      <c r="M23" s="120"/>
    </row>
    <row r="24" spans="1:13" ht="29.25" customHeight="1" x14ac:dyDescent="0.2">
      <c r="A24" s="174" t="s">
        <v>235</v>
      </c>
      <c r="B24" s="359">
        <v>43831</v>
      </c>
      <c r="C24" s="360"/>
      <c r="D24" s="360"/>
      <c r="E24" s="123" t="s">
        <v>236</v>
      </c>
      <c r="F24" s="376">
        <v>1</v>
      </c>
      <c r="G24" s="376"/>
      <c r="H24" s="376"/>
      <c r="I24" s="134"/>
      <c r="J24" s="134"/>
      <c r="L24" s="133"/>
    </row>
    <row r="25" spans="1:13" ht="27" customHeight="1" x14ac:dyDescent="0.2">
      <c r="A25" s="174" t="s">
        <v>237</v>
      </c>
      <c r="B25" s="359">
        <v>43982</v>
      </c>
      <c r="C25" s="360"/>
      <c r="D25" s="360"/>
      <c r="E25" s="123" t="s">
        <v>238</v>
      </c>
      <c r="F25" s="361">
        <v>0</v>
      </c>
      <c r="G25" s="361"/>
      <c r="H25" s="361"/>
      <c r="I25" s="135"/>
      <c r="J25" s="135"/>
      <c r="L25" s="133"/>
    </row>
    <row r="26" spans="1:13" ht="47.25" customHeight="1" x14ac:dyDescent="0.2">
      <c r="A26" s="174" t="s">
        <v>239</v>
      </c>
      <c r="B26" s="362" t="s">
        <v>218</v>
      </c>
      <c r="C26" s="362"/>
      <c r="D26" s="362"/>
      <c r="E26" s="169" t="s">
        <v>240</v>
      </c>
      <c r="F26" s="363" t="s">
        <v>136</v>
      </c>
      <c r="G26" s="363"/>
      <c r="H26" s="363"/>
      <c r="I26" s="132"/>
      <c r="J26" s="132"/>
      <c r="L26" s="133"/>
    </row>
    <row r="27" spans="1:13" ht="30" customHeight="1" x14ac:dyDescent="0.2">
      <c r="A27" s="364" t="s">
        <v>241</v>
      </c>
      <c r="B27" s="365"/>
      <c r="C27" s="365"/>
      <c r="D27" s="365"/>
      <c r="E27" s="365"/>
      <c r="F27" s="365"/>
      <c r="G27" s="365"/>
      <c r="H27" s="366"/>
      <c r="I27" s="119"/>
      <c r="J27" s="119"/>
      <c r="L27" s="133"/>
    </row>
    <row r="28" spans="1:13" ht="56.25" customHeight="1" x14ac:dyDescent="0.2">
      <c r="A28" s="172" t="s">
        <v>242</v>
      </c>
      <c r="B28" s="172" t="s">
        <v>243</v>
      </c>
      <c r="C28" s="172" t="s">
        <v>244</v>
      </c>
      <c r="D28" s="172" t="s">
        <v>245</v>
      </c>
      <c r="E28" s="172" t="s">
        <v>246</v>
      </c>
      <c r="F28" s="137" t="s">
        <v>247</v>
      </c>
      <c r="G28" s="137" t="s">
        <v>248</v>
      </c>
      <c r="H28" s="172" t="s">
        <v>249</v>
      </c>
      <c r="I28" s="130"/>
      <c r="J28" s="130"/>
      <c r="L28" s="133"/>
    </row>
    <row r="29" spans="1:13" ht="19.5" customHeight="1" x14ac:dyDescent="0.2">
      <c r="A29" s="175" t="s">
        <v>250</v>
      </c>
      <c r="B29" s="156">
        <v>0</v>
      </c>
      <c r="C29" s="157">
        <f>+B29</f>
        <v>0</v>
      </c>
      <c r="D29" s="155">
        <v>0</v>
      </c>
      <c r="E29" s="158">
        <f>+D29</f>
        <v>0</v>
      </c>
      <c r="F29" s="159">
        <f>IFERROR(+B29/D29,B29)</f>
        <v>0</v>
      </c>
      <c r="G29" s="230">
        <f t="shared" ref="G29:G33" si="0">IFERROR(+C29/E29,)</f>
        <v>0</v>
      </c>
      <c r="H29" s="170">
        <f>IFERROR(+C29/$F$25,)</f>
        <v>0</v>
      </c>
      <c r="I29" s="138"/>
      <c r="J29" s="138"/>
      <c r="L29" s="133"/>
    </row>
    <row r="30" spans="1:13" ht="19.5" customHeight="1" x14ac:dyDescent="0.2">
      <c r="A30" s="175" t="s">
        <v>251</v>
      </c>
      <c r="B30" s="156">
        <v>0</v>
      </c>
      <c r="C30" s="157">
        <f>+C29+B30</f>
        <v>0</v>
      </c>
      <c r="D30" s="155">
        <v>0</v>
      </c>
      <c r="E30" s="158">
        <f>+D30+E29</f>
        <v>0</v>
      </c>
      <c r="F30" s="159">
        <f t="shared" ref="F30:F33" si="1">IFERROR(+B30/D30,B30)</f>
        <v>0</v>
      </c>
      <c r="G30" s="230">
        <f t="shared" si="0"/>
        <v>0</v>
      </c>
      <c r="H30" s="170">
        <f t="shared" ref="H30:H33" si="2">IFERROR(+C30/$F$25,)</f>
        <v>0</v>
      </c>
      <c r="I30" s="138"/>
      <c r="J30" s="138"/>
      <c r="L30" s="133"/>
    </row>
    <row r="31" spans="1:13" ht="19.5" customHeight="1" x14ac:dyDescent="0.2">
      <c r="A31" s="175" t="s">
        <v>252</v>
      </c>
      <c r="B31" s="156">
        <v>0</v>
      </c>
      <c r="C31" s="157">
        <f>+C30+B31</f>
        <v>0</v>
      </c>
      <c r="D31" s="155">
        <v>0</v>
      </c>
      <c r="E31" s="158">
        <f>+D31+E30</f>
        <v>0</v>
      </c>
      <c r="F31" s="159">
        <f t="shared" si="1"/>
        <v>0</v>
      </c>
      <c r="G31" s="230">
        <f t="shared" si="0"/>
        <v>0</v>
      </c>
      <c r="H31" s="170">
        <f t="shared" si="2"/>
        <v>0</v>
      </c>
      <c r="I31" s="138"/>
      <c r="J31" s="138"/>
      <c r="L31" s="133"/>
    </row>
    <row r="32" spans="1:13" ht="19.5" customHeight="1" x14ac:dyDescent="0.2">
      <c r="A32" s="175" t="s">
        <v>253</v>
      </c>
      <c r="B32" s="156">
        <v>0</v>
      </c>
      <c r="C32" s="157">
        <f>+C31+B32</f>
        <v>0</v>
      </c>
      <c r="D32" s="155">
        <v>0</v>
      </c>
      <c r="E32" s="158">
        <f>+D32+E31</f>
        <v>0</v>
      </c>
      <c r="F32" s="159">
        <f t="shared" si="1"/>
        <v>0</v>
      </c>
      <c r="G32" s="230">
        <f t="shared" si="0"/>
        <v>0</v>
      </c>
      <c r="H32" s="170">
        <f t="shared" si="2"/>
        <v>0</v>
      </c>
      <c r="I32" s="138"/>
      <c r="J32" s="138"/>
    </row>
    <row r="33" spans="1:10" ht="19.5" customHeight="1" x14ac:dyDescent="0.2">
      <c r="A33" s="175" t="s">
        <v>254</v>
      </c>
      <c r="B33" s="156" t="s">
        <v>285</v>
      </c>
      <c r="C33" s="157">
        <v>0</v>
      </c>
      <c r="D33" s="155">
        <v>0</v>
      </c>
      <c r="E33" s="158">
        <v>0</v>
      </c>
      <c r="F33" s="159" t="str">
        <f t="shared" si="1"/>
        <v>N.A.</v>
      </c>
      <c r="G33" s="230">
        <f t="shared" si="0"/>
        <v>0</v>
      </c>
      <c r="H33" s="170">
        <f t="shared" si="2"/>
        <v>0</v>
      </c>
      <c r="I33" s="138"/>
      <c r="J33" s="138"/>
    </row>
    <row r="34" spans="1:10" ht="54" customHeight="1" x14ac:dyDescent="0.2">
      <c r="A34" s="178" t="s">
        <v>255</v>
      </c>
      <c r="B34" s="367" t="s">
        <v>561</v>
      </c>
      <c r="C34" s="367"/>
      <c r="D34" s="367"/>
      <c r="E34" s="367"/>
      <c r="F34" s="367"/>
      <c r="G34" s="367"/>
      <c r="H34" s="367"/>
      <c r="I34" s="139"/>
      <c r="J34" s="139"/>
    </row>
    <row r="35" spans="1:10" ht="29.25" customHeight="1" x14ac:dyDescent="0.2">
      <c r="A35" s="358" t="s">
        <v>256</v>
      </c>
      <c r="B35" s="358"/>
      <c r="C35" s="358"/>
      <c r="D35" s="358"/>
      <c r="E35" s="358"/>
      <c r="F35" s="358"/>
      <c r="G35" s="358"/>
      <c r="H35" s="358"/>
      <c r="I35" s="119"/>
      <c r="J35" s="119"/>
    </row>
    <row r="36" spans="1:10" ht="43.5" customHeight="1" x14ac:dyDescent="0.2">
      <c r="A36" s="368"/>
      <c r="B36" s="368"/>
      <c r="C36" s="368"/>
      <c r="D36" s="368"/>
      <c r="E36" s="368"/>
      <c r="F36" s="368"/>
      <c r="G36" s="368"/>
      <c r="H36" s="368"/>
      <c r="I36" s="119"/>
      <c r="J36" s="119"/>
    </row>
    <row r="37" spans="1:10" ht="43.5" customHeight="1" x14ac:dyDescent="0.2">
      <c r="A37" s="368"/>
      <c r="B37" s="368"/>
      <c r="C37" s="368"/>
      <c r="D37" s="368"/>
      <c r="E37" s="368"/>
      <c r="F37" s="368"/>
      <c r="G37" s="368"/>
      <c r="H37" s="368"/>
      <c r="I37" s="139"/>
      <c r="J37" s="139"/>
    </row>
    <row r="38" spans="1:10" ht="43.5" customHeight="1" x14ac:dyDescent="0.2">
      <c r="A38" s="368"/>
      <c r="B38" s="368"/>
      <c r="C38" s="368"/>
      <c r="D38" s="368"/>
      <c r="E38" s="368"/>
      <c r="F38" s="368"/>
      <c r="G38" s="368"/>
      <c r="H38" s="368"/>
      <c r="I38" s="139"/>
      <c r="J38" s="139"/>
    </row>
    <row r="39" spans="1:10" ht="43.5" customHeight="1" x14ac:dyDescent="0.2">
      <c r="A39" s="368"/>
      <c r="B39" s="368"/>
      <c r="C39" s="368"/>
      <c r="D39" s="368"/>
      <c r="E39" s="368"/>
      <c r="F39" s="368"/>
      <c r="G39" s="368"/>
      <c r="H39" s="368"/>
      <c r="I39" s="139"/>
      <c r="J39" s="139"/>
    </row>
    <row r="40" spans="1:10" ht="43.5" customHeight="1" x14ac:dyDescent="0.2">
      <c r="A40" s="368"/>
      <c r="B40" s="368"/>
      <c r="C40" s="368"/>
      <c r="D40" s="368"/>
      <c r="E40" s="368"/>
      <c r="F40" s="368"/>
      <c r="G40" s="368"/>
      <c r="H40" s="368"/>
      <c r="I40" s="140"/>
      <c r="J40" s="140"/>
    </row>
    <row r="41" spans="1:10" ht="41.25" customHeight="1" x14ac:dyDescent="0.2">
      <c r="A41" s="174" t="s">
        <v>257</v>
      </c>
      <c r="B41" s="369" t="s">
        <v>561</v>
      </c>
      <c r="C41" s="370"/>
      <c r="D41" s="370"/>
      <c r="E41" s="370"/>
      <c r="F41" s="370"/>
      <c r="G41" s="370"/>
      <c r="H41" s="371"/>
      <c r="I41" s="141"/>
      <c r="J41" s="141"/>
    </row>
    <row r="42" spans="1:10" ht="34.5" customHeight="1" x14ac:dyDescent="0.2">
      <c r="A42" s="174" t="s">
        <v>258</v>
      </c>
      <c r="B42" s="369" t="s">
        <v>340</v>
      </c>
      <c r="C42" s="370"/>
      <c r="D42" s="370"/>
      <c r="E42" s="370"/>
      <c r="F42" s="370"/>
      <c r="G42" s="370"/>
      <c r="H42" s="371"/>
      <c r="I42" s="141"/>
      <c r="J42" s="141"/>
    </row>
    <row r="43" spans="1:10" ht="56.25" customHeight="1" x14ac:dyDescent="0.2">
      <c r="A43" s="176" t="s">
        <v>259</v>
      </c>
      <c r="B43" s="372" t="s">
        <v>340</v>
      </c>
      <c r="C43" s="373"/>
      <c r="D43" s="373"/>
      <c r="E43" s="373"/>
      <c r="F43" s="373"/>
      <c r="G43" s="373"/>
      <c r="H43" s="374"/>
      <c r="I43" s="141"/>
      <c r="J43" s="141"/>
    </row>
    <row r="44" spans="1:10" ht="29.25" customHeight="1" x14ac:dyDescent="0.2">
      <c r="A44" s="358" t="s">
        <v>260</v>
      </c>
      <c r="B44" s="358"/>
      <c r="C44" s="358"/>
      <c r="D44" s="358"/>
      <c r="E44" s="358"/>
      <c r="F44" s="358"/>
      <c r="G44" s="358"/>
      <c r="H44" s="358"/>
      <c r="I44" s="141"/>
      <c r="J44" s="141"/>
    </row>
    <row r="45" spans="1:10" ht="33" customHeight="1" x14ac:dyDescent="0.2">
      <c r="A45" s="351" t="s">
        <v>261</v>
      </c>
      <c r="B45" s="177" t="s">
        <v>262</v>
      </c>
      <c r="C45" s="352" t="s">
        <v>263</v>
      </c>
      <c r="D45" s="352"/>
      <c r="E45" s="352"/>
      <c r="F45" s="352" t="s">
        <v>264</v>
      </c>
      <c r="G45" s="352"/>
      <c r="H45" s="352"/>
      <c r="I45" s="142"/>
      <c r="J45" s="142"/>
    </row>
    <row r="46" spans="1:10" ht="31.5" customHeight="1" x14ac:dyDescent="0.2">
      <c r="A46" s="351"/>
      <c r="B46" s="143"/>
      <c r="C46" s="345"/>
      <c r="D46" s="345"/>
      <c r="E46" s="345"/>
      <c r="F46" s="353"/>
      <c r="G46" s="353"/>
      <c r="H46" s="353"/>
      <c r="I46" s="142"/>
      <c r="J46" s="142"/>
    </row>
    <row r="47" spans="1:10" ht="31.5" customHeight="1" x14ac:dyDescent="0.25">
      <c r="A47" s="176" t="s">
        <v>265</v>
      </c>
      <c r="B47" s="354" t="s">
        <v>311</v>
      </c>
      <c r="C47" s="354"/>
      <c r="D47" s="355" t="s">
        <v>266</v>
      </c>
      <c r="E47" s="355"/>
      <c r="F47" s="356" t="s">
        <v>562</v>
      </c>
      <c r="G47" s="357"/>
      <c r="H47" s="357"/>
      <c r="I47" s="144"/>
      <c r="J47" s="144"/>
    </row>
    <row r="48" spans="1:10" ht="31.5" customHeight="1" x14ac:dyDescent="0.25">
      <c r="A48" s="176" t="s">
        <v>267</v>
      </c>
      <c r="B48" s="345" t="s">
        <v>301</v>
      </c>
      <c r="C48" s="345"/>
      <c r="D48" s="346" t="s">
        <v>268</v>
      </c>
      <c r="E48" s="346"/>
      <c r="F48" s="347" t="s">
        <v>563</v>
      </c>
      <c r="G48" s="348"/>
      <c r="H48" s="349"/>
      <c r="I48" s="144"/>
      <c r="J48" s="144"/>
    </row>
    <row r="49" spans="1:10" ht="31.5" customHeight="1" x14ac:dyDescent="0.2">
      <c r="A49" s="176" t="s">
        <v>269</v>
      </c>
      <c r="B49" s="345"/>
      <c r="C49" s="345"/>
      <c r="D49" s="350" t="s">
        <v>270</v>
      </c>
      <c r="E49" s="350"/>
      <c r="F49" s="345"/>
      <c r="G49" s="345"/>
      <c r="H49" s="345"/>
      <c r="I49" s="145"/>
      <c r="J49" s="145"/>
    </row>
    <row r="50" spans="1:10" ht="31.5" customHeight="1" x14ac:dyDescent="0.2">
      <c r="A50" s="176" t="s">
        <v>271</v>
      </c>
      <c r="B50" s="345"/>
      <c r="C50" s="345"/>
      <c r="D50" s="350"/>
      <c r="E50" s="350"/>
      <c r="F50" s="345"/>
      <c r="G50" s="345"/>
      <c r="H50" s="345"/>
      <c r="I50" s="145"/>
      <c r="J50" s="145"/>
    </row>
    <row r="51" spans="1:10" ht="15" hidden="1" x14ac:dyDescent="0.25">
      <c r="A51" s="146"/>
      <c r="B51" s="146"/>
      <c r="C51" s="8"/>
      <c r="D51" s="8"/>
      <c r="E51" s="8"/>
      <c r="F51" s="8"/>
      <c r="G51" s="8"/>
      <c r="H51" s="147"/>
      <c r="I51" s="148"/>
      <c r="J51" s="148"/>
    </row>
    <row r="52" spans="1:10" hidden="1" x14ac:dyDescent="0.2">
      <c r="A52" s="149"/>
      <c r="B52" s="150"/>
      <c r="C52" s="150"/>
      <c r="D52" s="151"/>
      <c r="E52" s="151"/>
      <c r="F52" s="152"/>
      <c r="G52" s="153"/>
      <c r="H52" s="150"/>
      <c r="I52" s="154"/>
      <c r="J52" s="154"/>
    </row>
    <row r="53" spans="1:10" hidden="1" x14ac:dyDescent="0.2">
      <c r="A53" s="149"/>
      <c r="B53" s="150"/>
      <c r="C53" s="150"/>
      <c r="D53" s="151"/>
      <c r="E53" s="151"/>
      <c r="F53" s="152"/>
      <c r="G53" s="153"/>
      <c r="H53" s="150"/>
      <c r="I53" s="154"/>
      <c r="J53" s="154"/>
    </row>
    <row r="54" spans="1:10" hidden="1" x14ac:dyDescent="0.2">
      <c r="A54" s="149"/>
      <c r="B54" s="150"/>
      <c r="C54" s="150"/>
      <c r="D54" s="151"/>
      <c r="E54" s="151"/>
      <c r="F54" s="152"/>
      <c r="G54" s="153"/>
      <c r="H54" s="150"/>
      <c r="I54" s="154"/>
      <c r="J54" s="154"/>
    </row>
    <row r="55" spans="1:10" hidden="1" x14ac:dyDescent="0.2">
      <c r="A55" s="149"/>
      <c r="B55" s="150"/>
      <c r="C55" s="150"/>
      <c r="D55" s="151"/>
      <c r="E55" s="151"/>
      <c r="F55" s="152"/>
      <c r="G55" s="153"/>
      <c r="H55" s="150"/>
      <c r="I55" s="154"/>
      <c r="J55" s="154"/>
    </row>
    <row r="56" spans="1:10" hidden="1" x14ac:dyDescent="0.2">
      <c r="A56" s="149"/>
      <c r="B56" s="150"/>
      <c r="C56" s="150"/>
      <c r="D56" s="151"/>
      <c r="E56" s="151"/>
      <c r="F56" s="152"/>
      <c r="G56" s="153"/>
      <c r="H56" s="150"/>
      <c r="I56" s="154"/>
      <c r="J56" s="154"/>
    </row>
    <row r="57" spans="1:10" hidden="1" x14ac:dyDescent="0.2">
      <c r="A57" s="149"/>
      <c r="B57" s="150"/>
      <c r="C57" s="150"/>
      <c r="D57" s="151"/>
      <c r="E57" s="151"/>
      <c r="F57" s="152"/>
      <c r="G57" s="153"/>
      <c r="H57" s="150"/>
      <c r="I57" s="154"/>
      <c r="J57" s="154"/>
    </row>
    <row r="58" spans="1:10" hidden="1" x14ac:dyDescent="0.2">
      <c r="A58" s="149"/>
      <c r="B58" s="150"/>
      <c r="C58" s="150"/>
      <c r="D58" s="151"/>
      <c r="E58" s="151"/>
      <c r="F58" s="152"/>
      <c r="G58" s="153"/>
      <c r="H58" s="150"/>
      <c r="I58" s="154"/>
      <c r="J58" s="154"/>
    </row>
    <row r="59" spans="1:10" hidden="1" x14ac:dyDescent="0.2">
      <c r="A59" s="149"/>
      <c r="B59" s="150"/>
      <c r="C59" s="150"/>
      <c r="D59" s="151"/>
      <c r="E59" s="151"/>
      <c r="F59" s="152"/>
      <c r="G59" s="153"/>
      <c r="H59" s="150"/>
      <c r="I59" s="154"/>
      <c r="J59" s="154"/>
    </row>
    <row r="60" spans="1:10" x14ac:dyDescent="0.2"/>
    <row r="61" spans="1:10" x14ac:dyDescent="0.2"/>
    <row r="62" spans="1:10" x14ac:dyDescent="0.2"/>
    <row r="63" spans="1:10" x14ac:dyDescent="0.2"/>
    <row r="64" spans="1:10" x14ac:dyDescent="0.2"/>
    <row r="65" x14ac:dyDescent="0.2"/>
    <row r="66" x14ac:dyDescent="0.2"/>
  </sheetData>
  <mergeCells count="65">
    <mergeCell ref="A1:A4"/>
    <mergeCell ref="B1:H1"/>
    <mergeCell ref="B2:H2"/>
    <mergeCell ref="B3:H3"/>
    <mergeCell ref="B4:E4"/>
    <mergeCell ref="F4:H4"/>
    <mergeCell ref="A6:H6"/>
    <mergeCell ref="A7:H7"/>
    <mergeCell ref="C8:D8"/>
    <mergeCell ref="E8:H8"/>
    <mergeCell ref="C9:D9"/>
    <mergeCell ref="E9:F9"/>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22:D22"/>
    <mergeCell ref="E22:H22"/>
    <mergeCell ref="B23:D23"/>
    <mergeCell ref="E23:H23"/>
    <mergeCell ref="B24:D24"/>
    <mergeCell ref="F24:H24"/>
    <mergeCell ref="A44:H44"/>
    <mergeCell ref="B25:D25"/>
    <mergeCell ref="F25:H25"/>
    <mergeCell ref="B26:D26"/>
    <mergeCell ref="F26:H26"/>
    <mergeCell ref="A27:H27"/>
    <mergeCell ref="B34:H34"/>
    <mergeCell ref="A35:H35"/>
    <mergeCell ref="A36:H40"/>
    <mergeCell ref="B41:H41"/>
    <mergeCell ref="B42:H42"/>
    <mergeCell ref="B43:H43"/>
    <mergeCell ref="A5:H5"/>
    <mergeCell ref="B48:C48"/>
    <mergeCell ref="D48:E48"/>
    <mergeCell ref="F48:H48"/>
    <mergeCell ref="B49:C49"/>
    <mergeCell ref="D49:E50"/>
    <mergeCell ref="F49:H50"/>
    <mergeCell ref="B50:C50"/>
    <mergeCell ref="A45:A46"/>
    <mergeCell ref="C45:E45"/>
    <mergeCell ref="F45:H45"/>
    <mergeCell ref="C46:E46"/>
    <mergeCell ref="F46:H46"/>
    <mergeCell ref="B47:C47"/>
    <mergeCell ref="D47:E47"/>
    <mergeCell ref="F47:H47"/>
  </mergeCells>
  <dataValidations disablePrompts="1" count="8">
    <dataValidation type="list" allowBlank="1" showInputMessage="1" showErrorMessage="1" sqref="B26:D26">
      <formula1>$L$14:$L$17</formula1>
    </dataValidation>
    <dataValidation type="list" allowBlank="1" showInputMessage="1" showErrorMessage="1" sqref="B11:E11">
      <formula1>$L$8:$L$11</formula1>
    </dataValidation>
    <dataValidation type="list" allowBlank="1" showInputMessage="1" showErrorMessage="1" sqref="J14">
      <formula1>N19:N21</formula1>
    </dataValidation>
    <dataValidation type="list" allowBlank="1" showInputMessage="1" showErrorMessage="1" sqref="G14:I14">
      <formula1>L19:L21</formula1>
    </dataValidation>
    <dataValidation type="list" allowBlank="1" showInputMessage="1" showErrorMessage="1" sqref="I12:J12">
      <formula1>$L$23:$L$30</formula1>
    </dataValidation>
    <dataValidation type="list" allowBlank="1" showInputMessage="1" showErrorMessage="1" sqref="B12:H12">
      <formula1>$M$16:$M$23</formula1>
    </dataValidation>
    <dataValidation type="list" allowBlank="1" showInputMessage="1" showErrorMessage="1" sqref="G15:H15">
      <formula1>$M$7:$M$10</formula1>
    </dataValidation>
    <dataValidation type="list" allowBlank="1" showInputMessage="1" showErrorMessage="1" sqref="B9 H9">
      <formula1>$M$13:$M$14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O24"/>
  <sheetViews>
    <sheetView topLeftCell="C7" zoomScale="80" zoomScaleNormal="80" workbookViewId="0">
      <selection activeCell="I23" sqref="I23"/>
    </sheetView>
  </sheetViews>
  <sheetFormatPr baseColWidth="10" defaultColWidth="0.140625" defaultRowHeight="15" zeroHeight="1" x14ac:dyDescent="0.25"/>
  <cols>
    <col min="1" max="1" width="21.85546875" style="161" customWidth="1"/>
    <col min="2" max="2" width="34.42578125" customWidth="1"/>
    <col min="3" max="3" width="16.28515625" customWidth="1"/>
    <col min="4" max="4" width="5.85546875" customWidth="1"/>
    <col min="5" max="5" width="47" customWidth="1"/>
    <col min="6" max="7" width="16.140625" customWidth="1"/>
    <col min="8" max="8" width="16.28515625" customWidth="1"/>
    <col min="9" max="9" width="15.7109375" customWidth="1"/>
    <col min="10" max="10" width="40.42578125" customWidth="1"/>
    <col min="11" max="106" width="0" hidden="1" customWidth="1"/>
    <col min="107" max="107" width="11.42578125" hidden="1" customWidth="1"/>
    <col min="108" max="196" width="0" hidden="1" customWidth="1"/>
    <col min="197" max="197" width="1.42578125" hidden="1" customWidth="1"/>
    <col min="198" max="255" width="0" hidden="1" customWidth="1"/>
  </cols>
  <sheetData>
    <row r="1" spans="1:10" s="182" customFormat="1" ht="27.75" customHeight="1" x14ac:dyDescent="0.25">
      <c r="A1" s="405"/>
      <c r="B1" s="406" t="s">
        <v>331</v>
      </c>
      <c r="C1" s="406"/>
      <c r="D1" s="406"/>
      <c r="E1" s="406"/>
      <c r="F1" s="406"/>
      <c r="G1" s="406"/>
      <c r="H1" s="406"/>
      <c r="I1" s="406"/>
      <c r="J1" s="406"/>
    </row>
    <row r="2" spans="1:10" s="182" customFormat="1" ht="27.75" customHeight="1" x14ac:dyDescent="0.25">
      <c r="A2" s="405"/>
      <c r="B2" s="406" t="s">
        <v>118</v>
      </c>
      <c r="C2" s="406"/>
      <c r="D2" s="406"/>
      <c r="E2" s="406"/>
      <c r="F2" s="406"/>
      <c r="G2" s="406"/>
      <c r="H2" s="406"/>
      <c r="I2" s="406"/>
      <c r="J2" s="406"/>
    </row>
    <row r="3" spans="1:10" s="182" customFormat="1" ht="27.75" customHeight="1" x14ac:dyDescent="0.25">
      <c r="A3" s="405"/>
      <c r="B3" s="406" t="s">
        <v>322</v>
      </c>
      <c r="C3" s="406"/>
      <c r="D3" s="406"/>
      <c r="E3" s="406"/>
      <c r="F3" s="406"/>
      <c r="G3" s="406"/>
      <c r="H3" s="406"/>
      <c r="I3" s="406"/>
      <c r="J3" s="406"/>
    </row>
    <row r="4" spans="1:10" s="182" customFormat="1" ht="27.75" customHeight="1" x14ac:dyDescent="0.25">
      <c r="A4" s="405"/>
      <c r="B4" s="406" t="s">
        <v>334</v>
      </c>
      <c r="C4" s="406"/>
      <c r="D4" s="406"/>
      <c r="E4" s="406"/>
      <c r="F4" s="406"/>
      <c r="G4" s="408" t="s">
        <v>333</v>
      </c>
      <c r="H4" s="408"/>
      <c r="I4" s="408"/>
      <c r="J4" s="408"/>
    </row>
    <row r="5" spans="1:10" ht="18" customHeight="1" x14ac:dyDescent="0.25">
      <c r="A5" s="203"/>
      <c r="B5" s="196"/>
      <c r="C5" s="196"/>
      <c r="D5" s="196"/>
      <c r="E5" s="196"/>
      <c r="F5" s="196"/>
      <c r="G5" s="196"/>
      <c r="H5" s="196"/>
      <c r="I5" s="197"/>
      <c r="J5" s="194"/>
    </row>
    <row r="6" spans="1:10" ht="51.75" customHeight="1" x14ac:dyDescent="0.25">
      <c r="A6" s="200" t="s">
        <v>323</v>
      </c>
      <c r="B6" s="407" t="s">
        <v>290</v>
      </c>
      <c r="C6" s="407"/>
      <c r="D6" s="407"/>
      <c r="E6" s="199"/>
      <c r="F6" s="196"/>
      <c r="G6" s="196"/>
      <c r="H6" s="196"/>
      <c r="I6" s="197"/>
      <c r="J6" s="194"/>
    </row>
    <row r="7" spans="1:10" ht="48.75" customHeight="1" x14ac:dyDescent="0.25">
      <c r="A7" s="201" t="s">
        <v>0</v>
      </c>
      <c r="B7" s="407" t="str">
        <f>+'Sección 1. Metas - Magnitud'!C7</f>
        <v xml:space="preserve">
OFICINA ASESORA DE PLANEACIÓN INSTITUCIONAL
OFICINA DE CONTROL INTERNO</v>
      </c>
      <c r="C7" s="407"/>
      <c r="D7" s="407"/>
      <c r="E7" s="199"/>
      <c r="F7" s="196"/>
      <c r="G7" s="196"/>
      <c r="H7" s="196"/>
      <c r="I7" s="197"/>
      <c r="J7" s="194"/>
    </row>
    <row r="8" spans="1:10" ht="32.25" customHeight="1" x14ac:dyDescent="0.25">
      <c r="A8" s="201" t="s">
        <v>281</v>
      </c>
      <c r="B8" s="407" t="s">
        <v>283</v>
      </c>
      <c r="C8" s="407"/>
      <c r="D8" s="407"/>
      <c r="E8" s="198"/>
      <c r="F8" s="196"/>
      <c r="G8" s="196"/>
      <c r="H8" s="196"/>
      <c r="I8" s="197"/>
      <c r="J8" s="194"/>
    </row>
    <row r="9" spans="1:10" ht="33.75" customHeight="1" x14ac:dyDescent="0.25">
      <c r="A9" s="201" t="s">
        <v>155</v>
      </c>
      <c r="B9" s="409" t="s">
        <v>563</v>
      </c>
      <c r="C9" s="410"/>
      <c r="D9" s="411"/>
      <c r="E9" s="199"/>
      <c r="F9" s="196"/>
      <c r="G9" s="196"/>
      <c r="H9" s="196"/>
      <c r="I9" s="197"/>
      <c r="J9" s="194"/>
    </row>
    <row r="10" spans="1:10" ht="33.75" customHeight="1" x14ac:dyDescent="0.25">
      <c r="A10" s="201" t="s">
        <v>324</v>
      </c>
      <c r="B10" s="407" t="s">
        <v>326</v>
      </c>
      <c r="C10" s="407"/>
      <c r="D10" s="407"/>
      <c r="E10" s="199"/>
      <c r="F10" s="196"/>
      <c r="G10" s="196"/>
      <c r="H10" s="196"/>
      <c r="I10" s="197"/>
      <c r="J10" s="194"/>
    </row>
    <row r="11" spans="1:10" x14ac:dyDescent="0.25">
      <c r="A11" s="193"/>
      <c r="B11" s="194"/>
      <c r="C11" s="194"/>
      <c r="D11" s="194"/>
      <c r="E11" s="194"/>
      <c r="F11" s="194"/>
      <c r="G11" s="194"/>
      <c r="H11" s="194"/>
      <c r="I11" s="194"/>
      <c r="J11" s="194"/>
    </row>
    <row r="12" spans="1:10" s="284" customFormat="1" ht="18.75" customHeight="1" x14ac:dyDescent="0.25">
      <c r="A12" s="402" t="s">
        <v>566</v>
      </c>
      <c r="B12" s="403"/>
      <c r="C12" s="403"/>
      <c r="D12" s="403"/>
      <c r="E12" s="403"/>
      <c r="F12" s="403"/>
      <c r="G12" s="404"/>
      <c r="H12" s="400" t="s">
        <v>277</v>
      </c>
      <c r="I12" s="401"/>
      <c r="J12" s="401"/>
    </row>
    <row r="13" spans="1:10" s="284" customFormat="1" ht="75" x14ac:dyDescent="0.2">
      <c r="A13" s="289" t="s">
        <v>282</v>
      </c>
      <c r="B13" s="289" t="s">
        <v>278</v>
      </c>
      <c r="C13" s="289" t="s">
        <v>312</v>
      </c>
      <c r="D13" s="289" t="s">
        <v>279</v>
      </c>
      <c r="E13" s="289" t="s">
        <v>280</v>
      </c>
      <c r="F13" s="289" t="s">
        <v>313</v>
      </c>
      <c r="G13" s="289" t="s">
        <v>314</v>
      </c>
      <c r="H13" s="273" t="s">
        <v>315</v>
      </c>
      <c r="I13" s="273" t="s">
        <v>316</v>
      </c>
      <c r="J13" s="273" t="s">
        <v>317</v>
      </c>
    </row>
    <row r="14" spans="1:10" s="284" customFormat="1" ht="82.5" customHeight="1" x14ac:dyDescent="0.2">
      <c r="A14" s="290">
        <v>1</v>
      </c>
      <c r="B14" s="291" t="s">
        <v>302</v>
      </c>
      <c r="C14" s="292">
        <v>1</v>
      </c>
      <c r="D14" s="278">
        <v>1</v>
      </c>
      <c r="E14" s="293" t="s">
        <v>558</v>
      </c>
      <c r="F14" s="294">
        <v>1</v>
      </c>
      <c r="G14" s="295">
        <v>43952</v>
      </c>
      <c r="H14" s="296" t="s">
        <v>285</v>
      </c>
      <c r="I14" s="295" t="s">
        <v>136</v>
      </c>
      <c r="J14" s="281" t="s">
        <v>567</v>
      </c>
    </row>
    <row r="15" spans="1:10" s="284" customFormat="1" ht="18.75" customHeight="1" x14ac:dyDescent="0.2">
      <c r="A15" s="396" t="s">
        <v>318</v>
      </c>
      <c r="B15" s="397"/>
      <c r="C15" s="297">
        <f>SUBTOTAL(9,C14:C14)</f>
        <v>1</v>
      </c>
      <c r="D15" s="398" t="s">
        <v>94</v>
      </c>
      <c r="E15" s="399"/>
      <c r="F15" s="297" t="s">
        <v>344</v>
      </c>
      <c r="G15" s="286"/>
      <c r="H15" s="298">
        <f>SUBTOTAL(9,H14:H14)</f>
        <v>0</v>
      </c>
      <c r="I15" s="287"/>
      <c r="J15" s="287"/>
    </row>
    <row r="16" spans="1:10" ht="10.5" customHeight="1" x14ac:dyDescent="0.25"/>
    <row r="17" x14ac:dyDescent="0.25"/>
    <row r="18" x14ac:dyDescent="0.25"/>
    <row r="19" x14ac:dyDescent="0.25"/>
    <row r="20" x14ac:dyDescent="0.25"/>
    <row r="21" x14ac:dyDescent="0.25"/>
    <row r="22" x14ac:dyDescent="0.25"/>
    <row r="23" x14ac:dyDescent="0.25"/>
    <row r="24" x14ac:dyDescent="0.25"/>
  </sheetData>
  <sheetProtection selectLockedCells="1" selectUnlockedCells="1"/>
  <mergeCells count="15">
    <mergeCell ref="A15:B15"/>
    <mergeCell ref="D15:E15"/>
    <mergeCell ref="H12:J12"/>
    <mergeCell ref="A12:G12"/>
    <mergeCell ref="A1:A4"/>
    <mergeCell ref="B4:F4"/>
    <mergeCell ref="B6:D6"/>
    <mergeCell ref="B1:J1"/>
    <mergeCell ref="B2:J2"/>
    <mergeCell ref="B3:J3"/>
    <mergeCell ref="G4:J4"/>
    <mergeCell ref="B7:D7"/>
    <mergeCell ref="B8:D8"/>
    <mergeCell ref="B9:D9"/>
    <mergeCell ref="B10:D10"/>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
  <sheetViews>
    <sheetView topLeftCell="A40" zoomScale="90" zoomScaleNormal="90" workbookViewId="0">
      <selection activeCell="A65" sqref="A65"/>
    </sheetView>
  </sheetViews>
  <sheetFormatPr baseColWidth="10" defaultColWidth="0" defaultRowHeight="12.75" zeroHeight="1" x14ac:dyDescent="0.2"/>
  <cols>
    <col min="1" max="1" width="25.42578125" style="109" customWidth="1"/>
    <col min="2" max="2" width="14.42578125" style="110" customWidth="1"/>
    <col min="3" max="3" width="20.140625" style="110" customWidth="1"/>
    <col min="4" max="4" width="16.42578125" style="110" customWidth="1"/>
    <col min="5" max="5" width="25" style="110" customWidth="1"/>
    <col min="6" max="6" width="22" style="111" customWidth="1"/>
    <col min="7" max="7" width="20.42578125" style="110" customWidth="1"/>
    <col min="8" max="8" width="22.42578125" style="110" customWidth="1"/>
    <col min="9" max="10" width="22.42578125" style="112" hidden="1" customWidth="1"/>
    <col min="11" max="20" width="0" style="113" hidden="1" customWidth="1"/>
    <col min="21" max="23" width="0" style="114" hidden="1" customWidth="1"/>
    <col min="24" max="16384" width="0" style="110" hidden="1"/>
  </cols>
  <sheetData>
    <row r="1" spans="1:23" ht="31.5" customHeight="1" x14ac:dyDescent="0.2">
      <c r="A1" s="392"/>
      <c r="B1" s="393" t="s">
        <v>332</v>
      </c>
      <c r="C1" s="393"/>
      <c r="D1" s="393"/>
      <c r="E1" s="393"/>
      <c r="F1" s="393"/>
      <c r="G1" s="393"/>
      <c r="H1" s="393"/>
      <c r="I1" s="115"/>
      <c r="J1" s="113"/>
      <c r="K1" s="114"/>
      <c r="L1" s="114"/>
      <c r="M1" s="114"/>
      <c r="N1" s="110"/>
      <c r="O1" s="110"/>
      <c r="P1" s="110"/>
      <c r="Q1" s="110"/>
      <c r="R1" s="110"/>
      <c r="S1" s="110"/>
      <c r="T1" s="110"/>
      <c r="U1" s="110"/>
      <c r="V1" s="110"/>
      <c r="W1" s="110"/>
    </row>
    <row r="2" spans="1:23" ht="25.5" customHeight="1" x14ac:dyDescent="0.2">
      <c r="A2" s="392"/>
      <c r="B2" s="394" t="s">
        <v>118</v>
      </c>
      <c r="C2" s="394"/>
      <c r="D2" s="394"/>
      <c r="E2" s="394"/>
      <c r="F2" s="394"/>
      <c r="G2" s="394"/>
      <c r="H2" s="394"/>
      <c r="I2" s="115"/>
      <c r="J2" s="113"/>
      <c r="K2" s="114"/>
      <c r="L2" s="114"/>
      <c r="M2" s="114"/>
      <c r="N2" s="110"/>
      <c r="O2" s="110"/>
      <c r="P2" s="110"/>
      <c r="Q2" s="110"/>
      <c r="R2" s="110"/>
      <c r="S2" s="110"/>
      <c r="T2" s="110"/>
      <c r="U2" s="110"/>
      <c r="V2" s="110"/>
      <c r="W2" s="110"/>
    </row>
    <row r="3" spans="1:23" ht="25.5" customHeight="1" x14ac:dyDescent="0.2">
      <c r="A3" s="392"/>
      <c r="B3" s="394" t="s">
        <v>195</v>
      </c>
      <c r="C3" s="394"/>
      <c r="D3" s="394"/>
      <c r="E3" s="394"/>
      <c r="F3" s="394"/>
      <c r="G3" s="394"/>
      <c r="H3" s="394"/>
      <c r="I3" s="115"/>
      <c r="J3" s="113"/>
      <c r="K3" s="114"/>
      <c r="L3" s="114"/>
      <c r="M3" s="114"/>
      <c r="N3" s="110"/>
      <c r="O3" s="110"/>
      <c r="P3" s="110"/>
      <c r="Q3" s="110"/>
      <c r="R3" s="110"/>
      <c r="S3" s="110"/>
      <c r="T3" s="110"/>
      <c r="U3" s="110"/>
      <c r="V3" s="110"/>
      <c r="W3" s="110"/>
    </row>
    <row r="4" spans="1:23" ht="25.5" customHeight="1" x14ac:dyDescent="0.2">
      <c r="A4" s="392"/>
      <c r="B4" s="394" t="s">
        <v>196</v>
      </c>
      <c r="C4" s="394"/>
      <c r="D4" s="394"/>
      <c r="E4" s="394"/>
      <c r="F4" s="395" t="s">
        <v>333</v>
      </c>
      <c r="G4" s="395"/>
      <c r="H4" s="395"/>
      <c r="I4" s="115"/>
      <c r="J4" s="113"/>
      <c r="K4" s="114"/>
      <c r="L4" s="114"/>
      <c r="M4" s="114"/>
      <c r="N4" s="110"/>
      <c r="O4" s="110"/>
      <c r="P4" s="110"/>
      <c r="Q4" s="110"/>
      <c r="R4" s="110"/>
      <c r="S4" s="110"/>
      <c r="T4" s="110"/>
      <c r="U4" s="110"/>
      <c r="V4" s="110"/>
      <c r="W4" s="110"/>
    </row>
    <row r="5" spans="1:23" ht="23.25" customHeight="1" x14ac:dyDescent="0.2">
      <c r="A5" s="412" t="s">
        <v>197</v>
      </c>
      <c r="B5" s="413"/>
      <c r="C5" s="413"/>
      <c r="D5" s="413"/>
      <c r="E5" s="413"/>
      <c r="F5" s="413"/>
      <c r="G5" s="413"/>
      <c r="H5" s="414"/>
      <c r="I5" s="117"/>
      <c r="J5" s="113"/>
      <c r="K5" s="114"/>
      <c r="L5" s="114"/>
      <c r="M5" s="114"/>
      <c r="N5" s="110"/>
      <c r="O5" s="110"/>
      <c r="P5" s="110"/>
      <c r="Q5" s="110"/>
      <c r="R5" s="110"/>
      <c r="S5" s="110"/>
      <c r="T5" s="110"/>
      <c r="U5" s="110"/>
      <c r="V5" s="110"/>
      <c r="W5" s="110"/>
    </row>
    <row r="6" spans="1:23" ht="24" customHeight="1" x14ac:dyDescent="0.2">
      <c r="A6" s="390" t="s">
        <v>198</v>
      </c>
      <c r="B6" s="390"/>
      <c r="C6" s="390"/>
      <c r="D6" s="390"/>
      <c r="E6" s="390"/>
      <c r="F6" s="390"/>
      <c r="G6" s="390"/>
      <c r="H6" s="390"/>
      <c r="I6" s="118"/>
      <c r="J6" s="118"/>
    </row>
    <row r="7" spans="1:23" ht="24" customHeight="1" x14ac:dyDescent="0.2">
      <c r="A7" s="391" t="s">
        <v>199</v>
      </c>
      <c r="B7" s="391"/>
      <c r="C7" s="391"/>
      <c r="D7" s="391"/>
      <c r="E7" s="391"/>
      <c r="F7" s="391"/>
      <c r="G7" s="391"/>
      <c r="H7" s="391"/>
      <c r="I7" s="119"/>
      <c r="J7" s="119"/>
      <c r="M7" s="120"/>
    </row>
    <row r="8" spans="1:23" ht="30.75" customHeight="1" x14ac:dyDescent="0.2">
      <c r="A8" s="122" t="s">
        <v>328</v>
      </c>
      <c r="B8" s="168">
        <v>9</v>
      </c>
      <c r="C8" s="378" t="s">
        <v>330</v>
      </c>
      <c r="D8" s="378"/>
      <c r="E8" s="360" t="s">
        <v>303</v>
      </c>
      <c r="F8" s="360"/>
      <c r="G8" s="360"/>
      <c r="H8" s="360"/>
      <c r="I8" s="121"/>
      <c r="J8" s="121"/>
      <c r="L8" s="116"/>
      <c r="M8" s="120"/>
    </row>
    <row r="9" spans="1:23" ht="30.75" customHeight="1" x14ac:dyDescent="0.2">
      <c r="A9" s="122" t="s">
        <v>201</v>
      </c>
      <c r="B9" s="160" t="s">
        <v>214</v>
      </c>
      <c r="C9" s="378" t="s">
        <v>202</v>
      </c>
      <c r="D9" s="378"/>
      <c r="E9" s="362" t="s">
        <v>304</v>
      </c>
      <c r="F9" s="362"/>
      <c r="G9" s="123" t="s">
        <v>203</v>
      </c>
      <c r="H9" s="160" t="s">
        <v>214</v>
      </c>
      <c r="I9" s="124"/>
      <c r="J9" s="124"/>
      <c r="L9" s="116"/>
      <c r="M9" s="120"/>
    </row>
    <row r="10" spans="1:23" ht="30.75" customHeight="1" x14ac:dyDescent="0.2">
      <c r="A10" s="122" t="s">
        <v>204</v>
      </c>
      <c r="B10" s="417" t="s">
        <v>305</v>
      </c>
      <c r="C10" s="417"/>
      <c r="D10" s="417"/>
      <c r="E10" s="417"/>
      <c r="F10" s="123" t="s">
        <v>205</v>
      </c>
      <c r="G10" s="383">
        <v>965</v>
      </c>
      <c r="H10" s="383"/>
      <c r="I10" s="125"/>
      <c r="J10" s="125"/>
      <c r="L10" s="116"/>
      <c r="M10" s="120"/>
    </row>
    <row r="11" spans="1:23" ht="30.75" customHeight="1" x14ac:dyDescent="0.2">
      <c r="A11" s="122" t="s">
        <v>207</v>
      </c>
      <c r="B11" s="384" t="s">
        <v>206</v>
      </c>
      <c r="C11" s="384"/>
      <c r="D11" s="384"/>
      <c r="E11" s="384"/>
      <c r="F11" s="123" t="s">
        <v>208</v>
      </c>
      <c r="G11" s="385" t="s">
        <v>306</v>
      </c>
      <c r="H11" s="385"/>
      <c r="I11" s="126"/>
      <c r="J11" s="126"/>
      <c r="L11" s="127"/>
    </row>
    <row r="12" spans="1:23" ht="30.75" customHeight="1" x14ac:dyDescent="0.2">
      <c r="A12" s="122" t="s">
        <v>209</v>
      </c>
      <c r="B12" s="415" t="s">
        <v>232</v>
      </c>
      <c r="C12" s="415"/>
      <c r="D12" s="415"/>
      <c r="E12" s="415"/>
      <c r="F12" s="415"/>
      <c r="G12" s="415"/>
      <c r="H12" s="415"/>
      <c r="I12" s="128"/>
      <c r="J12" s="128"/>
      <c r="L12" s="127"/>
    </row>
    <row r="13" spans="1:23" ht="30.75" customHeight="1" x14ac:dyDescent="0.2">
      <c r="A13" s="122" t="s">
        <v>210</v>
      </c>
      <c r="B13" s="386" t="s">
        <v>286</v>
      </c>
      <c r="C13" s="387"/>
      <c r="D13" s="387"/>
      <c r="E13" s="387"/>
      <c r="F13" s="387"/>
      <c r="G13" s="387"/>
      <c r="H13" s="387"/>
      <c r="I13" s="124"/>
      <c r="J13" s="124"/>
      <c r="L13" s="127"/>
      <c r="M13" s="120"/>
    </row>
    <row r="14" spans="1:23" ht="30.75" customHeight="1" x14ac:dyDescent="0.2">
      <c r="A14" s="122" t="s">
        <v>212</v>
      </c>
      <c r="B14" s="360" t="s">
        <v>307</v>
      </c>
      <c r="C14" s="416"/>
      <c r="D14" s="416"/>
      <c r="E14" s="416"/>
      <c r="F14" s="123" t="s">
        <v>213</v>
      </c>
      <c r="G14" s="362" t="s">
        <v>225</v>
      </c>
      <c r="H14" s="362"/>
      <c r="I14" s="124"/>
      <c r="J14" s="124"/>
      <c r="L14" s="127"/>
      <c r="M14" s="120"/>
    </row>
    <row r="15" spans="1:23" ht="30.75" customHeight="1" x14ac:dyDescent="0.2">
      <c r="A15" s="122" t="s">
        <v>215</v>
      </c>
      <c r="B15" s="360" t="s">
        <v>345</v>
      </c>
      <c r="C15" s="360"/>
      <c r="D15" s="360"/>
      <c r="E15" s="360"/>
      <c r="F15" s="123" t="s">
        <v>216</v>
      </c>
      <c r="G15" s="362" t="s">
        <v>200</v>
      </c>
      <c r="H15" s="418"/>
      <c r="I15" s="124"/>
      <c r="J15" s="124"/>
      <c r="L15" s="127"/>
    </row>
    <row r="16" spans="1:23" ht="40.5" customHeight="1" x14ac:dyDescent="0.2">
      <c r="A16" s="122" t="s">
        <v>217</v>
      </c>
      <c r="B16" s="360" t="s">
        <v>308</v>
      </c>
      <c r="C16" s="360"/>
      <c r="D16" s="360"/>
      <c r="E16" s="360"/>
      <c r="F16" s="360"/>
      <c r="G16" s="360"/>
      <c r="H16" s="360"/>
      <c r="I16" s="128"/>
      <c r="J16" s="128"/>
      <c r="L16" s="127"/>
      <c r="M16" s="120"/>
    </row>
    <row r="17" spans="1:13" ht="30.75" customHeight="1" x14ac:dyDescent="0.2">
      <c r="A17" s="122" t="s">
        <v>220</v>
      </c>
      <c r="B17" s="360" t="s">
        <v>557</v>
      </c>
      <c r="C17" s="360"/>
      <c r="D17" s="360"/>
      <c r="E17" s="360"/>
      <c r="F17" s="360"/>
      <c r="G17" s="360"/>
      <c r="H17" s="360"/>
      <c r="I17" s="129"/>
      <c r="J17" s="129"/>
      <c r="L17" s="127"/>
      <c r="M17" s="120"/>
    </row>
    <row r="18" spans="1:13" ht="30.75" customHeight="1" x14ac:dyDescent="0.2">
      <c r="A18" s="122" t="s">
        <v>222</v>
      </c>
      <c r="B18" s="386" t="s">
        <v>556</v>
      </c>
      <c r="C18" s="386"/>
      <c r="D18" s="386"/>
      <c r="E18" s="386"/>
      <c r="F18" s="386"/>
      <c r="G18" s="386"/>
      <c r="H18" s="386"/>
      <c r="I18" s="130"/>
      <c r="J18" s="130"/>
      <c r="L18" s="127"/>
      <c r="M18" s="120"/>
    </row>
    <row r="19" spans="1:13" ht="30.75" customHeight="1" x14ac:dyDescent="0.2">
      <c r="A19" s="122" t="s">
        <v>224</v>
      </c>
      <c r="B19" s="377" t="s">
        <v>275</v>
      </c>
      <c r="C19" s="377"/>
      <c r="D19" s="377"/>
      <c r="E19" s="377"/>
      <c r="F19" s="377"/>
      <c r="G19" s="377"/>
      <c r="H19" s="377"/>
      <c r="I19" s="131"/>
      <c r="J19" s="131"/>
      <c r="L19" s="127"/>
      <c r="M19" s="120"/>
    </row>
    <row r="20" spans="1:13" ht="27.75" customHeight="1" x14ac:dyDescent="0.2">
      <c r="A20" s="378" t="s">
        <v>227</v>
      </c>
      <c r="B20" s="379" t="s">
        <v>228</v>
      </c>
      <c r="C20" s="379"/>
      <c r="D20" s="379"/>
      <c r="E20" s="380" t="s">
        <v>229</v>
      </c>
      <c r="F20" s="380"/>
      <c r="G20" s="380"/>
      <c r="H20" s="380"/>
      <c r="I20" s="132"/>
      <c r="J20" s="132"/>
      <c r="L20" s="127"/>
      <c r="M20" s="120"/>
    </row>
    <row r="21" spans="1:13" ht="27" customHeight="1" x14ac:dyDescent="0.2">
      <c r="A21" s="378"/>
      <c r="B21" s="360" t="s">
        <v>276</v>
      </c>
      <c r="C21" s="381"/>
      <c r="D21" s="381"/>
      <c r="E21" s="360" t="s">
        <v>553</v>
      </c>
      <c r="F21" s="381"/>
      <c r="G21" s="381"/>
      <c r="H21" s="381"/>
      <c r="I21" s="130"/>
      <c r="J21" s="130"/>
      <c r="L21" s="127"/>
      <c r="M21" s="120"/>
    </row>
    <row r="22" spans="1:13" ht="39.75" customHeight="1" x14ac:dyDescent="0.2">
      <c r="A22" s="122" t="s">
        <v>231</v>
      </c>
      <c r="B22" s="362" t="s">
        <v>275</v>
      </c>
      <c r="C22" s="362"/>
      <c r="D22" s="362"/>
      <c r="E22" s="362" t="s">
        <v>275</v>
      </c>
      <c r="F22" s="362"/>
      <c r="G22" s="362"/>
      <c r="H22" s="362"/>
      <c r="I22" s="124"/>
      <c r="J22" s="124"/>
      <c r="L22" s="127"/>
      <c r="M22" s="120"/>
    </row>
    <row r="23" spans="1:13" ht="44.25" customHeight="1" x14ac:dyDescent="0.2">
      <c r="A23" s="122" t="s">
        <v>233</v>
      </c>
      <c r="B23" s="375" t="s">
        <v>298</v>
      </c>
      <c r="C23" s="375"/>
      <c r="D23" s="375"/>
      <c r="E23" s="360" t="s">
        <v>300</v>
      </c>
      <c r="F23" s="360"/>
      <c r="G23" s="360"/>
      <c r="H23" s="360"/>
      <c r="I23" s="129"/>
      <c r="J23" s="129"/>
      <c r="L23" s="133"/>
      <c r="M23" s="120"/>
    </row>
    <row r="24" spans="1:13" ht="29.25" customHeight="1" x14ac:dyDescent="0.2">
      <c r="A24" s="122" t="s">
        <v>235</v>
      </c>
      <c r="B24" s="359">
        <v>43862</v>
      </c>
      <c r="C24" s="360"/>
      <c r="D24" s="360"/>
      <c r="E24" s="123" t="s">
        <v>236</v>
      </c>
      <c r="F24" s="376">
        <v>1</v>
      </c>
      <c r="G24" s="376"/>
      <c r="H24" s="376"/>
      <c r="I24" s="134"/>
      <c r="J24" s="134"/>
      <c r="L24" s="133"/>
    </row>
    <row r="25" spans="1:13" ht="27" customHeight="1" x14ac:dyDescent="0.2">
      <c r="A25" s="122" t="s">
        <v>237</v>
      </c>
      <c r="B25" s="359">
        <v>43982</v>
      </c>
      <c r="C25" s="360"/>
      <c r="D25" s="360"/>
      <c r="E25" s="123" t="s">
        <v>238</v>
      </c>
      <c r="F25" s="376">
        <v>1</v>
      </c>
      <c r="G25" s="376"/>
      <c r="H25" s="376"/>
      <c r="I25" s="135"/>
      <c r="J25" s="135"/>
      <c r="L25" s="133"/>
    </row>
    <row r="26" spans="1:13" ht="47.25" customHeight="1" x14ac:dyDescent="0.2">
      <c r="A26" s="122" t="s">
        <v>239</v>
      </c>
      <c r="B26" s="362" t="s">
        <v>218</v>
      </c>
      <c r="C26" s="362"/>
      <c r="D26" s="362"/>
      <c r="E26" s="169" t="s">
        <v>240</v>
      </c>
      <c r="F26" s="419" t="s">
        <v>136</v>
      </c>
      <c r="G26" s="419"/>
      <c r="H26" s="419"/>
      <c r="I26" s="132"/>
      <c r="J26" s="132"/>
      <c r="L26" s="133"/>
    </row>
    <row r="27" spans="1:13" ht="30" customHeight="1" x14ac:dyDescent="0.2">
      <c r="A27" s="358" t="s">
        <v>241</v>
      </c>
      <c r="B27" s="358"/>
      <c r="C27" s="358"/>
      <c r="D27" s="358"/>
      <c r="E27" s="358"/>
      <c r="F27" s="358"/>
      <c r="G27" s="358"/>
      <c r="H27" s="358"/>
      <c r="I27" s="119"/>
      <c r="J27" s="119"/>
      <c r="L27" s="133"/>
    </row>
    <row r="28" spans="1:13" ht="56.25" customHeight="1" x14ac:dyDescent="0.2">
      <c r="A28" s="136" t="s">
        <v>242</v>
      </c>
      <c r="B28" s="136" t="s">
        <v>243</v>
      </c>
      <c r="C28" s="136" t="s">
        <v>244</v>
      </c>
      <c r="D28" s="136" t="s">
        <v>245</v>
      </c>
      <c r="E28" s="136" t="s">
        <v>246</v>
      </c>
      <c r="F28" s="137" t="s">
        <v>247</v>
      </c>
      <c r="G28" s="137" t="s">
        <v>248</v>
      </c>
      <c r="H28" s="136" t="s">
        <v>249</v>
      </c>
      <c r="I28" s="130"/>
      <c r="J28" s="130"/>
      <c r="L28" s="133"/>
    </row>
    <row r="29" spans="1:13" ht="19.5" customHeight="1" x14ac:dyDescent="0.2">
      <c r="A29" s="167" t="s">
        <v>250</v>
      </c>
      <c r="B29" s="156">
        <v>0</v>
      </c>
      <c r="C29" s="157">
        <f>+B29</f>
        <v>0</v>
      </c>
      <c r="D29" s="183">
        <v>0</v>
      </c>
      <c r="E29" s="158">
        <f>+D29</f>
        <v>0</v>
      </c>
      <c r="F29" s="159">
        <f>IFERROR(+B29/D29,B29)</f>
        <v>0</v>
      </c>
      <c r="G29" s="230">
        <f t="shared" ref="G29:G33" si="0">IFERROR(+C29/E29,)</f>
        <v>0</v>
      </c>
      <c r="H29" s="170">
        <f>+C29/$F$25</f>
        <v>0</v>
      </c>
      <c r="I29" s="138"/>
      <c r="J29" s="138"/>
      <c r="L29" s="133"/>
    </row>
    <row r="30" spans="1:13" ht="19.5" customHeight="1" x14ac:dyDescent="0.2">
      <c r="A30" s="167" t="s">
        <v>251</v>
      </c>
      <c r="B30" s="156">
        <v>0</v>
      </c>
      <c r="C30" s="157">
        <f>+C29+B30</f>
        <v>0</v>
      </c>
      <c r="D30" s="183">
        <v>0</v>
      </c>
      <c r="E30" s="158">
        <f>+D30+E29</f>
        <v>0</v>
      </c>
      <c r="F30" s="159">
        <f t="shared" ref="F30:F33" si="1">IFERROR(+B30/D30,B30)</f>
        <v>0</v>
      </c>
      <c r="G30" s="230">
        <f t="shared" si="0"/>
        <v>0</v>
      </c>
      <c r="H30" s="170">
        <f t="shared" ref="H30:H33" si="2">+C30/$F$25</f>
        <v>0</v>
      </c>
      <c r="I30" s="138"/>
      <c r="J30" s="138"/>
      <c r="L30" s="133"/>
    </row>
    <row r="31" spans="1:13" ht="19.5" customHeight="1" x14ac:dyDescent="0.2">
      <c r="A31" s="167" t="s">
        <v>252</v>
      </c>
      <c r="B31" s="156">
        <v>0</v>
      </c>
      <c r="C31" s="157">
        <f>+C30+B31</f>
        <v>0</v>
      </c>
      <c r="D31" s="183">
        <v>0</v>
      </c>
      <c r="E31" s="158">
        <f t="shared" ref="E31:E33" si="3">+D31+E30</f>
        <v>0</v>
      </c>
      <c r="F31" s="159">
        <f t="shared" si="1"/>
        <v>0</v>
      </c>
      <c r="G31" s="230">
        <f t="shared" si="0"/>
        <v>0</v>
      </c>
      <c r="H31" s="170">
        <f t="shared" si="2"/>
        <v>0</v>
      </c>
      <c r="I31" s="138"/>
      <c r="J31" s="138"/>
      <c r="L31" s="133"/>
    </row>
    <row r="32" spans="1:13" ht="19.5" customHeight="1" x14ac:dyDescent="0.2">
      <c r="A32" s="167" t="s">
        <v>253</v>
      </c>
      <c r="B32" s="156">
        <v>0</v>
      </c>
      <c r="C32" s="157">
        <f t="shared" ref="C32:C33" si="4">+C31+B32</f>
        <v>0</v>
      </c>
      <c r="D32" s="183">
        <v>0</v>
      </c>
      <c r="E32" s="158">
        <f t="shared" si="3"/>
        <v>0</v>
      </c>
      <c r="F32" s="159">
        <f t="shared" si="1"/>
        <v>0</v>
      </c>
      <c r="G32" s="230">
        <f t="shared" si="0"/>
        <v>0</v>
      </c>
      <c r="H32" s="170">
        <f t="shared" si="2"/>
        <v>0</v>
      </c>
      <c r="I32" s="138"/>
      <c r="J32" s="138"/>
    </row>
    <row r="33" spans="1:10" ht="19.5" customHeight="1" x14ac:dyDescent="0.2">
      <c r="A33" s="167" t="s">
        <v>254</v>
      </c>
      <c r="B33" s="156">
        <v>1</v>
      </c>
      <c r="C33" s="157">
        <f t="shared" si="4"/>
        <v>1</v>
      </c>
      <c r="D33" s="183">
        <v>1</v>
      </c>
      <c r="E33" s="158">
        <f t="shared" si="3"/>
        <v>1</v>
      </c>
      <c r="F33" s="159">
        <f t="shared" si="1"/>
        <v>1</v>
      </c>
      <c r="G33" s="230">
        <f t="shared" si="0"/>
        <v>1</v>
      </c>
      <c r="H33" s="170">
        <f t="shared" si="2"/>
        <v>1</v>
      </c>
      <c r="I33" s="138"/>
      <c r="J33" s="138"/>
    </row>
    <row r="34" spans="1:10" ht="54" customHeight="1" x14ac:dyDescent="0.2">
      <c r="A34" s="164" t="s">
        <v>255</v>
      </c>
      <c r="B34" s="420" t="s">
        <v>559</v>
      </c>
      <c r="C34" s="421"/>
      <c r="D34" s="421"/>
      <c r="E34" s="421"/>
      <c r="F34" s="421"/>
      <c r="G34" s="421"/>
      <c r="H34" s="422"/>
      <c r="I34" s="139"/>
      <c r="J34" s="139"/>
    </row>
    <row r="35" spans="1:10" ht="29.25" customHeight="1" x14ac:dyDescent="0.2">
      <c r="A35" s="358" t="s">
        <v>256</v>
      </c>
      <c r="B35" s="358"/>
      <c r="C35" s="358"/>
      <c r="D35" s="358"/>
      <c r="E35" s="358"/>
      <c r="F35" s="358"/>
      <c r="G35" s="358"/>
      <c r="H35" s="358"/>
      <c r="I35" s="119"/>
      <c r="J35" s="119"/>
    </row>
    <row r="36" spans="1:10" ht="41.25" customHeight="1" x14ac:dyDescent="0.2">
      <c r="A36" s="368"/>
      <c r="B36" s="368"/>
      <c r="C36" s="368"/>
      <c r="D36" s="368"/>
      <c r="E36" s="368"/>
      <c r="F36" s="368"/>
      <c r="G36" s="368"/>
      <c r="H36" s="368"/>
      <c r="I36" s="119"/>
      <c r="J36" s="119"/>
    </row>
    <row r="37" spans="1:10" ht="41.25" customHeight="1" x14ac:dyDescent="0.2">
      <c r="A37" s="368"/>
      <c r="B37" s="368"/>
      <c r="C37" s="368"/>
      <c r="D37" s="368"/>
      <c r="E37" s="368"/>
      <c r="F37" s="368"/>
      <c r="G37" s="368"/>
      <c r="H37" s="368"/>
      <c r="I37" s="139"/>
      <c r="J37" s="139"/>
    </row>
    <row r="38" spans="1:10" ht="41.25" customHeight="1" x14ac:dyDescent="0.2">
      <c r="A38" s="368"/>
      <c r="B38" s="368"/>
      <c r="C38" s="368"/>
      <c r="D38" s="368"/>
      <c r="E38" s="368"/>
      <c r="F38" s="368"/>
      <c r="G38" s="368"/>
      <c r="H38" s="368"/>
      <c r="I38" s="139"/>
      <c r="J38" s="139"/>
    </row>
    <row r="39" spans="1:10" ht="41.25" customHeight="1" x14ac:dyDescent="0.2">
      <c r="A39" s="368"/>
      <c r="B39" s="368"/>
      <c r="C39" s="368"/>
      <c r="D39" s="368"/>
      <c r="E39" s="368"/>
      <c r="F39" s="368"/>
      <c r="G39" s="368"/>
      <c r="H39" s="368"/>
      <c r="I39" s="139"/>
      <c r="J39" s="139"/>
    </row>
    <row r="40" spans="1:10" ht="41.25" customHeight="1" x14ac:dyDescent="0.2">
      <c r="A40" s="368"/>
      <c r="B40" s="368"/>
      <c r="C40" s="368"/>
      <c r="D40" s="368"/>
      <c r="E40" s="368"/>
      <c r="F40" s="368"/>
      <c r="G40" s="368"/>
      <c r="H40" s="368"/>
      <c r="I40" s="140"/>
      <c r="J40" s="140"/>
    </row>
    <row r="41" spans="1:10" ht="57.75" customHeight="1" x14ac:dyDescent="0.2">
      <c r="A41" s="122" t="s">
        <v>257</v>
      </c>
      <c r="B41" s="423" t="s">
        <v>564</v>
      </c>
      <c r="C41" s="424"/>
      <c r="D41" s="424"/>
      <c r="E41" s="424"/>
      <c r="F41" s="424"/>
      <c r="G41" s="424"/>
      <c r="H41" s="425"/>
      <c r="I41" s="141"/>
      <c r="J41" s="141"/>
    </row>
    <row r="42" spans="1:10" ht="55.5" customHeight="1" x14ac:dyDescent="0.2">
      <c r="A42" s="122" t="s">
        <v>258</v>
      </c>
      <c r="B42" s="426" t="s">
        <v>560</v>
      </c>
      <c r="C42" s="427"/>
      <c r="D42" s="427"/>
      <c r="E42" s="427"/>
      <c r="F42" s="427"/>
      <c r="G42" s="427"/>
      <c r="H42" s="428"/>
      <c r="I42" s="141"/>
      <c r="J42" s="141"/>
    </row>
    <row r="43" spans="1:10" ht="76.5" customHeight="1" x14ac:dyDescent="0.2">
      <c r="A43" s="165" t="s">
        <v>259</v>
      </c>
      <c r="B43" s="429" t="s">
        <v>343</v>
      </c>
      <c r="C43" s="430"/>
      <c r="D43" s="430"/>
      <c r="E43" s="430"/>
      <c r="F43" s="430"/>
      <c r="G43" s="430"/>
      <c r="H43" s="431"/>
      <c r="I43" s="141"/>
      <c r="J43" s="141"/>
    </row>
    <row r="44" spans="1:10" ht="29.25" customHeight="1" x14ac:dyDescent="0.2">
      <c r="A44" s="358" t="s">
        <v>260</v>
      </c>
      <c r="B44" s="358"/>
      <c r="C44" s="358"/>
      <c r="D44" s="358"/>
      <c r="E44" s="358"/>
      <c r="F44" s="358"/>
      <c r="G44" s="358"/>
      <c r="H44" s="358"/>
      <c r="I44" s="141"/>
      <c r="J44" s="141"/>
    </row>
    <row r="45" spans="1:10" ht="33" customHeight="1" x14ac:dyDescent="0.2">
      <c r="A45" s="351" t="s">
        <v>261</v>
      </c>
      <c r="B45" s="166" t="s">
        <v>262</v>
      </c>
      <c r="C45" s="352" t="s">
        <v>263</v>
      </c>
      <c r="D45" s="352"/>
      <c r="E45" s="352"/>
      <c r="F45" s="352" t="s">
        <v>264</v>
      </c>
      <c r="G45" s="352"/>
      <c r="H45" s="352"/>
      <c r="I45" s="142"/>
      <c r="J45" s="142"/>
    </row>
    <row r="46" spans="1:10" ht="31.5" customHeight="1" x14ac:dyDescent="0.2">
      <c r="A46" s="351"/>
      <c r="B46" s="171"/>
      <c r="C46" s="432"/>
      <c r="D46" s="432"/>
      <c r="E46" s="432"/>
      <c r="F46" s="433"/>
      <c r="G46" s="433"/>
      <c r="H46" s="433"/>
      <c r="I46" s="142"/>
      <c r="J46" s="142"/>
    </row>
    <row r="47" spans="1:10" ht="31.5" customHeight="1" x14ac:dyDescent="0.25">
      <c r="A47" s="165" t="s">
        <v>265</v>
      </c>
      <c r="B47" s="354" t="s">
        <v>342</v>
      </c>
      <c r="C47" s="354"/>
      <c r="D47" s="355" t="s">
        <v>266</v>
      </c>
      <c r="E47" s="355"/>
      <c r="F47" s="356" t="s">
        <v>562</v>
      </c>
      <c r="G47" s="357"/>
      <c r="H47" s="357"/>
      <c r="I47" s="144"/>
      <c r="J47" s="144"/>
    </row>
    <row r="48" spans="1:10" ht="31.5" customHeight="1" x14ac:dyDescent="0.25">
      <c r="A48" s="165" t="s">
        <v>267</v>
      </c>
      <c r="B48" s="345" t="s">
        <v>327</v>
      </c>
      <c r="C48" s="345"/>
      <c r="D48" s="346" t="s">
        <v>268</v>
      </c>
      <c r="E48" s="346"/>
      <c r="F48" s="347" t="s">
        <v>563</v>
      </c>
      <c r="G48" s="348"/>
      <c r="H48" s="349"/>
      <c r="I48" s="144"/>
      <c r="J48" s="144"/>
    </row>
    <row r="49" spans="1:10" ht="31.5" customHeight="1" x14ac:dyDescent="0.2">
      <c r="A49" s="165" t="s">
        <v>269</v>
      </c>
      <c r="B49" s="345"/>
      <c r="C49" s="345"/>
      <c r="D49" s="350" t="s">
        <v>270</v>
      </c>
      <c r="E49" s="350"/>
      <c r="F49" s="345"/>
      <c r="G49" s="345"/>
      <c r="H49" s="345"/>
      <c r="I49" s="145"/>
      <c r="J49" s="145"/>
    </row>
    <row r="50" spans="1:10" ht="31.5" customHeight="1" x14ac:dyDescent="0.2">
      <c r="A50" s="165" t="s">
        <v>271</v>
      </c>
      <c r="B50" s="345"/>
      <c r="C50" s="345"/>
      <c r="D50" s="350"/>
      <c r="E50" s="350"/>
      <c r="F50" s="345"/>
      <c r="G50" s="345"/>
      <c r="H50" s="345"/>
      <c r="I50" s="145"/>
      <c r="J50" s="145"/>
    </row>
    <row r="51" spans="1:10" ht="15" hidden="1" x14ac:dyDescent="0.25">
      <c r="A51" s="146"/>
      <c r="B51" s="146"/>
      <c r="C51" s="8"/>
      <c r="D51" s="8"/>
      <c r="E51" s="8"/>
      <c r="F51" s="8"/>
      <c r="G51" s="8"/>
      <c r="H51" s="147"/>
      <c r="I51" s="148"/>
      <c r="J51" s="148"/>
    </row>
    <row r="52" spans="1:10" hidden="1" x14ac:dyDescent="0.2">
      <c r="A52" s="149"/>
      <c r="B52" s="150"/>
      <c r="C52" s="150"/>
      <c r="D52" s="151"/>
      <c r="E52" s="151"/>
      <c r="F52" s="152"/>
      <c r="G52" s="153"/>
      <c r="H52" s="150"/>
      <c r="I52" s="154"/>
      <c r="J52" s="154"/>
    </row>
    <row r="53" spans="1:10" hidden="1" x14ac:dyDescent="0.2">
      <c r="A53" s="149"/>
      <c r="B53" s="150"/>
      <c r="C53" s="150"/>
      <c r="D53" s="151"/>
      <c r="E53" s="151"/>
      <c r="F53" s="152"/>
      <c r="G53" s="153"/>
      <c r="H53" s="150"/>
      <c r="I53" s="154"/>
      <c r="J53" s="154"/>
    </row>
    <row r="54" spans="1:10" hidden="1" x14ac:dyDescent="0.2">
      <c r="A54" s="149"/>
      <c r="B54" s="150"/>
      <c r="C54" s="150"/>
      <c r="D54" s="151"/>
      <c r="E54" s="151"/>
      <c r="F54" s="152"/>
      <c r="G54" s="153"/>
      <c r="H54" s="150"/>
      <c r="I54" s="154"/>
      <c r="J54" s="154"/>
    </row>
    <row r="55" spans="1:10" hidden="1" x14ac:dyDescent="0.2">
      <c r="A55" s="149"/>
      <c r="B55" s="150"/>
      <c r="C55" s="150"/>
      <c r="D55" s="151"/>
      <c r="E55" s="151"/>
      <c r="F55" s="152"/>
      <c r="G55" s="153"/>
      <c r="H55" s="150"/>
      <c r="I55" s="154"/>
      <c r="J55" s="154"/>
    </row>
    <row r="56" spans="1:10" hidden="1" x14ac:dyDescent="0.2">
      <c r="A56" s="149"/>
      <c r="B56" s="150"/>
      <c r="C56" s="150"/>
      <c r="D56" s="151"/>
      <c r="E56" s="151"/>
      <c r="F56" s="152"/>
      <c r="G56" s="153"/>
      <c r="H56" s="150"/>
      <c r="I56" s="154"/>
      <c r="J56" s="154"/>
    </row>
    <row r="57" spans="1:10" hidden="1" x14ac:dyDescent="0.2">
      <c r="A57" s="149"/>
      <c r="B57" s="150"/>
      <c r="C57" s="150"/>
      <c r="D57" s="151"/>
      <c r="E57" s="151"/>
      <c r="F57" s="152"/>
      <c r="G57" s="153"/>
      <c r="H57" s="150"/>
      <c r="I57" s="154"/>
      <c r="J57" s="154"/>
    </row>
    <row r="58" spans="1:10" hidden="1" x14ac:dyDescent="0.2">
      <c r="A58" s="149"/>
      <c r="B58" s="150"/>
      <c r="C58" s="150"/>
      <c r="D58" s="151"/>
      <c r="E58" s="151"/>
      <c r="F58" s="152"/>
      <c r="G58" s="153"/>
      <c r="H58" s="150"/>
      <c r="I58" s="154"/>
      <c r="J58" s="154"/>
    </row>
    <row r="59" spans="1:10" hidden="1" x14ac:dyDescent="0.2">
      <c r="A59" s="149"/>
      <c r="B59" s="150"/>
      <c r="C59" s="150"/>
      <c r="D59" s="151"/>
      <c r="E59" s="151"/>
      <c r="F59" s="152"/>
      <c r="G59" s="153"/>
      <c r="H59" s="150"/>
      <c r="I59" s="154"/>
      <c r="J59" s="154"/>
    </row>
    <row r="60" spans="1:10" x14ac:dyDescent="0.2"/>
    <row r="61" spans="1:10" x14ac:dyDescent="0.2"/>
    <row r="62" spans="1:10" x14ac:dyDescent="0.2"/>
    <row r="63" spans="1:10" x14ac:dyDescent="0.2"/>
    <row r="64" spans="1:10" x14ac:dyDescent="0.2"/>
    <row r="65" x14ac:dyDescent="0.2"/>
    <row r="66" x14ac:dyDescent="0.2"/>
  </sheetData>
  <mergeCells count="65">
    <mergeCell ref="B49:C49"/>
    <mergeCell ref="D49:E50"/>
    <mergeCell ref="F49:H50"/>
    <mergeCell ref="B50:C50"/>
    <mergeCell ref="B47:C47"/>
    <mergeCell ref="D47:E47"/>
    <mergeCell ref="F47:H47"/>
    <mergeCell ref="B48:C48"/>
    <mergeCell ref="D48:E48"/>
    <mergeCell ref="F48:H48"/>
    <mergeCell ref="A45:A46"/>
    <mergeCell ref="C45:E45"/>
    <mergeCell ref="F45:H45"/>
    <mergeCell ref="C46:E46"/>
    <mergeCell ref="F46:H46"/>
    <mergeCell ref="B34:H34"/>
    <mergeCell ref="A35:H35"/>
    <mergeCell ref="A36:H40"/>
    <mergeCell ref="A44:H44"/>
    <mergeCell ref="B41:H41"/>
    <mergeCell ref="B42:H42"/>
    <mergeCell ref="B43:H43"/>
    <mergeCell ref="B25:D25"/>
    <mergeCell ref="F25:H25"/>
    <mergeCell ref="B26:D26"/>
    <mergeCell ref="F26:H26"/>
    <mergeCell ref="A27:H27"/>
    <mergeCell ref="B22:D22"/>
    <mergeCell ref="E22:H22"/>
    <mergeCell ref="B23:D23"/>
    <mergeCell ref="E23:H23"/>
    <mergeCell ref="B24:D24"/>
    <mergeCell ref="F24:H24"/>
    <mergeCell ref="B19:H19"/>
    <mergeCell ref="A20:A21"/>
    <mergeCell ref="B20:D20"/>
    <mergeCell ref="E20:H20"/>
    <mergeCell ref="B21:D21"/>
    <mergeCell ref="E21:H21"/>
    <mergeCell ref="B15:E15"/>
    <mergeCell ref="G15:H15"/>
    <mergeCell ref="B16:H16"/>
    <mergeCell ref="B17:H17"/>
    <mergeCell ref="B18:H18"/>
    <mergeCell ref="B12:H12"/>
    <mergeCell ref="B13:H13"/>
    <mergeCell ref="B14:E14"/>
    <mergeCell ref="G14:H14"/>
    <mergeCell ref="B1:H1"/>
    <mergeCell ref="B10:E10"/>
    <mergeCell ref="G10:H10"/>
    <mergeCell ref="B11:E11"/>
    <mergeCell ref="G11:H11"/>
    <mergeCell ref="B2:H2"/>
    <mergeCell ref="A6:H6"/>
    <mergeCell ref="A7:H7"/>
    <mergeCell ref="C8:D8"/>
    <mergeCell ref="C9:D9"/>
    <mergeCell ref="E9:F9"/>
    <mergeCell ref="E8:H8"/>
    <mergeCell ref="B3:H3"/>
    <mergeCell ref="B4:E4"/>
    <mergeCell ref="F4:H4"/>
    <mergeCell ref="A5:H5"/>
    <mergeCell ref="A1:A4"/>
  </mergeCells>
  <dataValidations disablePrompts="1" count="8">
    <dataValidation type="list" allowBlank="1" showInputMessage="1" showErrorMessage="1" sqref="B26:D26">
      <formula1>$L$14:$L$17</formula1>
    </dataValidation>
    <dataValidation type="list" allowBlank="1" showInputMessage="1" showErrorMessage="1" sqref="B11:E11">
      <formula1>$L$8:$L$11</formula1>
    </dataValidation>
    <dataValidation type="list" allowBlank="1" showInputMessage="1" showErrorMessage="1" sqref="J14">
      <formula1>N19:N21</formula1>
    </dataValidation>
    <dataValidation type="list" allowBlank="1" showInputMessage="1" showErrorMessage="1" sqref="G14:I14 I15">
      <formula1>L19:L21</formula1>
    </dataValidation>
    <dataValidation type="list" allowBlank="1" showInputMessage="1" showErrorMessage="1" sqref="I12:J12">
      <formula1>$L$23:$L$30</formula1>
    </dataValidation>
    <dataValidation type="list" allowBlank="1" showInputMessage="1" showErrorMessage="1" sqref="G15:H15">
      <formula1>$M$7:$M$10</formula1>
    </dataValidation>
    <dataValidation type="list" allowBlank="1" showInputMessage="1" showErrorMessage="1" sqref="B9 H9">
      <formula1>$M$13:$M$14</formula1>
    </dataValidation>
    <dataValidation type="list" allowBlank="1" showInputMessage="1" showErrorMessage="1" sqref="B12:H12">
      <formula1>$M$16:$M$23</formula1>
    </dataValidation>
  </dataValidations>
  <pageMargins left="0.70866141732283472" right="0.70866141732283472" top="0.74803149606299213" bottom="0.74803149606299213" header="0.31496062992125984" footer="0.31496062992125984"/>
  <pageSetup scale="2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
  <sheetViews>
    <sheetView topLeftCell="F1" zoomScale="90" zoomScaleNormal="90" workbookViewId="0">
      <selection activeCell="B10" sqref="B10:D10"/>
    </sheetView>
  </sheetViews>
  <sheetFormatPr baseColWidth="10" defaultColWidth="0" defaultRowHeight="15" zeroHeight="1" x14ac:dyDescent="0.25"/>
  <cols>
    <col min="1" max="1" width="21.85546875" style="161" customWidth="1"/>
    <col min="2" max="2" width="36.28515625" customWidth="1"/>
    <col min="3" max="3" width="21.5703125" customWidth="1"/>
    <col min="4" max="4" width="19" customWidth="1"/>
    <col min="5" max="5" width="47" customWidth="1"/>
    <col min="6" max="7" width="16.140625" customWidth="1"/>
    <col min="8" max="8" width="16.28515625" customWidth="1"/>
    <col min="9" max="9" width="15.7109375" customWidth="1"/>
    <col min="10" max="10" width="105.7109375" customWidth="1"/>
    <col min="11" max="106" width="0" hidden="1" customWidth="1"/>
    <col min="107" max="107" width="11.42578125" hidden="1" customWidth="1"/>
    <col min="108" max="196" width="0" hidden="1" customWidth="1"/>
    <col min="197" max="197" width="1.42578125" hidden="1" customWidth="1"/>
  </cols>
  <sheetData>
    <row r="1" spans="1:10" s="182" customFormat="1" ht="27.75" customHeight="1" x14ac:dyDescent="0.25">
      <c r="A1" s="405"/>
      <c r="B1" s="406" t="s">
        <v>331</v>
      </c>
      <c r="C1" s="406"/>
      <c r="D1" s="406"/>
      <c r="E1" s="406"/>
      <c r="F1" s="406"/>
      <c r="G1" s="406"/>
      <c r="H1" s="406"/>
      <c r="I1" s="406"/>
      <c r="J1" s="406"/>
    </row>
    <row r="2" spans="1:10" s="182" customFormat="1" ht="27.75" customHeight="1" x14ac:dyDescent="0.25">
      <c r="A2" s="405"/>
      <c r="B2" s="406" t="s">
        <v>118</v>
      </c>
      <c r="C2" s="406"/>
      <c r="D2" s="406"/>
      <c r="E2" s="406"/>
      <c r="F2" s="406"/>
      <c r="G2" s="406"/>
      <c r="H2" s="406"/>
      <c r="I2" s="406"/>
      <c r="J2" s="406"/>
    </row>
    <row r="3" spans="1:10" s="182" customFormat="1" ht="27.75" customHeight="1" x14ac:dyDescent="0.25">
      <c r="A3" s="405"/>
      <c r="B3" s="406" t="s">
        <v>322</v>
      </c>
      <c r="C3" s="406"/>
      <c r="D3" s="406"/>
      <c r="E3" s="406"/>
      <c r="F3" s="406"/>
      <c r="G3" s="406"/>
      <c r="H3" s="406"/>
      <c r="I3" s="406"/>
      <c r="J3" s="406"/>
    </row>
    <row r="4" spans="1:10" s="182" customFormat="1" ht="27.75" customHeight="1" x14ac:dyDescent="0.25">
      <c r="A4" s="405"/>
      <c r="B4" s="406" t="s">
        <v>334</v>
      </c>
      <c r="C4" s="406"/>
      <c r="D4" s="406"/>
      <c r="E4" s="406"/>
      <c r="F4" s="406"/>
      <c r="G4" s="408" t="s">
        <v>333</v>
      </c>
      <c r="H4" s="408"/>
      <c r="I4" s="408"/>
      <c r="J4" s="408"/>
    </row>
    <row r="5" spans="1:10" ht="6.75" customHeight="1" x14ac:dyDescent="0.25">
      <c r="A5" s="193"/>
      <c r="B5" s="194"/>
      <c r="C5" s="194"/>
      <c r="D5" s="194"/>
      <c r="E5" s="194"/>
      <c r="F5" s="194"/>
      <c r="G5" s="194"/>
      <c r="H5" s="194"/>
      <c r="I5" s="194"/>
      <c r="J5" s="194"/>
    </row>
    <row r="6" spans="1:10" ht="51.75" customHeight="1" x14ac:dyDescent="0.25">
      <c r="A6" s="200" t="s">
        <v>323</v>
      </c>
      <c r="B6" s="407" t="s">
        <v>290</v>
      </c>
      <c r="C6" s="407"/>
      <c r="D6" s="407"/>
      <c r="E6" s="195"/>
      <c r="F6" s="196"/>
      <c r="G6" s="196"/>
      <c r="H6" s="196"/>
      <c r="I6" s="197"/>
      <c r="J6" s="194"/>
    </row>
    <row r="7" spans="1:10" ht="48.75" customHeight="1" x14ac:dyDescent="0.25">
      <c r="A7" s="201" t="s">
        <v>0</v>
      </c>
      <c r="B7" s="407" t="s">
        <v>320</v>
      </c>
      <c r="C7" s="407"/>
      <c r="D7" s="407"/>
      <c r="E7" s="198"/>
      <c r="F7" s="196"/>
      <c r="G7" s="196"/>
      <c r="H7" s="196"/>
      <c r="I7" s="197"/>
      <c r="J7" s="194"/>
    </row>
    <row r="8" spans="1:10" ht="32.25" customHeight="1" x14ac:dyDescent="0.25">
      <c r="A8" s="201" t="s">
        <v>281</v>
      </c>
      <c r="B8" s="407" t="s">
        <v>283</v>
      </c>
      <c r="C8" s="407"/>
      <c r="D8" s="407"/>
      <c r="E8" s="198"/>
      <c r="F8" s="196"/>
      <c r="G8" s="196"/>
      <c r="H8" s="196"/>
      <c r="I8" s="197"/>
      <c r="J8" s="194"/>
    </row>
    <row r="9" spans="1:10" ht="33.75" customHeight="1" x14ac:dyDescent="0.25">
      <c r="A9" s="201" t="s">
        <v>155</v>
      </c>
      <c r="B9" s="409" t="s">
        <v>563</v>
      </c>
      <c r="C9" s="410"/>
      <c r="D9" s="411"/>
      <c r="E9" s="199"/>
      <c r="F9" s="196"/>
      <c r="G9" s="196"/>
      <c r="H9" s="196"/>
      <c r="I9" s="197"/>
      <c r="J9" s="194"/>
    </row>
    <row r="10" spans="1:10" ht="33.75" customHeight="1" x14ac:dyDescent="0.25">
      <c r="A10" s="201" t="s">
        <v>324</v>
      </c>
      <c r="B10" s="407" t="s">
        <v>325</v>
      </c>
      <c r="C10" s="407"/>
      <c r="D10" s="407"/>
      <c r="E10" s="199"/>
      <c r="F10" s="196"/>
      <c r="G10" s="196"/>
      <c r="H10" s="196"/>
      <c r="I10" s="197"/>
      <c r="J10" s="194"/>
    </row>
    <row r="11" spans="1:10" ht="6.75" customHeight="1" x14ac:dyDescent="0.25">
      <c r="A11" s="193"/>
      <c r="B11" s="194"/>
      <c r="C11" s="194"/>
      <c r="D11" s="194"/>
      <c r="E11" s="194"/>
      <c r="F11" s="194"/>
      <c r="G11" s="194"/>
      <c r="H11" s="194"/>
      <c r="I11" s="194"/>
      <c r="J11" s="194"/>
    </row>
    <row r="12" spans="1:10" s="271" customFormat="1" ht="22.5" customHeight="1" x14ac:dyDescent="0.25">
      <c r="A12" s="437" t="s">
        <v>335</v>
      </c>
      <c r="B12" s="437"/>
      <c r="C12" s="437"/>
      <c r="D12" s="437"/>
      <c r="E12" s="437"/>
      <c r="F12" s="437"/>
      <c r="G12" s="437"/>
      <c r="H12" s="434" t="s">
        <v>277</v>
      </c>
      <c r="I12" s="434"/>
      <c r="J12" s="434"/>
    </row>
    <row r="13" spans="1:10" s="274" customFormat="1" ht="56.25" customHeight="1" x14ac:dyDescent="0.25">
      <c r="A13" s="272" t="s">
        <v>282</v>
      </c>
      <c r="B13" s="272" t="s">
        <v>278</v>
      </c>
      <c r="C13" s="272" t="s">
        <v>312</v>
      </c>
      <c r="D13" s="272" t="s">
        <v>279</v>
      </c>
      <c r="E13" s="272" t="s">
        <v>280</v>
      </c>
      <c r="F13" s="272" t="s">
        <v>313</v>
      </c>
      <c r="G13" s="272" t="s">
        <v>314</v>
      </c>
      <c r="H13" s="273" t="s">
        <v>315</v>
      </c>
      <c r="I13" s="273" t="s">
        <v>316</v>
      </c>
      <c r="J13" s="273" t="s">
        <v>317</v>
      </c>
    </row>
    <row r="14" spans="1:10" s="284" customFormat="1" ht="66.75" customHeight="1" x14ac:dyDescent="0.2">
      <c r="A14" s="275">
        <v>1</v>
      </c>
      <c r="B14" s="276" t="s">
        <v>339</v>
      </c>
      <c r="C14" s="277">
        <v>1</v>
      </c>
      <c r="D14" s="278">
        <v>1</v>
      </c>
      <c r="E14" s="279" t="s">
        <v>336</v>
      </c>
      <c r="F14" s="280">
        <v>1</v>
      </c>
      <c r="G14" s="281">
        <v>43952</v>
      </c>
      <c r="H14" s="282">
        <v>1</v>
      </c>
      <c r="I14" s="281">
        <v>43982</v>
      </c>
      <c r="J14" s="283" t="s">
        <v>559</v>
      </c>
    </row>
    <row r="15" spans="1:10" s="288" customFormat="1" ht="21.75" customHeight="1" x14ac:dyDescent="0.25">
      <c r="A15" s="436" t="s">
        <v>318</v>
      </c>
      <c r="B15" s="436"/>
      <c r="C15" s="285">
        <f>SUBTOTAL(9,C14:C14)</f>
        <v>1</v>
      </c>
      <c r="D15" s="435" t="s">
        <v>94</v>
      </c>
      <c r="E15" s="435"/>
      <c r="F15" s="285">
        <f>SUBTOTAL(9,F14:F14)</f>
        <v>1</v>
      </c>
      <c r="G15" s="286"/>
      <c r="H15" s="285">
        <f>SUBTOTAL(9,H14:H14)</f>
        <v>1</v>
      </c>
      <c r="I15" s="287"/>
      <c r="J15" s="287"/>
    </row>
    <row r="16" spans="1:10" x14ac:dyDescent="0.25"/>
    <row r="17" x14ac:dyDescent="0.25"/>
    <row r="18" x14ac:dyDescent="0.25"/>
    <row r="19" x14ac:dyDescent="0.25"/>
  </sheetData>
  <sheetProtection selectLockedCells="1" selectUnlockedCells="1"/>
  <autoFilter ref="F13:I14"/>
  <mergeCells count="15">
    <mergeCell ref="D15:E15"/>
    <mergeCell ref="B6:D6"/>
    <mergeCell ref="B7:D7"/>
    <mergeCell ref="A15:B15"/>
    <mergeCell ref="B8:D8"/>
    <mergeCell ref="B9:D9"/>
    <mergeCell ref="B10:D10"/>
    <mergeCell ref="A12:G12"/>
    <mergeCell ref="A1:A4"/>
    <mergeCell ref="B4:F4"/>
    <mergeCell ref="H12:J12"/>
    <mergeCell ref="B1:J1"/>
    <mergeCell ref="B2:J2"/>
    <mergeCell ref="B3:J3"/>
    <mergeCell ref="G4:J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BreakPreview" zoomScale="60" zoomScaleNormal="100" workbookViewId="0">
      <selection activeCell="L39" sqref="L39"/>
    </sheetView>
  </sheetViews>
  <sheetFormatPr baseColWidth="10" defaultRowHeight="12.75" x14ac:dyDescent="0.2"/>
  <cols>
    <col min="1" max="1" width="65.28515625" style="13" bestFit="1" customWidth="1"/>
    <col min="2" max="2" width="3" style="3" customWidth="1"/>
    <col min="3" max="3" width="63.42578125" style="13" customWidth="1"/>
    <col min="4" max="4" width="11.42578125" style="13"/>
    <col min="5" max="5" width="11.42578125" style="14"/>
    <col min="6" max="6" width="18.85546875" style="14" customWidth="1"/>
    <col min="7" max="256" width="11.42578125" style="3"/>
    <col min="257" max="257" width="65.28515625" style="3" bestFit="1" customWidth="1"/>
    <col min="258" max="258" width="11.42578125" style="3"/>
    <col min="259" max="259" width="63.42578125" style="3" customWidth="1"/>
    <col min="260" max="261" width="11.42578125" style="3"/>
    <col min="262" max="262" width="18.85546875" style="3" customWidth="1"/>
    <col min="263" max="512" width="11.42578125" style="3"/>
    <col min="513" max="513" width="65.28515625" style="3" bestFit="1" customWidth="1"/>
    <col min="514" max="514" width="11.42578125" style="3"/>
    <col min="515" max="515" width="63.42578125" style="3" customWidth="1"/>
    <col min="516" max="517" width="11.42578125" style="3"/>
    <col min="518" max="518" width="18.85546875" style="3" customWidth="1"/>
    <col min="519" max="768" width="11.42578125" style="3"/>
    <col min="769" max="769" width="65.28515625" style="3" bestFit="1" customWidth="1"/>
    <col min="770" max="770" width="11.42578125" style="3"/>
    <col min="771" max="771" width="63.42578125" style="3" customWidth="1"/>
    <col min="772" max="773" width="11.42578125" style="3"/>
    <col min="774" max="774" width="18.85546875" style="3" customWidth="1"/>
    <col min="775" max="1024" width="11.42578125" style="3"/>
    <col min="1025" max="1025" width="65.28515625" style="3" bestFit="1" customWidth="1"/>
    <col min="1026" max="1026" width="11.42578125" style="3"/>
    <col min="1027" max="1027" width="63.42578125" style="3" customWidth="1"/>
    <col min="1028" max="1029" width="11.42578125" style="3"/>
    <col min="1030" max="1030" width="18.85546875" style="3" customWidth="1"/>
    <col min="1031" max="1280" width="11.42578125" style="3"/>
    <col min="1281" max="1281" width="65.28515625" style="3" bestFit="1" customWidth="1"/>
    <col min="1282" max="1282" width="11.42578125" style="3"/>
    <col min="1283" max="1283" width="63.42578125" style="3" customWidth="1"/>
    <col min="1284" max="1285" width="11.42578125" style="3"/>
    <col min="1286" max="1286" width="18.85546875" style="3" customWidth="1"/>
    <col min="1287" max="1536" width="11.42578125" style="3"/>
    <col min="1537" max="1537" width="65.28515625" style="3" bestFit="1" customWidth="1"/>
    <col min="1538" max="1538" width="11.42578125" style="3"/>
    <col min="1539" max="1539" width="63.42578125" style="3" customWidth="1"/>
    <col min="1540" max="1541" width="11.42578125" style="3"/>
    <col min="1542" max="1542" width="18.85546875" style="3" customWidth="1"/>
    <col min="1543" max="1792" width="11.42578125" style="3"/>
    <col min="1793" max="1793" width="65.28515625" style="3" bestFit="1" customWidth="1"/>
    <col min="1794" max="1794" width="11.42578125" style="3"/>
    <col min="1795" max="1795" width="63.42578125" style="3" customWidth="1"/>
    <col min="1796" max="1797" width="11.42578125" style="3"/>
    <col min="1798" max="1798" width="18.85546875" style="3" customWidth="1"/>
    <col min="1799" max="2048" width="11.42578125" style="3"/>
    <col min="2049" max="2049" width="65.28515625" style="3" bestFit="1" customWidth="1"/>
    <col min="2050" max="2050" width="11.42578125" style="3"/>
    <col min="2051" max="2051" width="63.42578125" style="3" customWidth="1"/>
    <col min="2052" max="2053" width="11.42578125" style="3"/>
    <col min="2054" max="2054" width="18.85546875" style="3" customWidth="1"/>
    <col min="2055" max="2304" width="11.42578125" style="3"/>
    <col min="2305" max="2305" width="65.28515625" style="3" bestFit="1" customWidth="1"/>
    <col min="2306" max="2306" width="11.42578125" style="3"/>
    <col min="2307" max="2307" width="63.42578125" style="3" customWidth="1"/>
    <col min="2308" max="2309" width="11.42578125" style="3"/>
    <col min="2310" max="2310" width="18.85546875" style="3" customWidth="1"/>
    <col min="2311" max="2560" width="11.42578125" style="3"/>
    <col min="2561" max="2561" width="65.28515625" style="3" bestFit="1" customWidth="1"/>
    <col min="2562" max="2562" width="11.42578125" style="3"/>
    <col min="2563" max="2563" width="63.42578125" style="3" customWidth="1"/>
    <col min="2564" max="2565" width="11.42578125" style="3"/>
    <col min="2566" max="2566" width="18.85546875" style="3" customWidth="1"/>
    <col min="2567" max="2816" width="11.42578125" style="3"/>
    <col min="2817" max="2817" width="65.28515625" style="3" bestFit="1" customWidth="1"/>
    <col min="2818" max="2818" width="11.42578125" style="3"/>
    <col min="2819" max="2819" width="63.42578125" style="3" customWidth="1"/>
    <col min="2820" max="2821" width="11.42578125" style="3"/>
    <col min="2822" max="2822" width="18.85546875" style="3" customWidth="1"/>
    <col min="2823" max="3072" width="11.42578125" style="3"/>
    <col min="3073" max="3073" width="65.28515625" style="3" bestFit="1" customWidth="1"/>
    <col min="3074" max="3074" width="11.42578125" style="3"/>
    <col min="3075" max="3075" width="63.42578125" style="3" customWidth="1"/>
    <col min="3076" max="3077" width="11.42578125" style="3"/>
    <col min="3078" max="3078" width="18.85546875" style="3" customWidth="1"/>
    <col min="3079" max="3328" width="11.42578125" style="3"/>
    <col min="3329" max="3329" width="65.28515625" style="3" bestFit="1" customWidth="1"/>
    <col min="3330" max="3330" width="11.42578125" style="3"/>
    <col min="3331" max="3331" width="63.42578125" style="3" customWidth="1"/>
    <col min="3332" max="3333" width="11.42578125" style="3"/>
    <col min="3334" max="3334" width="18.85546875" style="3" customWidth="1"/>
    <col min="3335" max="3584" width="11.42578125" style="3"/>
    <col min="3585" max="3585" width="65.28515625" style="3" bestFit="1" customWidth="1"/>
    <col min="3586" max="3586" width="11.42578125" style="3"/>
    <col min="3587" max="3587" width="63.42578125" style="3" customWidth="1"/>
    <col min="3588" max="3589" width="11.42578125" style="3"/>
    <col min="3590" max="3590" width="18.85546875" style="3" customWidth="1"/>
    <col min="3591" max="3840" width="11.42578125" style="3"/>
    <col min="3841" max="3841" width="65.28515625" style="3" bestFit="1" customWidth="1"/>
    <col min="3842" max="3842" width="11.42578125" style="3"/>
    <col min="3843" max="3843" width="63.42578125" style="3" customWidth="1"/>
    <col min="3844" max="3845" width="11.42578125" style="3"/>
    <col min="3846" max="3846" width="18.85546875" style="3" customWidth="1"/>
    <col min="3847" max="4096" width="11.42578125" style="3"/>
    <col min="4097" max="4097" width="65.28515625" style="3" bestFit="1" customWidth="1"/>
    <col min="4098" max="4098" width="11.42578125" style="3"/>
    <col min="4099" max="4099" width="63.42578125" style="3" customWidth="1"/>
    <col min="4100" max="4101" width="11.42578125" style="3"/>
    <col min="4102" max="4102" width="18.85546875" style="3" customWidth="1"/>
    <col min="4103" max="4352" width="11.42578125" style="3"/>
    <col min="4353" max="4353" width="65.28515625" style="3" bestFit="1" customWidth="1"/>
    <col min="4354" max="4354" width="11.42578125" style="3"/>
    <col min="4355" max="4355" width="63.42578125" style="3" customWidth="1"/>
    <col min="4356" max="4357" width="11.42578125" style="3"/>
    <col min="4358" max="4358" width="18.85546875" style="3" customWidth="1"/>
    <col min="4359" max="4608" width="11.42578125" style="3"/>
    <col min="4609" max="4609" width="65.28515625" style="3" bestFit="1" customWidth="1"/>
    <col min="4610" max="4610" width="11.42578125" style="3"/>
    <col min="4611" max="4611" width="63.42578125" style="3" customWidth="1"/>
    <col min="4612" max="4613" width="11.42578125" style="3"/>
    <col min="4614" max="4614" width="18.85546875" style="3" customWidth="1"/>
    <col min="4615" max="4864" width="11.42578125" style="3"/>
    <col min="4865" max="4865" width="65.28515625" style="3" bestFit="1" customWidth="1"/>
    <col min="4866" max="4866" width="11.42578125" style="3"/>
    <col min="4867" max="4867" width="63.42578125" style="3" customWidth="1"/>
    <col min="4868" max="4869" width="11.42578125" style="3"/>
    <col min="4870" max="4870" width="18.85546875" style="3" customWidth="1"/>
    <col min="4871" max="5120" width="11.42578125" style="3"/>
    <col min="5121" max="5121" width="65.28515625" style="3" bestFit="1" customWidth="1"/>
    <col min="5122" max="5122" width="11.42578125" style="3"/>
    <col min="5123" max="5123" width="63.42578125" style="3" customWidth="1"/>
    <col min="5124" max="5125" width="11.42578125" style="3"/>
    <col min="5126" max="5126" width="18.85546875" style="3" customWidth="1"/>
    <col min="5127" max="5376" width="11.42578125" style="3"/>
    <col min="5377" max="5377" width="65.28515625" style="3" bestFit="1" customWidth="1"/>
    <col min="5378" max="5378" width="11.42578125" style="3"/>
    <col min="5379" max="5379" width="63.42578125" style="3" customWidth="1"/>
    <col min="5380" max="5381" width="11.42578125" style="3"/>
    <col min="5382" max="5382" width="18.85546875" style="3" customWidth="1"/>
    <col min="5383" max="5632" width="11.42578125" style="3"/>
    <col min="5633" max="5633" width="65.28515625" style="3" bestFit="1" customWidth="1"/>
    <col min="5634" max="5634" width="11.42578125" style="3"/>
    <col min="5635" max="5635" width="63.42578125" style="3" customWidth="1"/>
    <col min="5636" max="5637" width="11.42578125" style="3"/>
    <col min="5638" max="5638" width="18.85546875" style="3" customWidth="1"/>
    <col min="5639" max="5888" width="11.42578125" style="3"/>
    <col min="5889" max="5889" width="65.28515625" style="3" bestFit="1" customWidth="1"/>
    <col min="5890" max="5890" width="11.42578125" style="3"/>
    <col min="5891" max="5891" width="63.42578125" style="3" customWidth="1"/>
    <col min="5892" max="5893" width="11.42578125" style="3"/>
    <col min="5894" max="5894" width="18.85546875" style="3" customWidth="1"/>
    <col min="5895" max="6144" width="11.42578125" style="3"/>
    <col min="6145" max="6145" width="65.28515625" style="3" bestFit="1" customWidth="1"/>
    <col min="6146" max="6146" width="11.42578125" style="3"/>
    <col min="6147" max="6147" width="63.42578125" style="3" customWidth="1"/>
    <col min="6148" max="6149" width="11.42578125" style="3"/>
    <col min="6150" max="6150" width="18.85546875" style="3" customWidth="1"/>
    <col min="6151" max="6400" width="11.42578125" style="3"/>
    <col min="6401" max="6401" width="65.28515625" style="3" bestFit="1" customWidth="1"/>
    <col min="6402" max="6402" width="11.42578125" style="3"/>
    <col min="6403" max="6403" width="63.42578125" style="3" customWidth="1"/>
    <col min="6404" max="6405" width="11.42578125" style="3"/>
    <col min="6406" max="6406" width="18.85546875" style="3" customWidth="1"/>
    <col min="6407" max="6656" width="11.42578125" style="3"/>
    <col min="6657" max="6657" width="65.28515625" style="3" bestFit="1" customWidth="1"/>
    <col min="6658" max="6658" width="11.42578125" style="3"/>
    <col min="6659" max="6659" width="63.42578125" style="3" customWidth="1"/>
    <col min="6660" max="6661" width="11.42578125" style="3"/>
    <col min="6662" max="6662" width="18.85546875" style="3" customWidth="1"/>
    <col min="6663" max="6912" width="11.42578125" style="3"/>
    <col min="6913" max="6913" width="65.28515625" style="3" bestFit="1" customWidth="1"/>
    <col min="6914" max="6914" width="11.42578125" style="3"/>
    <col min="6915" max="6915" width="63.42578125" style="3" customWidth="1"/>
    <col min="6916" max="6917" width="11.42578125" style="3"/>
    <col min="6918" max="6918" width="18.85546875" style="3" customWidth="1"/>
    <col min="6919" max="7168" width="11.42578125" style="3"/>
    <col min="7169" max="7169" width="65.28515625" style="3" bestFit="1" customWidth="1"/>
    <col min="7170" max="7170" width="11.42578125" style="3"/>
    <col min="7171" max="7171" width="63.42578125" style="3" customWidth="1"/>
    <col min="7172" max="7173" width="11.42578125" style="3"/>
    <col min="7174" max="7174" width="18.85546875" style="3" customWidth="1"/>
    <col min="7175" max="7424" width="11.42578125" style="3"/>
    <col min="7425" max="7425" width="65.28515625" style="3" bestFit="1" customWidth="1"/>
    <col min="7426" max="7426" width="11.42578125" style="3"/>
    <col min="7427" max="7427" width="63.42578125" style="3" customWidth="1"/>
    <col min="7428" max="7429" width="11.42578125" style="3"/>
    <col min="7430" max="7430" width="18.85546875" style="3" customWidth="1"/>
    <col min="7431" max="7680" width="11.42578125" style="3"/>
    <col min="7681" max="7681" width="65.28515625" style="3" bestFit="1" customWidth="1"/>
    <col min="7682" max="7682" width="11.42578125" style="3"/>
    <col min="7683" max="7683" width="63.42578125" style="3" customWidth="1"/>
    <col min="7684" max="7685" width="11.42578125" style="3"/>
    <col min="7686" max="7686" width="18.85546875" style="3" customWidth="1"/>
    <col min="7687" max="7936" width="11.42578125" style="3"/>
    <col min="7937" max="7937" width="65.28515625" style="3" bestFit="1" customWidth="1"/>
    <col min="7938" max="7938" width="11.42578125" style="3"/>
    <col min="7939" max="7939" width="63.42578125" style="3" customWidth="1"/>
    <col min="7940" max="7941" width="11.42578125" style="3"/>
    <col min="7942" max="7942" width="18.85546875" style="3" customWidth="1"/>
    <col min="7943" max="8192" width="11.42578125" style="3"/>
    <col min="8193" max="8193" width="65.28515625" style="3" bestFit="1" customWidth="1"/>
    <col min="8194" max="8194" width="11.42578125" style="3"/>
    <col min="8195" max="8195" width="63.42578125" style="3" customWidth="1"/>
    <col min="8196" max="8197" width="11.42578125" style="3"/>
    <col min="8198" max="8198" width="18.85546875" style="3" customWidth="1"/>
    <col min="8199" max="8448" width="11.42578125" style="3"/>
    <col min="8449" max="8449" width="65.28515625" style="3" bestFit="1" customWidth="1"/>
    <col min="8450" max="8450" width="11.42578125" style="3"/>
    <col min="8451" max="8451" width="63.42578125" style="3" customWidth="1"/>
    <col min="8452" max="8453" width="11.42578125" style="3"/>
    <col min="8454" max="8454" width="18.85546875" style="3" customWidth="1"/>
    <col min="8455" max="8704" width="11.42578125" style="3"/>
    <col min="8705" max="8705" width="65.28515625" style="3" bestFit="1" customWidth="1"/>
    <col min="8706" max="8706" width="11.42578125" style="3"/>
    <col min="8707" max="8707" width="63.42578125" style="3" customWidth="1"/>
    <col min="8708" max="8709" width="11.42578125" style="3"/>
    <col min="8710" max="8710" width="18.85546875" style="3" customWidth="1"/>
    <col min="8711" max="8960" width="11.42578125" style="3"/>
    <col min="8961" max="8961" width="65.28515625" style="3" bestFit="1" customWidth="1"/>
    <col min="8962" max="8962" width="11.42578125" style="3"/>
    <col min="8963" max="8963" width="63.42578125" style="3" customWidth="1"/>
    <col min="8964" max="8965" width="11.42578125" style="3"/>
    <col min="8966" max="8966" width="18.85546875" style="3" customWidth="1"/>
    <col min="8967" max="9216" width="11.42578125" style="3"/>
    <col min="9217" max="9217" width="65.28515625" style="3" bestFit="1" customWidth="1"/>
    <col min="9218" max="9218" width="11.42578125" style="3"/>
    <col min="9219" max="9219" width="63.42578125" style="3" customWidth="1"/>
    <col min="9220" max="9221" width="11.42578125" style="3"/>
    <col min="9222" max="9222" width="18.85546875" style="3" customWidth="1"/>
    <col min="9223" max="9472" width="11.42578125" style="3"/>
    <col min="9473" max="9473" width="65.28515625" style="3" bestFit="1" customWidth="1"/>
    <col min="9474" max="9474" width="11.42578125" style="3"/>
    <col min="9475" max="9475" width="63.42578125" style="3" customWidth="1"/>
    <col min="9476" max="9477" width="11.42578125" style="3"/>
    <col min="9478" max="9478" width="18.85546875" style="3" customWidth="1"/>
    <col min="9479" max="9728" width="11.42578125" style="3"/>
    <col min="9729" max="9729" width="65.28515625" style="3" bestFit="1" customWidth="1"/>
    <col min="9730" max="9730" width="11.42578125" style="3"/>
    <col min="9731" max="9731" width="63.42578125" style="3" customWidth="1"/>
    <col min="9732" max="9733" width="11.42578125" style="3"/>
    <col min="9734" max="9734" width="18.85546875" style="3" customWidth="1"/>
    <col min="9735" max="9984" width="11.42578125" style="3"/>
    <col min="9985" max="9985" width="65.28515625" style="3" bestFit="1" customWidth="1"/>
    <col min="9986" max="9986" width="11.42578125" style="3"/>
    <col min="9987" max="9987" width="63.42578125" style="3" customWidth="1"/>
    <col min="9988" max="9989" width="11.42578125" style="3"/>
    <col min="9990" max="9990" width="18.85546875" style="3" customWidth="1"/>
    <col min="9991" max="10240" width="11.42578125" style="3"/>
    <col min="10241" max="10241" width="65.28515625" style="3" bestFit="1" customWidth="1"/>
    <col min="10242" max="10242" width="11.42578125" style="3"/>
    <col min="10243" max="10243" width="63.42578125" style="3" customWidth="1"/>
    <col min="10244" max="10245" width="11.42578125" style="3"/>
    <col min="10246" max="10246" width="18.85546875" style="3" customWidth="1"/>
    <col min="10247" max="10496" width="11.42578125" style="3"/>
    <col min="10497" max="10497" width="65.28515625" style="3" bestFit="1" customWidth="1"/>
    <col min="10498" max="10498" width="11.42578125" style="3"/>
    <col min="10499" max="10499" width="63.42578125" style="3" customWidth="1"/>
    <col min="10500" max="10501" width="11.42578125" style="3"/>
    <col min="10502" max="10502" width="18.85546875" style="3" customWidth="1"/>
    <col min="10503" max="10752" width="11.42578125" style="3"/>
    <col min="10753" max="10753" width="65.28515625" style="3" bestFit="1" customWidth="1"/>
    <col min="10754" max="10754" width="11.42578125" style="3"/>
    <col min="10755" max="10755" width="63.42578125" style="3" customWidth="1"/>
    <col min="10756" max="10757" width="11.42578125" style="3"/>
    <col min="10758" max="10758" width="18.85546875" style="3" customWidth="1"/>
    <col min="10759" max="11008" width="11.42578125" style="3"/>
    <col min="11009" max="11009" width="65.28515625" style="3" bestFit="1" customWidth="1"/>
    <col min="11010" max="11010" width="11.42578125" style="3"/>
    <col min="11011" max="11011" width="63.42578125" style="3" customWidth="1"/>
    <col min="11012" max="11013" width="11.42578125" style="3"/>
    <col min="11014" max="11014" width="18.85546875" style="3" customWidth="1"/>
    <col min="11015" max="11264" width="11.42578125" style="3"/>
    <col min="11265" max="11265" width="65.28515625" style="3" bestFit="1" customWidth="1"/>
    <col min="11266" max="11266" width="11.42578125" style="3"/>
    <col min="11267" max="11267" width="63.42578125" style="3" customWidth="1"/>
    <col min="11268" max="11269" width="11.42578125" style="3"/>
    <col min="11270" max="11270" width="18.85546875" style="3" customWidth="1"/>
    <col min="11271" max="11520" width="11.42578125" style="3"/>
    <col min="11521" max="11521" width="65.28515625" style="3" bestFit="1" customWidth="1"/>
    <col min="11522" max="11522" width="11.42578125" style="3"/>
    <col min="11523" max="11523" width="63.42578125" style="3" customWidth="1"/>
    <col min="11524" max="11525" width="11.42578125" style="3"/>
    <col min="11526" max="11526" width="18.85546875" style="3" customWidth="1"/>
    <col min="11527" max="11776" width="11.42578125" style="3"/>
    <col min="11777" max="11777" width="65.28515625" style="3" bestFit="1" customWidth="1"/>
    <col min="11778" max="11778" width="11.42578125" style="3"/>
    <col min="11779" max="11779" width="63.42578125" style="3" customWidth="1"/>
    <col min="11780" max="11781" width="11.42578125" style="3"/>
    <col min="11782" max="11782" width="18.85546875" style="3" customWidth="1"/>
    <col min="11783" max="12032" width="11.42578125" style="3"/>
    <col min="12033" max="12033" width="65.28515625" style="3" bestFit="1" customWidth="1"/>
    <col min="12034" max="12034" width="11.42578125" style="3"/>
    <col min="12035" max="12035" width="63.42578125" style="3" customWidth="1"/>
    <col min="12036" max="12037" width="11.42578125" style="3"/>
    <col min="12038" max="12038" width="18.85546875" style="3" customWidth="1"/>
    <col min="12039" max="12288" width="11.42578125" style="3"/>
    <col min="12289" max="12289" width="65.28515625" style="3" bestFit="1" customWidth="1"/>
    <col min="12290" max="12290" width="11.42578125" style="3"/>
    <col min="12291" max="12291" width="63.42578125" style="3" customWidth="1"/>
    <col min="12292" max="12293" width="11.42578125" style="3"/>
    <col min="12294" max="12294" width="18.85546875" style="3" customWidth="1"/>
    <col min="12295" max="12544" width="11.42578125" style="3"/>
    <col min="12545" max="12545" width="65.28515625" style="3" bestFit="1" customWidth="1"/>
    <col min="12546" max="12546" width="11.42578125" style="3"/>
    <col min="12547" max="12547" width="63.42578125" style="3" customWidth="1"/>
    <col min="12548" max="12549" width="11.42578125" style="3"/>
    <col min="12550" max="12550" width="18.85546875" style="3" customWidth="1"/>
    <col min="12551" max="12800" width="11.42578125" style="3"/>
    <col min="12801" max="12801" width="65.28515625" style="3" bestFit="1" customWidth="1"/>
    <col min="12802" max="12802" width="11.42578125" style="3"/>
    <col min="12803" max="12803" width="63.42578125" style="3" customWidth="1"/>
    <col min="12804" max="12805" width="11.42578125" style="3"/>
    <col min="12806" max="12806" width="18.85546875" style="3" customWidth="1"/>
    <col min="12807" max="13056" width="11.42578125" style="3"/>
    <col min="13057" max="13057" width="65.28515625" style="3" bestFit="1" customWidth="1"/>
    <col min="13058" max="13058" width="11.42578125" style="3"/>
    <col min="13059" max="13059" width="63.42578125" style="3" customWidth="1"/>
    <col min="13060" max="13061" width="11.42578125" style="3"/>
    <col min="13062" max="13062" width="18.85546875" style="3" customWidth="1"/>
    <col min="13063" max="13312" width="11.42578125" style="3"/>
    <col min="13313" max="13313" width="65.28515625" style="3" bestFit="1" customWidth="1"/>
    <col min="13314" max="13314" width="11.42578125" style="3"/>
    <col min="13315" max="13315" width="63.42578125" style="3" customWidth="1"/>
    <col min="13316" max="13317" width="11.42578125" style="3"/>
    <col min="13318" max="13318" width="18.85546875" style="3" customWidth="1"/>
    <col min="13319" max="13568" width="11.42578125" style="3"/>
    <col min="13569" max="13569" width="65.28515625" style="3" bestFit="1" customWidth="1"/>
    <col min="13570" max="13570" width="11.42578125" style="3"/>
    <col min="13571" max="13571" width="63.42578125" style="3" customWidth="1"/>
    <col min="13572" max="13573" width="11.42578125" style="3"/>
    <col min="13574" max="13574" width="18.85546875" style="3" customWidth="1"/>
    <col min="13575" max="13824" width="11.42578125" style="3"/>
    <col min="13825" max="13825" width="65.28515625" style="3" bestFit="1" customWidth="1"/>
    <col min="13826" max="13826" width="11.42578125" style="3"/>
    <col min="13827" max="13827" width="63.42578125" style="3" customWidth="1"/>
    <col min="13828" max="13829" width="11.42578125" style="3"/>
    <col min="13830" max="13830" width="18.85546875" style="3" customWidth="1"/>
    <col min="13831" max="14080" width="11.42578125" style="3"/>
    <col min="14081" max="14081" width="65.28515625" style="3" bestFit="1" customWidth="1"/>
    <col min="14082" max="14082" width="11.42578125" style="3"/>
    <col min="14083" max="14083" width="63.42578125" style="3" customWidth="1"/>
    <col min="14084" max="14085" width="11.42578125" style="3"/>
    <col min="14086" max="14086" width="18.85546875" style="3" customWidth="1"/>
    <col min="14087" max="14336" width="11.42578125" style="3"/>
    <col min="14337" max="14337" width="65.28515625" style="3" bestFit="1" customWidth="1"/>
    <col min="14338" max="14338" width="11.42578125" style="3"/>
    <col min="14339" max="14339" width="63.42578125" style="3" customWidth="1"/>
    <col min="14340" max="14341" width="11.42578125" style="3"/>
    <col min="14342" max="14342" width="18.85546875" style="3" customWidth="1"/>
    <col min="14343" max="14592" width="11.42578125" style="3"/>
    <col min="14593" max="14593" width="65.28515625" style="3" bestFit="1" customWidth="1"/>
    <col min="14594" max="14594" width="11.42578125" style="3"/>
    <col min="14595" max="14595" width="63.42578125" style="3" customWidth="1"/>
    <col min="14596" max="14597" width="11.42578125" style="3"/>
    <col min="14598" max="14598" width="18.85546875" style="3" customWidth="1"/>
    <col min="14599" max="14848" width="11.42578125" style="3"/>
    <col min="14849" max="14849" width="65.28515625" style="3" bestFit="1" customWidth="1"/>
    <col min="14850" max="14850" width="11.42578125" style="3"/>
    <col min="14851" max="14851" width="63.42578125" style="3" customWidth="1"/>
    <col min="14852" max="14853" width="11.42578125" style="3"/>
    <col min="14854" max="14854" width="18.85546875" style="3" customWidth="1"/>
    <col min="14855" max="15104" width="11.42578125" style="3"/>
    <col min="15105" max="15105" width="65.28515625" style="3" bestFit="1" customWidth="1"/>
    <col min="15106" max="15106" width="11.42578125" style="3"/>
    <col min="15107" max="15107" width="63.42578125" style="3" customWidth="1"/>
    <col min="15108" max="15109" width="11.42578125" style="3"/>
    <col min="15110" max="15110" width="18.85546875" style="3" customWidth="1"/>
    <col min="15111" max="15360" width="11.42578125" style="3"/>
    <col min="15361" max="15361" width="65.28515625" style="3" bestFit="1" customWidth="1"/>
    <col min="15362" max="15362" width="11.42578125" style="3"/>
    <col min="15363" max="15363" width="63.42578125" style="3" customWidth="1"/>
    <col min="15364" max="15365" width="11.42578125" style="3"/>
    <col min="15366" max="15366" width="18.85546875" style="3" customWidth="1"/>
    <col min="15367" max="15616" width="11.42578125" style="3"/>
    <col min="15617" max="15617" width="65.28515625" style="3" bestFit="1" customWidth="1"/>
    <col min="15618" max="15618" width="11.42578125" style="3"/>
    <col min="15619" max="15619" width="63.42578125" style="3" customWidth="1"/>
    <col min="15620" max="15621" width="11.42578125" style="3"/>
    <col min="15622" max="15622" width="18.85546875" style="3" customWidth="1"/>
    <col min="15623" max="15872" width="11.42578125" style="3"/>
    <col min="15873" max="15873" width="65.28515625" style="3" bestFit="1" customWidth="1"/>
    <col min="15874" max="15874" width="11.42578125" style="3"/>
    <col min="15875" max="15875" width="63.42578125" style="3" customWidth="1"/>
    <col min="15876" max="15877" width="11.42578125" style="3"/>
    <col min="15878" max="15878" width="18.85546875" style="3" customWidth="1"/>
    <col min="15879" max="16128" width="11.42578125" style="3"/>
    <col min="16129" max="16129" width="65.28515625" style="3" bestFit="1" customWidth="1"/>
    <col min="16130" max="16130" width="11.42578125" style="3"/>
    <col min="16131" max="16131" width="63.42578125" style="3" customWidth="1"/>
    <col min="16132" max="16133" width="11.42578125" style="3"/>
    <col min="16134" max="16134" width="18.85546875" style="3" customWidth="1"/>
    <col min="16135" max="16384" width="11.42578125" style="3"/>
  </cols>
  <sheetData>
    <row r="1" spans="1:6" x14ac:dyDescent="0.2">
      <c r="A1" s="205" t="s">
        <v>349</v>
      </c>
      <c r="C1" s="205" t="s">
        <v>11</v>
      </c>
      <c r="E1" s="205" t="s">
        <v>33</v>
      </c>
      <c r="F1" s="205" t="s">
        <v>10</v>
      </c>
    </row>
    <row r="2" spans="1:6" x14ac:dyDescent="0.2">
      <c r="A2" s="85" t="s">
        <v>350</v>
      </c>
      <c r="C2" s="17" t="s">
        <v>34</v>
      </c>
      <c r="E2" s="19">
        <v>1</v>
      </c>
      <c r="F2" s="19" t="s">
        <v>35</v>
      </c>
    </row>
    <row r="3" spans="1:6" x14ac:dyDescent="0.2">
      <c r="A3" s="207" t="s">
        <v>351</v>
      </c>
      <c r="C3" s="17" t="s">
        <v>36</v>
      </c>
      <c r="E3" s="19">
        <v>2</v>
      </c>
      <c r="F3" s="19" t="s">
        <v>37</v>
      </c>
    </row>
    <row r="4" spans="1:6" x14ac:dyDescent="0.2">
      <c r="C4" s="17" t="s">
        <v>38</v>
      </c>
      <c r="E4" s="19">
        <v>3</v>
      </c>
      <c r="F4" s="19" t="s">
        <v>39</v>
      </c>
    </row>
    <row r="5" spans="1:6" x14ac:dyDescent="0.2">
      <c r="C5" s="17" t="s">
        <v>40</v>
      </c>
      <c r="E5" s="19">
        <v>4</v>
      </c>
      <c r="F5" s="19" t="s">
        <v>41</v>
      </c>
    </row>
    <row r="6" spans="1:6" x14ac:dyDescent="0.2">
      <c r="A6" s="12" t="s">
        <v>153</v>
      </c>
      <c r="C6" s="17" t="s">
        <v>42</v>
      </c>
      <c r="E6" s="19">
        <v>5</v>
      </c>
      <c r="F6" s="19" t="s">
        <v>43</v>
      </c>
    </row>
    <row r="7" spans="1:6" x14ac:dyDescent="0.2">
      <c r="A7" s="17" t="s">
        <v>138</v>
      </c>
      <c r="C7" s="17" t="s">
        <v>44</v>
      </c>
      <c r="E7" s="19">
        <v>6</v>
      </c>
      <c r="F7" s="19" t="s">
        <v>45</v>
      </c>
    </row>
    <row r="8" spans="1:6" x14ac:dyDescent="0.2">
      <c r="A8" s="17" t="s">
        <v>139</v>
      </c>
      <c r="C8" s="17" t="s">
        <v>67</v>
      </c>
      <c r="E8" s="19">
        <v>7</v>
      </c>
      <c r="F8" s="19" t="s">
        <v>46</v>
      </c>
    </row>
    <row r="9" spans="1:6" x14ac:dyDescent="0.2">
      <c r="A9" s="17" t="s">
        <v>140</v>
      </c>
      <c r="C9" s="205" t="s">
        <v>8</v>
      </c>
      <c r="E9" s="19">
        <v>8</v>
      </c>
      <c r="F9" s="19" t="s">
        <v>47</v>
      </c>
    </row>
    <row r="10" spans="1:6" x14ac:dyDescent="0.2">
      <c r="A10" s="17" t="s">
        <v>141</v>
      </c>
      <c r="C10" s="17" t="s">
        <v>50</v>
      </c>
      <c r="E10" s="19">
        <v>9</v>
      </c>
      <c r="F10" s="19" t="s">
        <v>48</v>
      </c>
    </row>
    <row r="11" spans="1:6" x14ac:dyDescent="0.2">
      <c r="A11" s="17" t="s">
        <v>142</v>
      </c>
      <c r="C11" s="17" t="s">
        <v>52</v>
      </c>
      <c r="E11" s="19">
        <v>10</v>
      </c>
      <c r="F11" s="19" t="s">
        <v>49</v>
      </c>
    </row>
    <row r="12" spans="1:6" x14ac:dyDescent="0.2">
      <c r="A12" s="17" t="s">
        <v>143</v>
      </c>
      <c r="C12" s="17" t="s">
        <v>53</v>
      </c>
      <c r="E12" s="19">
        <v>11</v>
      </c>
      <c r="F12" s="19" t="s">
        <v>51</v>
      </c>
    </row>
    <row r="13" spans="1:6" x14ac:dyDescent="0.2">
      <c r="A13" s="17" t="s">
        <v>144</v>
      </c>
      <c r="C13" s="17" t="s">
        <v>54</v>
      </c>
      <c r="E13" s="19">
        <v>12</v>
      </c>
      <c r="F13" s="19" t="s">
        <v>13</v>
      </c>
    </row>
    <row r="14" spans="1:6" x14ac:dyDescent="0.2">
      <c r="A14" s="17" t="s">
        <v>145</v>
      </c>
      <c r="C14" s="17" t="s">
        <v>55</v>
      </c>
      <c r="E14" s="19">
        <v>13</v>
      </c>
      <c r="F14" s="19" t="s">
        <v>15</v>
      </c>
    </row>
    <row r="15" spans="1:6" x14ac:dyDescent="0.2">
      <c r="A15" s="17" t="s">
        <v>146</v>
      </c>
      <c r="C15" s="17" t="s">
        <v>56</v>
      </c>
      <c r="E15" s="19">
        <v>14</v>
      </c>
      <c r="F15" s="19" t="s">
        <v>17</v>
      </c>
    </row>
    <row r="16" spans="1:6" x14ac:dyDescent="0.2">
      <c r="A16" s="17" t="s">
        <v>147</v>
      </c>
      <c r="C16" s="17" t="s">
        <v>57</v>
      </c>
      <c r="E16" s="19">
        <v>15</v>
      </c>
      <c r="F16" s="19" t="s">
        <v>19</v>
      </c>
    </row>
    <row r="17" spans="1:6" x14ac:dyDescent="0.2">
      <c r="A17" s="12" t="s">
        <v>148</v>
      </c>
      <c r="C17" s="17" t="s">
        <v>59</v>
      </c>
      <c r="E17" s="19">
        <v>16</v>
      </c>
      <c r="F17" s="19" t="s">
        <v>21</v>
      </c>
    </row>
    <row r="18" spans="1:6" ht="36" x14ac:dyDescent="0.2">
      <c r="A18" s="208" t="s">
        <v>219</v>
      </c>
      <c r="C18" s="17" t="s">
        <v>60</v>
      </c>
      <c r="E18" s="19">
        <v>17</v>
      </c>
      <c r="F18" s="19" t="s">
        <v>58</v>
      </c>
    </row>
    <row r="19" spans="1:6" ht="36" x14ac:dyDescent="0.2">
      <c r="A19" s="208" t="s">
        <v>221</v>
      </c>
      <c r="C19" s="17" t="s">
        <v>61</v>
      </c>
      <c r="E19" s="19">
        <v>18</v>
      </c>
      <c r="F19" s="19" t="s">
        <v>23</v>
      </c>
    </row>
    <row r="20" spans="1:6" ht="24" x14ac:dyDescent="0.2">
      <c r="A20" s="208" t="s">
        <v>223</v>
      </c>
      <c r="C20" s="17" t="s">
        <v>62</v>
      </c>
      <c r="E20" s="19">
        <v>19</v>
      </c>
      <c r="F20" s="19" t="s">
        <v>25</v>
      </c>
    </row>
    <row r="21" spans="1:6" x14ac:dyDescent="0.2">
      <c r="A21" s="208" t="s">
        <v>226</v>
      </c>
      <c r="C21" s="17" t="s">
        <v>14</v>
      </c>
      <c r="E21" s="19">
        <v>20</v>
      </c>
      <c r="F21" s="19" t="s">
        <v>27</v>
      </c>
    </row>
    <row r="22" spans="1:6" ht="24" x14ac:dyDescent="0.2">
      <c r="A22" s="208" t="s">
        <v>352</v>
      </c>
      <c r="C22" s="17" t="s">
        <v>16</v>
      </c>
      <c r="E22" s="19">
        <v>55</v>
      </c>
      <c r="F22" s="19" t="s">
        <v>29</v>
      </c>
    </row>
    <row r="23" spans="1:6" ht="25.5" x14ac:dyDescent="0.2">
      <c r="A23" s="208" t="s">
        <v>230</v>
      </c>
      <c r="C23" s="18" t="s">
        <v>18</v>
      </c>
      <c r="E23" s="19">
        <v>66</v>
      </c>
      <c r="F23" s="19" t="s">
        <v>31</v>
      </c>
    </row>
    <row r="24" spans="1:6" ht="24" x14ac:dyDescent="0.2">
      <c r="A24" s="208" t="s">
        <v>232</v>
      </c>
      <c r="C24" s="17" t="s">
        <v>20</v>
      </c>
      <c r="E24" s="19">
        <v>77</v>
      </c>
      <c r="F24" s="19" t="s">
        <v>63</v>
      </c>
    </row>
    <row r="25" spans="1:6" ht="36" x14ac:dyDescent="0.2">
      <c r="A25" s="208" t="s">
        <v>234</v>
      </c>
      <c r="C25" s="17" t="s">
        <v>22</v>
      </c>
      <c r="E25" s="19">
        <v>88</v>
      </c>
      <c r="F25" s="19" t="s">
        <v>64</v>
      </c>
    </row>
    <row r="26" spans="1:6" x14ac:dyDescent="0.2">
      <c r="A26" s="12" t="s">
        <v>274</v>
      </c>
      <c r="C26" s="17" t="s">
        <v>66</v>
      </c>
      <c r="E26" s="19">
        <v>98</v>
      </c>
      <c r="F26" s="19" t="s">
        <v>65</v>
      </c>
    </row>
    <row r="27" spans="1:6" ht="28.5" x14ac:dyDescent="0.2">
      <c r="A27" s="209" t="s">
        <v>353</v>
      </c>
      <c r="C27" s="17" t="s">
        <v>24</v>
      </c>
      <c r="E27" s="210"/>
      <c r="F27" s="210"/>
    </row>
    <row r="28" spans="1:6" ht="14.25" x14ac:dyDescent="0.2">
      <c r="A28" s="209" t="s">
        <v>354</v>
      </c>
      <c r="C28" s="17" t="s">
        <v>26</v>
      </c>
    </row>
    <row r="29" spans="1:6" ht="42.75" x14ac:dyDescent="0.2">
      <c r="A29" s="209" t="s">
        <v>355</v>
      </c>
      <c r="C29" s="17" t="s">
        <v>28</v>
      </c>
    </row>
    <row r="30" spans="1:6" ht="14.25" x14ac:dyDescent="0.2">
      <c r="A30" s="209" t="s">
        <v>356</v>
      </c>
      <c r="C30" s="17" t="s">
        <v>30</v>
      </c>
    </row>
    <row r="31" spans="1:6" ht="28.5" x14ac:dyDescent="0.2">
      <c r="A31" s="209" t="s">
        <v>357</v>
      </c>
      <c r="C31" s="17" t="s">
        <v>32</v>
      </c>
    </row>
    <row r="32" spans="1:6" x14ac:dyDescent="0.2">
      <c r="A32" s="205" t="s">
        <v>358</v>
      </c>
      <c r="C32" s="17" t="s">
        <v>72</v>
      </c>
    </row>
    <row r="33" spans="1:4" ht="75" x14ac:dyDescent="0.2">
      <c r="A33" s="211" t="s">
        <v>359</v>
      </c>
      <c r="C33" s="205" t="s">
        <v>9</v>
      </c>
    </row>
    <row r="34" spans="1:4" ht="30" x14ac:dyDescent="0.2">
      <c r="A34" s="212" t="s">
        <v>341</v>
      </c>
      <c r="C34" s="17" t="s">
        <v>67</v>
      </c>
    </row>
    <row r="35" spans="1:4" x14ac:dyDescent="0.2">
      <c r="A35" s="213" t="s">
        <v>360</v>
      </c>
      <c r="C35" s="17" t="s">
        <v>68</v>
      </c>
    </row>
    <row r="36" spans="1:4" ht="24" x14ac:dyDescent="0.2">
      <c r="A36" s="214" t="s">
        <v>361</v>
      </c>
      <c r="C36" s="17" t="s">
        <v>69</v>
      </c>
    </row>
    <row r="37" spans="1:4" ht="24" x14ac:dyDescent="0.2">
      <c r="A37" s="214" t="s">
        <v>362</v>
      </c>
      <c r="C37" s="17" t="s">
        <v>70</v>
      </c>
      <c r="D37" s="15"/>
    </row>
    <row r="38" spans="1:4" ht="36" x14ac:dyDescent="0.2">
      <c r="A38" s="215" t="s">
        <v>363</v>
      </c>
      <c r="C38" s="17" t="s">
        <v>71</v>
      </c>
      <c r="D38" s="16"/>
    </row>
    <row r="39" spans="1:4" ht="37.5" customHeight="1" x14ac:dyDescent="0.2">
      <c r="A39" s="212"/>
      <c r="C39" s="17" t="s">
        <v>73</v>
      </c>
      <c r="D39" s="16"/>
    </row>
    <row r="40" spans="1:4" x14ac:dyDescent="0.2">
      <c r="C40" s="17" t="s">
        <v>74</v>
      </c>
      <c r="D40" s="16"/>
    </row>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 right="0.7" top="0.75" bottom="0.75" header="0.3" footer="0.3"/>
  <pageSetup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D1" workbookViewId="0">
      <selection activeCell="D1" sqref="D1"/>
    </sheetView>
  </sheetViews>
  <sheetFormatPr baseColWidth="10" defaultColWidth="9.140625" defaultRowHeight="15" x14ac:dyDescent="0.25"/>
  <cols>
    <col min="1" max="1" width="4.42578125" style="216" customWidth="1"/>
    <col min="2" max="2" width="3.28515625" style="229" bestFit="1" customWidth="1"/>
    <col min="3" max="3" width="9.140625" style="218"/>
    <col min="4" max="4" width="198.7109375" style="219" customWidth="1"/>
    <col min="5" max="5" width="9.140625" style="220"/>
    <col min="6" max="28" width="9.140625" style="216"/>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217"/>
    </row>
    <row r="2" spans="2:5" s="194" customFormat="1" ht="14.45" customHeight="1" x14ac:dyDescent="0.25">
      <c r="B2" s="442">
        <v>1</v>
      </c>
      <c r="C2" s="450" t="s">
        <v>364</v>
      </c>
      <c r="D2" s="450"/>
      <c r="E2" s="221"/>
    </row>
    <row r="3" spans="2:5" s="194" customFormat="1" x14ac:dyDescent="0.25">
      <c r="B3" s="442"/>
      <c r="C3" s="222">
        <v>1</v>
      </c>
      <c r="D3" s="223" t="s">
        <v>365</v>
      </c>
      <c r="E3" s="221"/>
    </row>
    <row r="4" spans="2:5" s="194" customFormat="1" x14ac:dyDescent="0.25">
      <c r="B4" s="442"/>
      <c r="C4" s="222">
        <v>2</v>
      </c>
      <c r="D4" s="223" t="s">
        <v>366</v>
      </c>
      <c r="E4" s="221"/>
    </row>
    <row r="5" spans="2:5" s="194" customFormat="1" x14ac:dyDescent="0.25">
      <c r="B5" s="442"/>
      <c r="C5" s="222">
        <v>3</v>
      </c>
      <c r="D5" s="223" t="s">
        <v>367</v>
      </c>
      <c r="E5" s="221"/>
    </row>
    <row r="6" spans="2:5" s="194" customFormat="1" ht="24" x14ac:dyDescent="0.25">
      <c r="B6" s="442"/>
      <c r="C6" s="222">
        <v>4</v>
      </c>
      <c r="D6" s="223" t="s">
        <v>368</v>
      </c>
      <c r="E6" s="221"/>
    </row>
    <row r="7" spans="2:5" s="194" customFormat="1" ht="24" x14ac:dyDescent="0.25">
      <c r="B7" s="442"/>
      <c r="C7" s="222">
        <v>5</v>
      </c>
      <c r="D7" s="223" t="s">
        <v>369</v>
      </c>
      <c r="E7" s="221"/>
    </row>
    <row r="8" spans="2:5" s="194" customFormat="1" ht="24" x14ac:dyDescent="0.25">
      <c r="B8" s="442"/>
      <c r="C8" s="222">
        <v>6</v>
      </c>
      <c r="D8" s="223" t="s">
        <v>370</v>
      </c>
      <c r="E8" s="221"/>
    </row>
    <row r="9" spans="2:5" s="194" customFormat="1" ht="24" x14ac:dyDescent="0.25">
      <c r="B9" s="442"/>
      <c r="C9" s="222">
        <v>7</v>
      </c>
      <c r="D9" s="223" t="s">
        <v>371</v>
      </c>
      <c r="E9" s="221"/>
    </row>
    <row r="10" spans="2:5" s="194" customFormat="1" x14ac:dyDescent="0.25">
      <c r="B10" s="438">
        <v>2</v>
      </c>
      <c r="C10" s="451" t="s">
        <v>372</v>
      </c>
      <c r="D10" s="452"/>
      <c r="E10" s="221"/>
    </row>
    <row r="11" spans="2:5" s="194" customFormat="1" x14ac:dyDescent="0.25">
      <c r="B11" s="439"/>
      <c r="C11" s="222">
        <v>8</v>
      </c>
      <c r="D11" s="223" t="s">
        <v>373</v>
      </c>
      <c r="E11" s="221"/>
    </row>
    <row r="12" spans="2:5" s="194" customFormat="1" ht="24" x14ac:dyDescent="0.25">
      <c r="B12" s="439"/>
      <c r="C12" s="222">
        <v>9</v>
      </c>
      <c r="D12" s="223" t="s">
        <v>374</v>
      </c>
      <c r="E12" s="221"/>
    </row>
    <row r="13" spans="2:5" s="194" customFormat="1" ht="24" x14ac:dyDescent="0.25">
      <c r="B13" s="439"/>
      <c r="C13" s="222">
        <v>10</v>
      </c>
      <c r="D13" s="223" t="s">
        <v>375</v>
      </c>
      <c r="E13" s="221"/>
    </row>
    <row r="14" spans="2:5" s="194" customFormat="1" ht="24" x14ac:dyDescent="0.25">
      <c r="B14" s="439"/>
      <c r="C14" s="222">
        <v>11</v>
      </c>
      <c r="D14" s="223" t="s">
        <v>376</v>
      </c>
      <c r="E14" s="221"/>
    </row>
    <row r="15" spans="2:5" s="194" customFormat="1" ht="36" x14ac:dyDescent="0.25">
      <c r="B15" s="439"/>
      <c r="C15" s="222">
        <v>12</v>
      </c>
      <c r="D15" s="223" t="s">
        <v>377</v>
      </c>
      <c r="E15" s="221"/>
    </row>
    <row r="16" spans="2:5" s="194" customFormat="1" ht="24" x14ac:dyDescent="0.25">
      <c r="B16" s="439"/>
      <c r="C16" s="222">
        <v>13</v>
      </c>
      <c r="D16" s="223" t="s">
        <v>378</v>
      </c>
      <c r="E16" s="221"/>
    </row>
    <row r="17" spans="2:5" s="194" customFormat="1" ht="24" x14ac:dyDescent="0.25">
      <c r="B17" s="439"/>
      <c r="C17" s="222">
        <v>14</v>
      </c>
      <c r="D17" s="223" t="s">
        <v>379</v>
      </c>
      <c r="E17" s="221"/>
    </row>
    <row r="18" spans="2:5" s="194" customFormat="1" ht="24" x14ac:dyDescent="0.25">
      <c r="B18" s="440"/>
      <c r="C18" s="222">
        <v>15</v>
      </c>
      <c r="D18" s="223" t="s">
        <v>380</v>
      </c>
      <c r="E18" s="221"/>
    </row>
    <row r="19" spans="2:5" s="194" customFormat="1" x14ac:dyDescent="0.25">
      <c r="B19" s="438">
        <v>3</v>
      </c>
      <c r="C19" s="449" t="s">
        <v>381</v>
      </c>
      <c r="D19" s="449"/>
      <c r="E19" s="221"/>
    </row>
    <row r="20" spans="2:5" s="194" customFormat="1" x14ac:dyDescent="0.25">
      <c r="B20" s="439"/>
      <c r="C20" s="222">
        <v>16</v>
      </c>
      <c r="D20" s="223" t="s">
        <v>382</v>
      </c>
      <c r="E20" s="221"/>
    </row>
    <row r="21" spans="2:5" s="194" customFormat="1" ht="24" x14ac:dyDescent="0.25">
      <c r="B21" s="439"/>
      <c r="C21" s="222">
        <v>17</v>
      </c>
      <c r="D21" s="223" t="s">
        <v>383</v>
      </c>
      <c r="E21" s="221"/>
    </row>
    <row r="22" spans="2:5" s="194" customFormat="1" x14ac:dyDescent="0.25">
      <c r="B22" s="439"/>
      <c r="C22" s="222">
        <v>18</v>
      </c>
      <c r="D22" s="223" t="s">
        <v>384</v>
      </c>
      <c r="E22" s="221"/>
    </row>
    <row r="23" spans="2:5" s="194" customFormat="1" x14ac:dyDescent="0.25">
      <c r="B23" s="439"/>
      <c r="C23" s="222">
        <v>19</v>
      </c>
      <c r="D23" s="223" t="s">
        <v>385</v>
      </c>
      <c r="E23" s="221"/>
    </row>
    <row r="24" spans="2:5" s="194" customFormat="1" x14ac:dyDescent="0.25">
      <c r="B24" s="439"/>
      <c r="C24" s="222">
        <v>20</v>
      </c>
      <c r="D24" s="223" t="s">
        <v>386</v>
      </c>
      <c r="E24" s="221"/>
    </row>
    <row r="25" spans="2:5" s="194" customFormat="1" x14ac:dyDescent="0.25">
      <c r="B25" s="439"/>
      <c r="C25" s="222">
        <v>21</v>
      </c>
      <c r="D25" s="223" t="s">
        <v>387</v>
      </c>
      <c r="E25" s="221"/>
    </row>
    <row r="26" spans="2:5" s="194" customFormat="1" x14ac:dyDescent="0.25">
      <c r="B26" s="439"/>
      <c r="C26" s="222">
        <v>22</v>
      </c>
      <c r="D26" s="223" t="s">
        <v>388</v>
      </c>
      <c r="E26" s="221"/>
    </row>
    <row r="27" spans="2:5" s="194" customFormat="1" x14ac:dyDescent="0.25">
      <c r="B27" s="439"/>
      <c r="C27" s="222">
        <v>23</v>
      </c>
      <c r="D27" s="223" t="s">
        <v>389</v>
      </c>
      <c r="E27" s="221"/>
    </row>
    <row r="28" spans="2:5" s="194" customFormat="1" x14ac:dyDescent="0.25">
      <c r="B28" s="439"/>
      <c r="C28" s="222">
        <v>24</v>
      </c>
      <c r="D28" s="223" t="s">
        <v>390</v>
      </c>
      <c r="E28" s="221"/>
    </row>
    <row r="29" spans="2:5" s="194" customFormat="1" x14ac:dyDescent="0.25">
      <c r="B29" s="439"/>
      <c r="C29" s="222">
        <v>25</v>
      </c>
      <c r="D29" s="223" t="s">
        <v>391</v>
      </c>
      <c r="E29" s="221"/>
    </row>
    <row r="30" spans="2:5" s="194" customFormat="1" ht="36" x14ac:dyDescent="0.25">
      <c r="B30" s="439"/>
      <c r="C30" s="222">
        <v>26</v>
      </c>
      <c r="D30" s="223" t="s">
        <v>392</v>
      </c>
      <c r="E30" s="221"/>
    </row>
    <row r="31" spans="2:5" s="194" customFormat="1" ht="24" x14ac:dyDescent="0.25">
      <c r="B31" s="439"/>
      <c r="C31" s="222">
        <v>27</v>
      </c>
      <c r="D31" s="223" t="s">
        <v>393</v>
      </c>
      <c r="E31" s="221"/>
    </row>
    <row r="32" spans="2:5" s="194" customFormat="1" x14ac:dyDescent="0.25">
      <c r="B32" s="440"/>
      <c r="C32" s="222">
        <v>28</v>
      </c>
      <c r="D32" s="223" t="s">
        <v>394</v>
      </c>
      <c r="E32" s="221"/>
    </row>
    <row r="33" spans="2:5" s="194" customFormat="1" x14ac:dyDescent="0.25">
      <c r="B33" s="438">
        <v>4</v>
      </c>
      <c r="C33" s="447" t="s">
        <v>395</v>
      </c>
      <c r="D33" s="448"/>
      <c r="E33" s="221"/>
    </row>
    <row r="34" spans="2:5" s="194" customFormat="1" x14ac:dyDescent="0.25">
      <c r="B34" s="439"/>
      <c r="C34" s="222">
        <v>29</v>
      </c>
      <c r="D34" s="223" t="s">
        <v>396</v>
      </c>
      <c r="E34" s="221"/>
    </row>
    <row r="35" spans="2:5" s="194" customFormat="1" x14ac:dyDescent="0.25">
      <c r="B35" s="439"/>
      <c r="C35" s="222">
        <v>30</v>
      </c>
      <c r="D35" s="223" t="s">
        <v>397</v>
      </c>
      <c r="E35" s="221"/>
    </row>
    <row r="36" spans="2:5" s="194" customFormat="1" x14ac:dyDescent="0.25">
      <c r="B36" s="439"/>
      <c r="C36" s="222">
        <v>31</v>
      </c>
      <c r="D36" s="223" t="s">
        <v>398</v>
      </c>
      <c r="E36" s="221"/>
    </row>
    <row r="37" spans="2:5" s="194" customFormat="1" x14ac:dyDescent="0.25">
      <c r="B37" s="439"/>
      <c r="C37" s="222">
        <v>32</v>
      </c>
      <c r="D37" s="223" t="s">
        <v>399</v>
      </c>
      <c r="E37" s="221"/>
    </row>
    <row r="38" spans="2:5" s="194" customFormat="1" ht="24" x14ac:dyDescent="0.25">
      <c r="B38" s="439"/>
      <c r="C38" s="222">
        <v>33</v>
      </c>
      <c r="D38" s="223" t="s">
        <v>400</v>
      </c>
      <c r="E38" s="221"/>
    </row>
    <row r="39" spans="2:5" s="194" customFormat="1" x14ac:dyDescent="0.25">
      <c r="B39" s="439"/>
      <c r="C39" s="222">
        <v>34</v>
      </c>
      <c r="D39" s="223" t="s">
        <v>401</v>
      </c>
      <c r="E39" s="221"/>
    </row>
    <row r="40" spans="2:5" s="194" customFormat="1" ht="36" x14ac:dyDescent="0.25">
      <c r="B40" s="439"/>
      <c r="C40" s="222">
        <v>35</v>
      </c>
      <c r="D40" s="223" t="s">
        <v>402</v>
      </c>
      <c r="E40" s="221"/>
    </row>
    <row r="41" spans="2:5" s="194" customFormat="1" ht="24" x14ac:dyDescent="0.25">
      <c r="B41" s="439"/>
      <c r="C41" s="222">
        <v>36</v>
      </c>
      <c r="D41" s="223" t="s">
        <v>403</v>
      </c>
      <c r="E41" s="221"/>
    </row>
    <row r="42" spans="2:5" s="194" customFormat="1" ht="36" x14ac:dyDescent="0.25">
      <c r="B42" s="439"/>
      <c r="C42" s="222">
        <v>37</v>
      </c>
      <c r="D42" s="223" t="s">
        <v>404</v>
      </c>
      <c r="E42" s="221"/>
    </row>
    <row r="43" spans="2:5" s="194" customFormat="1" ht="24" x14ac:dyDescent="0.25">
      <c r="B43" s="440"/>
      <c r="C43" s="222">
        <v>38</v>
      </c>
      <c r="D43" s="223" t="s">
        <v>405</v>
      </c>
      <c r="E43" s="221"/>
    </row>
    <row r="44" spans="2:5" s="194" customFormat="1" x14ac:dyDescent="0.25">
      <c r="B44" s="438">
        <v>5</v>
      </c>
      <c r="C44" s="449" t="s">
        <v>406</v>
      </c>
      <c r="D44" s="449"/>
      <c r="E44" s="221"/>
    </row>
    <row r="45" spans="2:5" s="194" customFormat="1" x14ac:dyDescent="0.25">
      <c r="B45" s="439"/>
      <c r="C45" s="222">
        <v>39</v>
      </c>
      <c r="D45" s="223" t="s">
        <v>407</v>
      </c>
      <c r="E45" s="221"/>
    </row>
    <row r="46" spans="2:5" s="194" customFormat="1" x14ac:dyDescent="0.25">
      <c r="B46" s="439"/>
      <c r="C46" s="222">
        <v>40</v>
      </c>
      <c r="D46" s="223" t="s">
        <v>408</v>
      </c>
      <c r="E46" s="221"/>
    </row>
    <row r="47" spans="2:5" s="194" customFormat="1" x14ac:dyDescent="0.25">
      <c r="B47" s="439"/>
      <c r="C47" s="222">
        <v>41</v>
      </c>
      <c r="D47" s="223" t="s">
        <v>409</v>
      </c>
      <c r="E47" s="221"/>
    </row>
    <row r="48" spans="2:5" s="194" customFormat="1" ht="24" x14ac:dyDescent="0.25">
      <c r="B48" s="439"/>
      <c r="C48" s="222">
        <v>42</v>
      </c>
      <c r="D48" s="223" t="s">
        <v>410</v>
      </c>
      <c r="E48" s="221"/>
    </row>
    <row r="49" spans="2:5" s="194" customFormat="1" x14ac:dyDescent="0.25">
      <c r="B49" s="439"/>
      <c r="C49" s="222">
        <v>43</v>
      </c>
      <c r="D49" s="223" t="s">
        <v>411</v>
      </c>
      <c r="E49" s="221"/>
    </row>
    <row r="50" spans="2:5" s="194" customFormat="1" ht="24" x14ac:dyDescent="0.25">
      <c r="B50" s="439"/>
      <c r="C50" s="222">
        <v>44</v>
      </c>
      <c r="D50" s="223" t="s">
        <v>412</v>
      </c>
      <c r="E50" s="221"/>
    </row>
    <row r="51" spans="2:5" s="194" customFormat="1" ht="24" x14ac:dyDescent="0.25">
      <c r="B51" s="439"/>
      <c r="C51" s="222">
        <v>45</v>
      </c>
      <c r="D51" s="223" t="s">
        <v>413</v>
      </c>
      <c r="E51" s="221"/>
    </row>
    <row r="52" spans="2:5" s="194" customFormat="1" x14ac:dyDescent="0.25">
      <c r="B52" s="439"/>
      <c r="C52" s="222">
        <v>46</v>
      </c>
      <c r="D52" s="223" t="s">
        <v>414</v>
      </c>
      <c r="E52" s="221"/>
    </row>
    <row r="53" spans="2:5" s="194" customFormat="1" x14ac:dyDescent="0.25">
      <c r="B53" s="440"/>
      <c r="C53" s="222">
        <v>47</v>
      </c>
      <c r="D53" s="223" t="s">
        <v>415</v>
      </c>
      <c r="E53" s="221"/>
    </row>
    <row r="54" spans="2:5" s="194" customFormat="1" x14ac:dyDescent="0.25">
      <c r="B54" s="438">
        <v>6</v>
      </c>
      <c r="C54" s="450" t="s">
        <v>416</v>
      </c>
      <c r="D54" s="450"/>
      <c r="E54" s="221"/>
    </row>
    <row r="55" spans="2:5" s="194" customFormat="1" x14ac:dyDescent="0.25">
      <c r="B55" s="439"/>
      <c r="C55" s="222">
        <v>48</v>
      </c>
      <c r="D55" s="223" t="s">
        <v>417</v>
      </c>
      <c r="E55" s="221"/>
    </row>
    <row r="56" spans="2:5" s="194" customFormat="1" ht="24" x14ac:dyDescent="0.25">
      <c r="B56" s="439"/>
      <c r="C56" s="222">
        <v>49</v>
      </c>
      <c r="D56" s="223" t="s">
        <v>418</v>
      </c>
      <c r="E56" s="221"/>
    </row>
    <row r="57" spans="2:5" s="194" customFormat="1" ht="24" x14ac:dyDescent="0.25">
      <c r="B57" s="439"/>
      <c r="C57" s="222">
        <v>50</v>
      </c>
      <c r="D57" s="223" t="s">
        <v>419</v>
      </c>
      <c r="E57" s="221"/>
    </row>
    <row r="58" spans="2:5" s="194" customFormat="1" ht="24" x14ac:dyDescent="0.25">
      <c r="B58" s="439"/>
      <c r="C58" s="222">
        <v>51</v>
      </c>
      <c r="D58" s="223" t="s">
        <v>420</v>
      </c>
      <c r="E58" s="221"/>
    </row>
    <row r="59" spans="2:5" s="194" customFormat="1" x14ac:dyDescent="0.25">
      <c r="B59" s="439"/>
      <c r="C59" s="222">
        <v>52</v>
      </c>
      <c r="D59" s="223" t="s">
        <v>421</v>
      </c>
      <c r="E59" s="221"/>
    </row>
    <row r="60" spans="2:5" s="194" customFormat="1" x14ac:dyDescent="0.25">
      <c r="B60" s="439"/>
      <c r="C60" s="222">
        <v>53</v>
      </c>
      <c r="D60" s="223" t="s">
        <v>422</v>
      </c>
      <c r="E60" s="221"/>
    </row>
    <row r="61" spans="2:5" s="194" customFormat="1" ht="24" x14ac:dyDescent="0.25">
      <c r="B61" s="439"/>
      <c r="C61" s="222">
        <v>54</v>
      </c>
      <c r="D61" s="223" t="s">
        <v>423</v>
      </c>
      <c r="E61" s="221"/>
    </row>
    <row r="62" spans="2:5" s="194" customFormat="1" x14ac:dyDescent="0.25">
      <c r="B62" s="440"/>
      <c r="C62" s="222">
        <v>55</v>
      </c>
      <c r="D62" s="223" t="s">
        <v>424</v>
      </c>
      <c r="E62" s="221"/>
    </row>
    <row r="63" spans="2:5" s="194" customFormat="1" x14ac:dyDescent="0.25">
      <c r="B63" s="438">
        <v>7</v>
      </c>
      <c r="C63" s="443" t="s">
        <v>425</v>
      </c>
      <c r="D63" s="444"/>
      <c r="E63" s="221"/>
    </row>
    <row r="64" spans="2:5" s="194" customFormat="1" x14ac:dyDescent="0.25">
      <c r="B64" s="439"/>
      <c r="C64" s="222">
        <v>56</v>
      </c>
      <c r="D64" s="223" t="s">
        <v>426</v>
      </c>
      <c r="E64" s="221"/>
    </row>
    <row r="65" spans="2:5" s="194" customFormat="1" x14ac:dyDescent="0.25">
      <c r="B65" s="439"/>
      <c r="C65" s="222">
        <v>57</v>
      </c>
      <c r="D65" s="223" t="s">
        <v>427</v>
      </c>
      <c r="E65" s="221"/>
    </row>
    <row r="66" spans="2:5" s="194" customFormat="1" x14ac:dyDescent="0.25">
      <c r="B66" s="439"/>
      <c r="C66" s="222">
        <v>58</v>
      </c>
      <c r="D66" s="223" t="s">
        <v>428</v>
      </c>
      <c r="E66" s="221"/>
    </row>
    <row r="67" spans="2:5" s="194" customFormat="1" ht="24" x14ac:dyDescent="0.25">
      <c r="B67" s="439"/>
      <c r="C67" s="222">
        <v>59</v>
      </c>
      <c r="D67" s="223" t="s">
        <v>429</v>
      </c>
      <c r="E67" s="221"/>
    </row>
    <row r="68" spans="2:5" s="194" customFormat="1" ht="24" x14ac:dyDescent="0.25">
      <c r="B68" s="440"/>
      <c r="C68" s="222">
        <v>60</v>
      </c>
      <c r="D68" s="223" t="s">
        <v>430</v>
      </c>
      <c r="E68" s="221"/>
    </row>
    <row r="69" spans="2:5" s="194" customFormat="1" x14ac:dyDescent="0.25">
      <c r="B69" s="438">
        <v>8</v>
      </c>
      <c r="C69" s="445" t="s">
        <v>431</v>
      </c>
      <c r="D69" s="446"/>
      <c r="E69" s="221"/>
    </row>
    <row r="70" spans="2:5" s="194" customFormat="1" x14ac:dyDescent="0.25">
      <c r="B70" s="439"/>
      <c r="C70" s="222">
        <v>61</v>
      </c>
      <c r="D70" s="223" t="s">
        <v>432</v>
      </c>
      <c r="E70" s="221"/>
    </row>
    <row r="71" spans="2:5" s="194" customFormat="1" x14ac:dyDescent="0.25">
      <c r="B71" s="439"/>
      <c r="C71" s="222">
        <v>62</v>
      </c>
      <c r="D71" s="223" t="s">
        <v>433</v>
      </c>
      <c r="E71" s="221"/>
    </row>
    <row r="72" spans="2:5" s="194" customFormat="1" ht="24" x14ac:dyDescent="0.25">
      <c r="B72" s="439"/>
      <c r="C72" s="222">
        <v>63</v>
      </c>
      <c r="D72" s="223" t="s">
        <v>434</v>
      </c>
      <c r="E72" s="221"/>
    </row>
    <row r="73" spans="2:5" s="194" customFormat="1" ht="24" x14ac:dyDescent="0.25">
      <c r="B73" s="439"/>
      <c r="C73" s="222">
        <v>64</v>
      </c>
      <c r="D73" s="223" t="s">
        <v>435</v>
      </c>
      <c r="E73" s="221"/>
    </row>
    <row r="74" spans="2:5" s="194" customFormat="1" x14ac:dyDescent="0.25">
      <c r="B74" s="439"/>
      <c r="C74" s="222">
        <v>65</v>
      </c>
      <c r="D74" s="223" t="s">
        <v>436</v>
      </c>
      <c r="E74" s="221"/>
    </row>
    <row r="75" spans="2:5" s="194" customFormat="1" x14ac:dyDescent="0.25">
      <c r="B75" s="439"/>
      <c r="C75" s="222">
        <v>66</v>
      </c>
      <c r="D75" s="223" t="s">
        <v>437</v>
      </c>
      <c r="E75" s="221"/>
    </row>
    <row r="76" spans="2:5" s="194" customFormat="1" ht="24" x14ac:dyDescent="0.25">
      <c r="B76" s="439"/>
      <c r="C76" s="222">
        <v>67</v>
      </c>
      <c r="D76" s="223" t="s">
        <v>438</v>
      </c>
      <c r="E76" s="221"/>
    </row>
    <row r="77" spans="2:5" s="194" customFormat="1" x14ac:dyDescent="0.25">
      <c r="B77" s="439"/>
      <c r="C77" s="222">
        <v>68</v>
      </c>
      <c r="D77" s="223" t="s">
        <v>439</v>
      </c>
      <c r="E77" s="221"/>
    </row>
    <row r="78" spans="2:5" s="194" customFormat="1" x14ac:dyDescent="0.25">
      <c r="B78" s="439"/>
      <c r="C78" s="222">
        <v>69</v>
      </c>
      <c r="D78" s="223" t="s">
        <v>440</v>
      </c>
      <c r="E78" s="221"/>
    </row>
    <row r="79" spans="2:5" s="194" customFormat="1" x14ac:dyDescent="0.25">
      <c r="B79" s="439"/>
      <c r="C79" s="222">
        <v>70</v>
      </c>
      <c r="D79" s="223" t="s">
        <v>441</v>
      </c>
      <c r="E79" s="221"/>
    </row>
    <row r="80" spans="2:5" s="194" customFormat="1" ht="24" x14ac:dyDescent="0.25">
      <c r="B80" s="439"/>
      <c r="C80" s="222">
        <v>71</v>
      </c>
      <c r="D80" s="223" t="s">
        <v>442</v>
      </c>
      <c r="E80" s="221"/>
    </row>
    <row r="81" spans="2:5" s="194" customFormat="1" x14ac:dyDescent="0.25">
      <c r="B81" s="440"/>
      <c r="C81" s="222">
        <v>72</v>
      </c>
      <c r="D81" s="223" t="s">
        <v>443</v>
      </c>
      <c r="E81" s="221"/>
    </row>
    <row r="82" spans="2:5" s="194" customFormat="1" x14ac:dyDescent="0.25">
      <c r="B82" s="438">
        <v>9</v>
      </c>
      <c r="C82" s="441" t="s">
        <v>444</v>
      </c>
      <c r="D82" s="441"/>
      <c r="E82" s="221"/>
    </row>
    <row r="83" spans="2:5" s="194" customFormat="1" ht="24" x14ac:dyDescent="0.25">
      <c r="B83" s="439"/>
      <c r="C83" s="222">
        <v>73</v>
      </c>
      <c r="D83" s="223" t="s">
        <v>445</v>
      </c>
      <c r="E83" s="221"/>
    </row>
    <row r="84" spans="2:5" s="194" customFormat="1" ht="24" x14ac:dyDescent="0.25">
      <c r="B84" s="439"/>
      <c r="C84" s="222">
        <v>74</v>
      </c>
      <c r="D84" s="223" t="s">
        <v>446</v>
      </c>
      <c r="E84" s="221"/>
    </row>
    <row r="85" spans="2:5" s="194" customFormat="1" ht="24" x14ac:dyDescent="0.25">
      <c r="B85" s="439"/>
      <c r="C85" s="222">
        <v>75</v>
      </c>
      <c r="D85" s="223" t="s">
        <v>447</v>
      </c>
      <c r="E85" s="221"/>
    </row>
    <row r="86" spans="2:5" s="194" customFormat="1" ht="24" x14ac:dyDescent="0.25">
      <c r="B86" s="439"/>
      <c r="C86" s="222">
        <v>76</v>
      </c>
      <c r="D86" s="223" t="s">
        <v>448</v>
      </c>
      <c r="E86" s="221"/>
    </row>
    <row r="87" spans="2:5" s="194" customFormat="1" ht="24" x14ac:dyDescent="0.25">
      <c r="B87" s="439"/>
      <c r="C87" s="222">
        <v>77</v>
      </c>
      <c r="D87" s="223" t="s">
        <v>449</v>
      </c>
      <c r="E87" s="221"/>
    </row>
    <row r="88" spans="2:5" s="194" customFormat="1" ht="24" x14ac:dyDescent="0.25">
      <c r="B88" s="439"/>
      <c r="C88" s="222">
        <v>78</v>
      </c>
      <c r="D88" s="223" t="s">
        <v>450</v>
      </c>
      <c r="E88" s="221"/>
    </row>
    <row r="89" spans="2:5" s="194" customFormat="1" ht="24" x14ac:dyDescent="0.25">
      <c r="B89" s="439"/>
      <c r="C89" s="222">
        <v>79</v>
      </c>
      <c r="D89" s="223" t="s">
        <v>451</v>
      </c>
      <c r="E89" s="221"/>
    </row>
    <row r="90" spans="2:5" s="194" customFormat="1" x14ac:dyDescent="0.25">
      <c r="B90" s="440"/>
      <c r="C90" s="222">
        <v>80</v>
      </c>
      <c r="D90" s="223" t="s">
        <v>452</v>
      </c>
      <c r="E90" s="221"/>
    </row>
    <row r="91" spans="2:5" s="194" customFormat="1" x14ac:dyDescent="0.25">
      <c r="B91" s="438">
        <v>10</v>
      </c>
      <c r="C91" s="445" t="s">
        <v>453</v>
      </c>
      <c r="D91" s="446"/>
      <c r="E91" s="221"/>
    </row>
    <row r="92" spans="2:5" s="194" customFormat="1" x14ac:dyDescent="0.25">
      <c r="B92" s="439"/>
      <c r="C92" s="222">
        <v>81</v>
      </c>
      <c r="D92" s="223" t="s">
        <v>454</v>
      </c>
      <c r="E92" s="221"/>
    </row>
    <row r="93" spans="2:5" s="194" customFormat="1" x14ac:dyDescent="0.25">
      <c r="B93" s="439"/>
      <c r="C93" s="222">
        <v>82</v>
      </c>
      <c r="D93" s="223" t="s">
        <v>455</v>
      </c>
      <c r="E93" s="221"/>
    </row>
    <row r="94" spans="2:5" s="194" customFormat="1" x14ac:dyDescent="0.25">
      <c r="B94" s="439"/>
      <c r="C94" s="222">
        <v>83</v>
      </c>
      <c r="D94" s="223" t="s">
        <v>456</v>
      </c>
      <c r="E94" s="221"/>
    </row>
    <row r="95" spans="2:5" s="194" customFormat="1" x14ac:dyDescent="0.25">
      <c r="B95" s="439"/>
      <c r="C95" s="222">
        <v>84</v>
      </c>
      <c r="D95" s="223" t="s">
        <v>457</v>
      </c>
      <c r="E95" s="221"/>
    </row>
    <row r="96" spans="2:5" s="194" customFormat="1" x14ac:dyDescent="0.25">
      <c r="B96" s="439"/>
      <c r="C96" s="222">
        <v>85</v>
      </c>
      <c r="D96" s="223" t="s">
        <v>458</v>
      </c>
      <c r="E96" s="221"/>
    </row>
    <row r="97" spans="2:5" s="194" customFormat="1" x14ac:dyDescent="0.25">
      <c r="B97" s="439"/>
      <c r="C97" s="222">
        <v>86</v>
      </c>
      <c r="D97" s="223" t="s">
        <v>459</v>
      </c>
      <c r="E97" s="221"/>
    </row>
    <row r="98" spans="2:5" s="194" customFormat="1" x14ac:dyDescent="0.25">
      <c r="B98" s="439"/>
      <c r="C98" s="222">
        <v>87</v>
      </c>
      <c r="D98" s="223" t="s">
        <v>460</v>
      </c>
      <c r="E98" s="221"/>
    </row>
    <row r="99" spans="2:5" s="194" customFormat="1" x14ac:dyDescent="0.25">
      <c r="B99" s="439"/>
      <c r="C99" s="222">
        <v>88</v>
      </c>
      <c r="D99" s="223" t="s">
        <v>461</v>
      </c>
      <c r="E99" s="221"/>
    </row>
    <row r="100" spans="2:5" s="194" customFormat="1" ht="24" x14ac:dyDescent="0.25">
      <c r="B100" s="439"/>
      <c r="C100" s="222">
        <v>89</v>
      </c>
      <c r="D100" s="223" t="s">
        <v>462</v>
      </c>
      <c r="E100" s="221"/>
    </row>
    <row r="101" spans="2:5" s="194" customFormat="1" x14ac:dyDescent="0.25">
      <c r="B101" s="440"/>
      <c r="C101" s="222">
        <v>90</v>
      </c>
      <c r="D101" s="223" t="s">
        <v>463</v>
      </c>
      <c r="E101" s="221"/>
    </row>
    <row r="102" spans="2:5" s="194" customFormat="1" x14ac:dyDescent="0.25">
      <c r="B102" s="438">
        <v>11</v>
      </c>
      <c r="C102" s="441" t="s">
        <v>464</v>
      </c>
      <c r="D102" s="441"/>
      <c r="E102" s="221"/>
    </row>
    <row r="103" spans="2:5" s="194" customFormat="1" x14ac:dyDescent="0.25">
      <c r="B103" s="439"/>
      <c r="C103" s="222">
        <v>91</v>
      </c>
      <c r="D103" s="223" t="s">
        <v>465</v>
      </c>
      <c r="E103" s="221"/>
    </row>
    <row r="104" spans="2:5" s="194" customFormat="1" ht="24" x14ac:dyDescent="0.25">
      <c r="B104" s="439"/>
      <c r="C104" s="222">
        <v>92</v>
      </c>
      <c r="D104" s="223" t="s">
        <v>466</v>
      </c>
      <c r="E104" s="221"/>
    </row>
    <row r="105" spans="2:5" s="194" customFormat="1" x14ac:dyDescent="0.25">
      <c r="B105" s="439"/>
      <c r="C105" s="222">
        <v>93</v>
      </c>
      <c r="D105" s="223" t="s">
        <v>467</v>
      </c>
      <c r="E105" s="221"/>
    </row>
    <row r="106" spans="2:5" s="194" customFormat="1" x14ac:dyDescent="0.25">
      <c r="B106" s="439"/>
      <c r="C106" s="222">
        <v>94</v>
      </c>
      <c r="D106" s="223" t="s">
        <v>468</v>
      </c>
      <c r="E106" s="221"/>
    </row>
    <row r="107" spans="2:5" s="194" customFormat="1" ht="24" x14ac:dyDescent="0.25">
      <c r="B107" s="439"/>
      <c r="C107" s="222">
        <v>95</v>
      </c>
      <c r="D107" s="223" t="s">
        <v>469</v>
      </c>
      <c r="E107" s="221"/>
    </row>
    <row r="108" spans="2:5" s="194" customFormat="1" x14ac:dyDescent="0.25">
      <c r="B108" s="439"/>
      <c r="C108" s="222">
        <v>96</v>
      </c>
      <c r="D108" s="223" t="s">
        <v>470</v>
      </c>
      <c r="E108" s="221"/>
    </row>
    <row r="109" spans="2:5" s="194" customFormat="1" x14ac:dyDescent="0.25">
      <c r="B109" s="439"/>
      <c r="C109" s="222">
        <v>97</v>
      </c>
      <c r="D109" s="223" t="s">
        <v>471</v>
      </c>
      <c r="E109" s="221"/>
    </row>
    <row r="110" spans="2:5" s="194" customFormat="1" x14ac:dyDescent="0.25">
      <c r="B110" s="439"/>
      <c r="C110" s="222">
        <v>98</v>
      </c>
      <c r="D110" s="223" t="s">
        <v>472</v>
      </c>
      <c r="E110" s="221"/>
    </row>
    <row r="111" spans="2:5" s="194" customFormat="1" ht="36" x14ac:dyDescent="0.25">
      <c r="B111" s="439"/>
      <c r="C111" s="222">
        <v>99</v>
      </c>
      <c r="D111" s="223" t="s">
        <v>473</v>
      </c>
      <c r="E111" s="221"/>
    </row>
    <row r="112" spans="2:5" s="194" customFormat="1" x14ac:dyDescent="0.25">
      <c r="B112" s="440"/>
      <c r="C112" s="222">
        <v>100</v>
      </c>
      <c r="D112" s="223" t="s">
        <v>474</v>
      </c>
      <c r="E112" s="221"/>
    </row>
    <row r="113" spans="2:5" s="194" customFormat="1" x14ac:dyDescent="0.25">
      <c r="B113" s="438">
        <v>12</v>
      </c>
      <c r="C113" s="441" t="s">
        <v>475</v>
      </c>
      <c r="D113" s="441"/>
      <c r="E113" s="221"/>
    </row>
    <row r="114" spans="2:5" s="194" customFormat="1" ht="24" x14ac:dyDescent="0.25">
      <c r="B114" s="439"/>
      <c r="C114" s="222">
        <v>101</v>
      </c>
      <c r="D114" s="223" t="s">
        <v>476</v>
      </c>
      <c r="E114" s="221"/>
    </row>
    <row r="115" spans="2:5" s="194" customFormat="1" x14ac:dyDescent="0.25">
      <c r="B115" s="439"/>
      <c r="C115" s="222">
        <v>102</v>
      </c>
      <c r="D115" s="223" t="s">
        <v>477</v>
      </c>
      <c r="E115" s="221"/>
    </row>
    <row r="116" spans="2:5" s="194" customFormat="1" ht="24" x14ac:dyDescent="0.25">
      <c r="B116" s="439"/>
      <c r="C116" s="222">
        <v>103</v>
      </c>
      <c r="D116" s="223" t="s">
        <v>478</v>
      </c>
      <c r="E116" s="221"/>
    </row>
    <row r="117" spans="2:5" s="194" customFormat="1" ht="24" x14ac:dyDescent="0.25">
      <c r="B117" s="439"/>
      <c r="C117" s="222">
        <v>104</v>
      </c>
      <c r="D117" s="223" t="s">
        <v>479</v>
      </c>
      <c r="E117" s="221"/>
    </row>
    <row r="118" spans="2:5" s="194" customFormat="1" x14ac:dyDescent="0.25">
      <c r="B118" s="439"/>
      <c r="C118" s="222">
        <v>105</v>
      </c>
      <c r="D118" s="223" t="s">
        <v>480</v>
      </c>
      <c r="E118" s="221"/>
    </row>
    <row r="119" spans="2:5" s="194" customFormat="1" x14ac:dyDescent="0.25">
      <c r="B119" s="439"/>
      <c r="C119" s="222">
        <v>106</v>
      </c>
      <c r="D119" s="223" t="s">
        <v>481</v>
      </c>
      <c r="E119" s="221"/>
    </row>
    <row r="120" spans="2:5" s="194" customFormat="1" x14ac:dyDescent="0.25">
      <c r="B120" s="439"/>
      <c r="C120" s="222">
        <v>107</v>
      </c>
      <c r="D120" s="223" t="s">
        <v>482</v>
      </c>
      <c r="E120" s="221"/>
    </row>
    <row r="121" spans="2:5" s="194" customFormat="1" x14ac:dyDescent="0.25">
      <c r="B121" s="439"/>
      <c r="C121" s="222">
        <v>108</v>
      </c>
      <c r="D121" s="223" t="s">
        <v>483</v>
      </c>
      <c r="E121" s="221"/>
    </row>
    <row r="122" spans="2:5" s="194" customFormat="1" x14ac:dyDescent="0.25">
      <c r="B122" s="439"/>
      <c r="C122" s="222">
        <v>109</v>
      </c>
      <c r="D122" s="223" t="s">
        <v>484</v>
      </c>
      <c r="E122" s="221"/>
    </row>
    <row r="123" spans="2:5" s="194" customFormat="1" x14ac:dyDescent="0.25">
      <c r="B123" s="439"/>
      <c r="C123" s="222">
        <v>110</v>
      </c>
      <c r="D123" s="223" t="s">
        <v>485</v>
      </c>
      <c r="E123" s="221"/>
    </row>
    <row r="124" spans="2:5" s="194" customFormat="1" ht="36" x14ac:dyDescent="0.25">
      <c r="B124" s="440"/>
      <c r="C124" s="222">
        <v>111</v>
      </c>
      <c r="D124" s="223" t="s">
        <v>486</v>
      </c>
      <c r="E124" s="221"/>
    </row>
    <row r="125" spans="2:5" s="194" customFormat="1" x14ac:dyDescent="0.25">
      <c r="B125" s="438">
        <v>13</v>
      </c>
      <c r="C125" s="441" t="s">
        <v>487</v>
      </c>
      <c r="D125" s="441"/>
      <c r="E125" s="221"/>
    </row>
    <row r="126" spans="2:5" s="194" customFormat="1" x14ac:dyDescent="0.25">
      <c r="B126" s="439"/>
      <c r="C126" s="222">
        <v>112</v>
      </c>
      <c r="D126" s="223" t="s">
        <v>488</v>
      </c>
      <c r="E126" s="221"/>
    </row>
    <row r="127" spans="2:5" s="194" customFormat="1" x14ac:dyDescent="0.25">
      <c r="B127" s="439"/>
      <c r="C127" s="222">
        <v>113</v>
      </c>
      <c r="D127" s="223" t="s">
        <v>489</v>
      </c>
      <c r="E127" s="221"/>
    </row>
    <row r="128" spans="2:5" s="194" customFormat="1" x14ac:dyDescent="0.25">
      <c r="B128" s="439"/>
      <c r="C128" s="222">
        <v>114</v>
      </c>
      <c r="D128" s="223" t="s">
        <v>490</v>
      </c>
      <c r="E128" s="221"/>
    </row>
    <row r="129" spans="2:5" s="194" customFormat="1" ht="36" x14ac:dyDescent="0.25">
      <c r="B129" s="439"/>
      <c r="C129" s="222">
        <v>115</v>
      </c>
      <c r="D129" s="223" t="s">
        <v>491</v>
      </c>
      <c r="E129" s="221"/>
    </row>
    <row r="130" spans="2:5" s="194" customFormat="1" ht="24" x14ac:dyDescent="0.25">
      <c r="B130" s="440"/>
      <c r="C130" s="222">
        <v>116</v>
      </c>
      <c r="D130" s="223" t="s">
        <v>492</v>
      </c>
      <c r="E130" s="221"/>
    </row>
    <row r="131" spans="2:5" s="194" customFormat="1" x14ac:dyDescent="0.25">
      <c r="B131" s="438">
        <v>14</v>
      </c>
      <c r="C131" s="441" t="s">
        <v>493</v>
      </c>
      <c r="D131" s="441"/>
      <c r="E131" s="221"/>
    </row>
    <row r="132" spans="2:5" s="194" customFormat="1" x14ac:dyDescent="0.25">
      <c r="B132" s="439"/>
      <c r="C132" s="222">
        <v>117</v>
      </c>
      <c r="D132" s="223" t="s">
        <v>494</v>
      </c>
      <c r="E132" s="221"/>
    </row>
    <row r="133" spans="2:5" s="194" customFormat="1" ht="24" x14ac:dyDescent="0.25">
      <c r="B133" s="439"/>
      <c r="C133" s="222">
        <v>118</v>
      </c>
      <c r="D133" s="223" t="s">
        <v>495</v>
      </c>
      <c r="E133" s="221"/>
    </row>
    <row r="134" spans="2:5" s="194" customFormat="1" x14ac:dyDescent="0.25">
      <c r="B134" s="439"/>
      <c r="C134" s="222">
        <v>119</v>
      </c>
      <c r="D134" s="223" t="s">
        <v>496</v>
      </c>
      <c r="E134" s="221"/>
    </row>
    <row r="135" spans="2:5" s="194" customFormat="1" ht="24" x14ac:dyDescent="0.25">
      <c r="B135" s="439"/>
      <c r="C135" s="222">
        <v>120</v>
      </c>
      <c r="D135" s="223" t="s">
        <v>497</v>
      </c>
      <c r="E135" s="221"/>
    </row>
    <row r="136" spans="2:5" s="194" customFormat="1" x14ac:dyDescent="0.25">
      <c r="B136" s="439"/>
      <c r="C136" s="222">
        <v>121</v>
      </c>
      <c r="D136" s="223" t="s">
        <v>498</v>
      </c>
      <c r="E136" s="221"/>
    </row>
    <row r="137" spans="2:5" s="194" customFormat="1" ht="36" x14ac:dyDescent="0.25">
      <c r="B137" s="439"/>
      <c r="C137" s="222">
        <v>122</v>
      </c>
      <c r="D137" s="223" t="s">
        <v>499</v>
      </c>
      <c r="E137" s="221"/>
    </row>
    <row r="138" spans="2:5" s="194" customFormat="1" ht="24" x14ac:dyDescent="0.25">
      <c r="B138" s="439"/>
      <c r="C138" s="222">
        <v>123</v>
      </c>
      <c r="D138" s="223" t="s">
        <v>500</v>
      </c>
      <c r="E138" s="221"/>
    </row>
    <row r="139" spans="2:5" s="194" customFormat="1" ht="36" x14ac:dyDescent="0.25">
      <c r="B139" s="439"/>
      <c r="C139" s="222">
        <v>124</v>
      </c>
      <c r="D139" s="223" t="s">
        <v>501</v>
      </c>
      <c r="E139" s="221"/>
    </row>
    <row r="140" spans="2:5" s="194" customFormat="1" x14ac:dyDescent="0.25">
      <c r="B140" s="439"/>
      <c r="C140" s="222">
        <v>125</v>
      </c>
      <c r="D140" s="223" t="s">
        <v>502</v>
      </c>
      <c r="E140" s="221"/>
    </row>
    <row r="141" spans="2:5" s="194" customFormat="1" ht="24" x14ac:dyDescent="0.25">
      <c r="B141" s="440"/>
      <c r="C141" s="222">
        <v>126</v>
      </c>
      <c r="D141" s="223" t="s">
        <v>503</v>
      </c>
      <c r="E141" s="221"/>
    </row>
    <row r="142" spans="2:5" s="194" customFormat="1" x14ac:dyDescent="0.25">
      <c r="B142" s="438">
        <v>15</v>
      </c>
      <c r="C142" s="441" t="s">
        <v>504</v>
      </c>
      <c r="D142" s="441"/>
      <c r="E142" s="221"/>
    </row>
    <row r="143" spans="2:5" s="194" customFormat="1" ht="24" x14ac:dyDescent="0.25">
      <c r="B143" s="439"/>
      <c r="C143" s="222">
        <v>127</v>
      </c>
      <c r="D143" s="223" t="s">
        <v>505</v>
      </c>
      <c r="E143" s="221"/>
    </row>
    <row r="144" spans="2:5" s="194" customFormat="1" x14ac:dyDescent="0.25">
      <c r="B144" s="439"/>
      <c r="C144" s="222">
        <v>128</v>
      </c>
      <c r="D144" s="223" t="s">
        <v>506</v>
      </c>
      <c r="E144" s="221"/>
    </row>
    <row r="145" spans="2:5" s="194" customFormat="1" x14ac:dyDescent="0.25">
      <c r="B145" s="439"/>
      <c r="C145" s="222">
        <v>129</v>
      </c>
      <c r="D145" s="223" t="s">
        <v>507</v>
      </c>
      <c r="E145" s="221"/>
    </row>
    <row r="146" spans="2:5" s="194" customFormat="1" x14ac:dyDescent="0.25">
      <c r="B146" s="439"/>
      <c r="C146" s="222">
        <v>130</v>
      </c>
      <c r="D146" s="223" t="s">
        <v>508</v>
      </c>
      <c r="E146" s="221"/>
    </row>
    <row r="147" spans="2:5" s="194" customFormat="1" x14ac:dyDescent="0.25">
      <c r="B147" s="439"/>
      <c r="C147" s="222">
        <v>131</v>
      </c>
      <c r="D147" s="223" t="s">
        <v>509</v>
      </c>
      <c r="E147" s="221"/>
    </row>
    <row r="148" spans="2:5" s="194" customFormat="1" x14ac:dyDescent="0.25">
      <c r="B148" s="439"/>
      <c r="C148" s="222">
        <v>132</v>
      </c>
      <c r="D148" s="223" t="s">
        <v>510</v>
      </c>
      <c r="E148" s="221"/>
    </row>
    <row r="149" spans="2:5" s="194" customFormat="1" x14ac:dyDescent="0.25">
      <c r="B149" s="439"/>
      <c r="C149" s="222">
        <v>133</v>
      </c>
      <c r="D149" s="223" t="s">
        <v>511</v>
      </c>
      <c r="E149" s="221"/>
    </row>
    <row r="150" spans="2:5" s="194" customFormat="1" x14ac:dyDescent="0.25">
      <c r="B150" s="439"/>
      <c r="C150" s="222">
        <v>134</v>
      </c>
      <c r="D150" s="223" t="s">
        <v>512</v>
      </c>
      <c r="E150" s="221"/>
    </row>
    <row r="151" spans="2:5" s="194" customFormat="1" x14ac:dyDescent="0.25">
      <c r="B151" s="439"/>
      <c r="C151" s="222">
        <v>135</v>
      </c>
      <c r="D151" s="223" t="s">
        <v>513</v>
      </c>
      <c r="E151" s="221"/>
    </row>
    <row r="152" spans="2:5" s="194" customFormat="1" x14ac:dyDescent="0.25">
      <c r="B152" s="439"/>
      <c r="C152" s="222">
        <v>136</v>
      </c>
      <c r="D152" s="223" t="s">
        <v>514</v>
      </c>
      <c r="E152" s="221"/>
    </row>
    <row r="153" spans="2:5" s="194" customFormat="1" ht="24" x14ac:dyDescent="0.25">
      <c r="B153" s="439"/>
      <c r="C153" s="222">
        <v>137</v>
      </c>
      <c r="D153" s="223" t="s">
        <v>515</v>
      </c>
      <c r="E153" s="221"/>
    </row>
    <row r="154" spans="2:5" s="194" customFormat="1" x14ac:dyDescent="0.25">
      <c r="B154" s="440"/>
      <c r="C154" s="222">
        <v>138</v>
      </c>
      <c r="D154" s="223" t="s">
        <v>516</v>
      </c>
      <c r="E154" s="221"/>
    </row>
    <row r="155" spans="2:5" s="194" customFormat="1" x14ac:dyDescent="0.25">
      <c r="B155" s="438">
        <v>16</v>
      </c>
      <c r="C155" s="441" t="s">
        <v>517</v>
      </c>
      <c r="D155" s="441"/>
      <c r="E155" s="221"/>
    </row>
    <row r="156" spans="2:5" s="194" customFormat="1" x14ac:dyDescent="0.25">
      <c r="B156" s="439"/>
      <c r="C156" s="222">
        <v>139</v>
      </c>
      <c r="D156" s="223" t="s">
        <v>518</v>
      </c>
      <c r="E156" s="221"/>
    </row>
    <row r="157" spans="2:5" s="194" customFormat="1" x14ac:dyDescent="0.25">
      <c r="B157" s="439"/>
      <c r="C157" s="222">
        <v>140</v>
      </c>
      <c r="D157" s="223" t="s">
        <v>519</v>
      </c>
      <c r="E157" s="221"/>
    </row>
    <row r="158" spans="2:5" s="194" customFormat="1" x14ac:dyDescent="0.25">
      <c r="B158" s="439"/>
      <c r="C158" s="222">
        <v>141</v>
      </c>
      <c r="D158" s="223" t="s">
        <v>520</v>
      </c>
      <c r="E158" s="221"/>
    </row>
    <row r="159" spans="2:5" s="194" customFormat="1" x14ac:dyDescent="0.25">
      <c r="B159" s="439"/>
      <c r="C159" s="222">
        <v>142</v>
      </c>
      <c r="D159" s="223" t="s">
        <v>521</v>
      </c>
      <c r="E159" s="221"/>
    </row>
    <row r="160" spans="2:5" s="194" customFormat="1" x14ac:dyDescent="0.25">
      <c r="B160" s="439"/>
      <c r="C160" s="222">
        <v>143</v>
      </c>
      <c r="D160" s="223" t="s">
        <v>522</v>
      </c>
      <c r="E160" s="221"/>
    </row>
    <row r="161" spans="2:5" s="194" customFormat="1" x14ac:dyDescent="0.25">
      <c r="B161" s="439"/>
      <c r="C161" s="222">
        <v>144</v>
      </c>
      <c r="D161" s="224" t="s">
        <v>523</v>
      </c>
      <c r="E161" s="221"/>
    </row>
    <row r="162" spans="2:5" s="194" customFormat="1" x14ac:dyDescent="0.25">
      <c r="B162" s="439"/>
      <c r="C162" s="222">
        <v>145</v>
      </c>
      <c r="D162" s="223" t="s">
        <v>524</v>
      </c>
      <c r="E162" s="221"/>
    </row>
    <row r="163" spans="2:5" s="194" customFormat="1" x14ac:dyDescent="0.25">
      <c r="B163" s="439"/>
      <c r="C163" s="222">
        <v>146</v>
      </c>
      <c r="D163" s="223" t="s">
        <v>525</v>
      </c>
      <c r="E163" s="221"/>
    </row>
    <row r="164" spans="2:5" s="194" customFormat="1" x14ac:dyDescent="0.25">
      <c r="B164" s="439"/>
      <c r="C164" s="222">
        <v>147</v>
      </c>
      <c r="D164" s="223" t="s">
        <v>526</v>
      </c>
      <c r="E164" s="221"/>
    </row>
    <row r="165" spans="2:5" s="194" customFormat="1" x14ac:dyDescent="0.25">
      <c r="B165" s="439"/>
      <c r="C165" s="222">
        <v>148</v>
      </c>
      <c r="D165" s="223" t="s">
        <v>527</v>
      </c>
      <c r="E165" s="221"/>
    </row>
    <row r="166" spans="2:5" s="194" customFormat="1" ht="24" x14ac:dyDescent="0.25">
      <c r="B166" s="439"/>
      <c r="C166" s="222">
        <v>149</v>
      </c>
      <c r="D166" s="223" t="s">
        <v>528</v>
      </c>
      <c r="E166" s="221"/>
    </row>
    <row r="167" spans="2:5" s="194" customFormat="1" x14ac:dyDescent="0.25">
      <c r="B167" s="440"/>
      <c r="C167" s="222">
        <v>150</v>
      </c>
      <c r="D167" s="223" t="s">
        <v>529</v>
      </c>
      <c r="E167" s="221"/>
    </row>
    <row r="168" spans="2:5" s="194" customFormat="1" x14ac:dyDescent="0.25">
      <c r="B168" s="442">
        <v>17</v>
      </c>
      <c r="C168" s="443" t="s">
        <v>530</v>
      </c>
      <c r="D168" s="444"/>
      <c r="E168" s="221"/>
    </row>
    <row r="169" spans="2:5" s="194" customFormat="1" x14ac:dyDescent="0.25">
      <c r="B169" s="442"/>
      <c r="C169" s="222">
        <v>151</v>
      </c>
      <c r="D169" s="223" t="s">
        <v>531</v>
      </c>
      <c r="E169" s="221"/>
    </row>
    <row r="170" spans="2:5" s="194" customFormat="1" ht="36" x14ac:dyDescent="0.25">
      <c r="B170" s="442"/>
      <c r="C170" s="222">
        <v>152</v>
      </c>
      <c r="D170" s="223" t="s">
        <v>532</v>
      </c>
      <c r="E170" s="221"/>
    </row>
    <row r="171" spans="2:5" s="194" customFormat="1" x14ac:dyDescent="0.25">
      <c r="B171" s="442"/>
      <c r="C171" s="222">
        <v>153</v>
      </c>
      <c r="D171" s="223" t="s">
        <v>533</v>
      </c>
      <c r="E171" s="221"/>
    </row>
    <row r="172" spans="2:5" s="194" customFormat="1" ht="24" x14ac:dyDescent="0.25">
      <c r="B172" s="442"/>
      <c r="C172" s="222">
        <v>154</v>
      </c>
      <c r="D172" s="223" t="s">
        <v>534</v>
      </c>
      <c r="E172" s="221"/>
    </row>
    <row r="173" spans="2:5" s="194" customFormat="1" x14ac:dyDescent="0.25">
      <c r="B173" s="442"/>
      <c r="C173" s="222">
        <v>155</v>
      </c>
      <c r="D173" s="223" t="s">
        <v>535</v>
      </c>
      <c r="E173" s="221"/>
    </row>
    <row r="174" spans="2:5" s="194" customFormat="1" ht="24" x14ac:dyDescent="0.25">
      <c r="B174" s="442"/>
      <c r="C174" s="222">
        <v>156</v>
      </c>
      <c r="D174" s="223" t="s">
        <v>536</v>
      </c>
      <c r="E174" s="221"/>
    </row>
    <row r="175" spans="2:5" s="194" customFormat="1" ht="24" x14ac:dyDescent="0.25">
      <c r="B175" s="442"/>
      <c r="C175" s="222">
        <v>157</v>
      </c>
      <c r="D175" s="223" t="s">
        <v>537</v>
      </c>
      <c r="E175" s="221"/>
    </row>
    <row r="176" spans="2:5" s="194" customFormat="1" ht="24" x14ac:dyDescent="0.25">
      <c r="B176" s="442"/>
      <c r="C176" s="222">
        <v>158</v>
      </c>
      <c r="D176" s="223" t="s">
        <v>538</v>
      </c>
      <c r="E176" s="221"/>
    </row>
    <row r="177" spans="1:5" s="194" customFormat="1" ht="24" x14ac:dyDescent="0.25">
      <c r="B177" s="442"/>
      <c r="C177" s="222">
        <v>159</v>
      </c>
      <c r="D177" s="223" t="s">
        <v>539</v>
      </c>
      <c r="E177" s="221"/>
    </row>
    <row r="178" spans="1:5" s="194" customFormat="1" ht="24" x14ac:dyDescent="0.25">
      <c r="B178" s="442"/>
      <c r="C178" s="222">
        <v>160</v>
      </c>
      <c r="D178" s="223" t="s">
        <v>540</v>
      </c>
      <c r="E178" s="221"/>
    </row>
    <row r="179" spans="1:5" s="194" customFormat="1" x14ac:dyDescent="0.25">
      <c r="B179" s="442"/>
      <c r="C179" s="222">
        <v>161</v>
      </c>
      <c r="D179" s="223" t="s">
        <v>541</v>
      </c>
      <c r="E179" s="221"/>
    </row>
    <row r="180" spans="1:5" s="194" customFormat="1" ht="24" x14ac:dyDescent="0.25">
      <c r="B180" s="442"/>
      <c r="C180" s="222">
        <v>162</v>
      </c>
      <c r="D180" s="223" t="s">
        <v>542</v>
      </c>
      <c r="E180" s="221"/>
    </row>
    <row r="181" spans="1:5" s="194" customFormat="1" x14ac:dyDescent="0.25">
      <c r="B181" s="442"/>
      <c r="C181" s="222">
        <v>163</v>
      </c>
      <c r="D181" s="223" t="s">
        <v>543</v>
      </c>
      <c r="E181" s="221"/>
    </row>
    <row r="182" spans="1:5" s="194" customFormat="1" x14ac:dyDescent="0.25">
      <c r="B182" s="442"/>
      <c r="C182" s="222">
        <v>164</v>
      </c>
      <c r="D182" s="223" t="s">
        <v>544</v>
      </c>
      <c r="E182" s="221"/>
    </row>
    <row r="183" spans="1:5" s="194" customFormat="1" x14ac:dyDescent="0.25">
      <c r="B183" s="442"/>
      <c r="C183" s="222">
        <v>165</v>
      </c>
      <c r="D183" s="223" t="s">
        <v>545</v>
      </c>
      <c r="E183" s="221"/>
    </row>
    <row r="184" spans="1:5" s="194" customFormat="1" ht="24" x14ac:dyDescent="0.25">
      <c r="B184" s="442"/>
      <c r="C184" s="222">
        <v>166</v>
      </c>
      <c r="D184" s="223" t="s">
        <v>546</v>
      </c>
      <c r="E184" s="221"/>
    </row>
    <row r="185" spans="1:5" s="194" customFormat="1" x14ac:dyDescent="0.25">
      <c r="B185" s="442"/>
      <c r="C185" s="222">
        <v>167</v>
      </c>
      <c r="D185" s="223" t="s">
        <v>547</v>
      </c>
      <c r="E185" s="221"/>
    </row>
    <row r="186" spans="1:5" s="194" customFormat="1" ht="36" x14ac:dyDescent="0.25">
      <c r="B186" s="442"/>
      <c r="C186" s="222">
        <v>168</v>
      </c>
      <c r="D186" s="223" t="s">
        <v>548</v>
      </c>
      <c r="E186" s="221"/>
    </row>
    <row r="187" spans="1:5" s="194" customFormat="1" ht="24" x14ac:dyDescent="0.25">
      <c r="B187" s="442"/>
      <c r="C187" s="222">
        <v>169</v>
      </c>
      <c r="D187" s="223" t="s">
        <v>549</v>
      </c>
      <c r="E187" s="221"/>
    </row>
    <row r="188" spans="1:5" s="194" customFormat="1" x14ac:dyDescent="0.25">
      <c r="A188" s="225"/>
      <c r="B188" s="225"/>
      <c r="C188" s="226"/>
      <c r="D188" s="227"/>
      <c r="E188" s="221"/>
    </row>
    <row r="189" spans="1:5" s="194" customFormat="1" x14ac:dyDescent="0.25">
      <c r="A189" s="225"/>
      <c r="B189" s="225"/>
      <c r="C189" s="226"/>
      <c r="D189" s="227"/>
      <c r="E189" s="221"/>
    </row>
    <row r="190" spans="1:5" s="194" customFormat="1" x14ac:dyDescent="0.25">
      <c r="A190" s="225"/>
      <c r="B190" s="225"/>
      <c r="C190" s="226"/>
      <c r="D190" s="227"/>
      <c r="E190" s="221"/>
    </row>
    <row r="191" spans="1:5" s="194" customFormat="1" x14ac:dyDescent="0.25">
      <c r="A191" s="225"/>
      <c r="B191" s="225"/>
      <c r="C191" s="226"/>
      <c r="D191" s="227"/>
      <c r="E191" s="221"/>
    </row>
    <row r="192" spans="1:5" s="194" customFormat="1" x14ac:dyDescent="0.25">
      <c r="A192" s="225"/>
      <c r="B192" s="225"/>
      <c r="C192" s="226"/>
      <c r="D192" s="227"/>
      <c r="E192" s="221"/>
    </row>
    <row r="193" spans="1:5" s="194" customFormat="1" x14ac:dyDescent="0.25">
      <c r="A193" s="225"/>
      <c r="B193" s="225"/>
      <c r="C193" s="226"/>
      <c r="D193" s="227"/>
      <c r="E193" s="221"/>
    </row>
    <row r="194" spans="1:5" s="194" customFormat="1" x14ac:dyDescent="0.25">
      <c r="A194" s="225"/>
      <c r="B194" s="225"/>
      <c r="C194" s="226"/>
      <c r="D194" s="227"/>
      <c r="E194" s="221"/>
    </row>
    <row r="195" spans="1:5" s="194" customFormat="1" x14ac:dyDescent="0.25">
      <c r="A195" s="225"/>
      <c r="B195" s="225"/>
      <c r="C195" s="226"/>
      <c r="D195" s="227"/>
      <c r="E195" s="221"/>
    </row>
    <row r="196" spans="1:5" s="194" customFormat="1" x14ac:dyDescent="0.25">
      <c r="A196" s="225"/>
      <c r="B196" s="225"/>
      <c r="C196" s="226"/>
      <c r="D196" s="227"/>
      <c r="E196" s="221"/>
    </row>
    <row r="197" spans="1:5" s="194" customFormat="1" x14ac:dyDescent="0.25">
      <c r="A197" s="225"/>
      <c r="B197" s="225"/>
      <c r="C197" s="226"/>
      <c r="D197" s="227"/>
      <c r="E197" s="221"/>
    </row>
    <row r="198" spans="1:5" s="194" customFormat="1" x14ac:dyDescent="0.25">
      <c r="A198" s="225"/>
      <c r="B198" s="225"/>
      <c r="C198" s="226"/>
      <c r="D198" s="227"/>
      <c r="E198" s="221"/>
    </row>
    <row r="199" spans="1:5" s="194" customFormat="1" x14ac:dyDescent="0.25">
      <c r="A199" s="225"/>
      <c r="B199" s="225"/>
      <c r="C199" s="226"/>
      <c r="D199" s="227"/>
      <c r="E199" s="221"/>
    </row>
    <row r="200" spans="1:5" s="194" customFormat="1" x14ac:dyDescent="0.25">
      <c r="A200" s="225"/>
      <c r="B200" s="225"/>
      <c r="C200" s="226"/>
      <c r="D200" s="227"/>
      <c r="E200" s="221"/>
    </row>
    <row r="201" spans="1:5" s="194" customFormat="1" x14ac:dyDescent="0.25">
      <c r="A201" s="225"/>
      <c r="B201" s="225"/>
      <c r="C201" s="226"/>
      <c r="D201" s="227"/>
      <c r="E201" s="221"/>
    </row>
    <row r="202" spans="1:5" s="194" customFormat="1" x14ac:dyDescent="0.25">
      <c r="A202" s="225"/>
      <c r="B202" s="225"/>
      <c r="C202" s="226"/>
      <c r="D202" s="227"/>
      <c r="E202" s="221"/>
    </row>
    <row r="203" spans="1:5" s="194" customFormat="1" x14ac:dyDescent="0.25">
      <c r="A203" s="225"/>
      <c r="B203" s="225"/>
      <c r="C203" s="226"/>
      <c r="D203" s="227"/>
      <c r="E203" s="221"/>
    </row>
    <row r="204" spans="1:5" s="194" customFormat="1" x14ac:dyDescent="0.25">
      <c r="A204" s="225"/>
      <c r="B204" s="225"/>
      <c r="C204" s="226"/>
      <c r="D204" s="227"/>
      <c r="E204" s="221"/>
    </row>
    <row r="205" spans="1:5" s="194" customFormat="1" x14ac:dyDescent="0.25">
      <c r="A205" s="225"/>
      <c r="B205" s="225"/>
      <c r="C205" s="226"/>
      <c r="D205" s="227"/>
      <c r="E205" s="221"/>
    </row>
    <row r="206" spans="1:5" s="194" customFormat="1" x14ac:dyDescent="0.25">
      <c r="A206" s="225"/>
      <c r="B206" s="225"/>
      <c r="C206" s="226"/>
      <c r="D206" s="227"/>
      <c r="E206" s="221"/>
    </row>
    <row r="207" spans="1:5" s="194" customFormat="1" x14ac:dyDescent="0.25">
      <c r="A207" s="225"/>
      <c r="B207" s="225"/>
      <c r="C207" s="226"/>
      <c r="D207" s="227"/>
      <c r="E207" s="221"/>
    </row>
    <row r="208" spans="1:5" s="194" customFormat="1" x14ac:dyDescent="0.25">
      <c r="A208" s="225"/>
      <c r="B208" s="225"/>
      <c r="C208" s="226"/>
      <c r="D208" s="227"/>
      <c r="E208" s="221"/>
    </row>
    <row r="209" spans="1:5" s="194" customFormat="1" x14ac:dyDescent="0.25">
      <c r="A209" s="225"/>
      <c r="B209" s="225"/>
      <c r="C209" s="226"/>
      <c r="D209" s="227"/>
      <c r="E209" s="221"/>
    </row>
    <row r="210" spans="1:5" s="194" customFormat="1" x14ac:dyDescent="0.25">
      <c r="A210" s="225"/>
      <c r="B210" s="225"/>
      <c r="C210" s="226"/>
      <c r="D210" s="227"/>
      <c r="E210" s="221"/>
    </row>
    <row r="211" spans="1:5" s="194" customFormat="1" x14ac:dyDescent="0.25">
      <c r="A211" s="225"/>
      <c r="B211" s="225"/>
      <c r="C211" s="226"/>
      <c r="D211" s="227"/>
      <c r="E211" s="221"/>
    </row>
    <row r="212" spans="1:5" s="194" customFormat="1" x14ac:dyDescent="0.25">
      <c r="A212" s="225"/>
      <c r="B212" s="225"/>
      <c r="C212" s="226"/>
      <c r="D212" s="227"/>
      <c r="E212" s="221"/>
    </row>
    <row r="213" spans="1:5" s="194" customFormat="1" x14ac:dyDescent="0.25">
      <c r="A213" s="225"/>
      <c r="B213" s="225"/>
      <c r="C213" s="226"/>
      <c r="D213" s="227"/>
      <c r="E213" s="221"/>
    </row>
    <row r="214" spans="1:5" s="194" customFormat="1" x14ac:dyDescent="0.25">
      <c r="A214" s="225"/>
      <c r="B214" s="225"/>
      <c r="C214" s="226"/>
      <c r="D214" s="227"/>
      <c r="E214" s="221"/>
    </row>
    <row r="215" spans="1:5" s="194" customFormat="1" x14ac:dyDescent="0.25">
      <c r="A215" s="225"/>
      <c r="B215" s="225"/>
      <c r="C215" s="226"/>
      <c r="D215" s="227"/>
      <c r="E215" s="221"/>
    </row>
    <row r="216" spans="1:5" s="194" customFormat="1" x14ac:dyDescent="0.25">
      <c r="A216" s="225"/>
      <c r="B216" s="225"/>
      <c r="C216" s="226"/>
      <c r="D216" s="227"/>
      <c r="E216" s="221"/>
    </row>
    <row r="217" spans="1:5" s="194" customFormat="1" x14ac:dyDescent="0.25">
      <c r="A217" s="225"/>
      <c r="B217" s="225"/>
      <c r="C217" s="226"/>
      <c r="D217" s="227"/>
      <c r="E217" s="221"/>
    </row>
    <row r="218" spans="1:5" s="194" customFormat="1" x14ac:dyDescent="0.25">
      <c r="A218" s="225"/>
      <c r="B218" s="225"/>
      <c r="C218" s="226"/>
      <c r="D218" s="227"/>
      <c r="E218" s="221"/>
    </row>
    <row r="219" spans="1:5" s="194" customFormat="1" x14ac:dyDescent="0.25">
      <c r="A219" s="225"/>
      <c r="B219" s="225"/>
      <c r="C219" s="226"/>
      <c r="D219" s="227"/>
      <c r="E219" s="221"/>
    </row>
    <row r="220" spans="1:5" s="194" customFormat="1" x14ac:dyDescent="0.25">
      <c r="A220" s="225"/>
      <c r="B220" s="225"/>
      <c r="C220" s="226"/>
      <c r="D220" s="227"/>
      <c r="E220" s="221"/>
    </row>
    <row r="221" spans="1:5" s="194" customFormat="1" x14ac:dyDescent="0.25">
      <c r="A221" s="225"/>
      <c r="B221" s="225"/>
      <c r="C221" s="226"/>
      <c r="D221" s="227"/>
      <c r="E221" s="221"/>
    </row>
    <row r="222" spans="1:5" s="194" customFormat="1" x14ac:dyDescent="0.25">
      <c r="A222" s="225"/>
      <c r="B222" s="225"/>
      <c r="C222" s="226"/>
      <c r="D222" s="227"/>
      <c r="E222" s="221"/>
    </row>
    <row r="223" spans="1:5" s="194" customFormat="1" x14ac:dyDescent="0.25">
      <c r="A223" s="225"/>
      <c r="B223" s="225"/>
      <c r="C223" s="226"/>
      <c r="D223" s="227"/>
      <c r="E223" s="221"/>
    </row>
    <row r="224" spans="1:5" s="194" customFormat="1" x14ac:dyDescent="0.25">
      <c r="A224" s="225"/>
      <c r="B224" s="225"/>
      <c r="C224" s="226"/>
      <c r="D224" s="227"/>
      <c r="E224" s="221"/>
    </row>
    <row r="225" spans="1:5" s="194" customFormat="1" x14ac:dyDescent="0.25">
      <c r="A225" s="225"/>
      <c r="B225" s="225"/>
      <c r="C225" s="226"/>
      <c r="D225" s="227"/>
      <c r="E225" s="221"/>
    </row>
    <row r="226" spans="1:5" s="194" customFormat="1" x14ac:dyDescent="0.25">
      <c r="A226" s="225"/>
      <c r="B226" s="225"/>
      <c r="C226" s="226"/>
      <c r="D226" s="227"/>
      <c r="E226" s="221"/>
    </row>
    <row r="227" spans="1:5" s="194" customFormat="1" x14ac:dyDescent="0.25">
      <c r="A227" s="225"/>
      <c r="B227" s="225"/>
      <c r="C227" s="226"/>
      <c r="D227" s="227"/>
      <c r="E227" s="221"/>
    </row>
    <row r="228" spans="1:5" s="194" customFormat="1" x14ac:dyDescent="0.25">
      <c r="A228" s="225"/>
      <c r="B228" s="225"/>
      <c r="C228" s="226"/>
      <c r="D228" s="227"/>
      <c r="E228" s="221"/>
    </row>
    <row r="229" spans="1:5" s="194" customFormat="1" x14ac:dyDescent="0.25">
      <c r="A229" s="225"/>
      <c r="B229" s="225"/>
      <c r="C229" s="226"/>
      <c r="D229" s="227"/>
      <c r="E229" s="221"/>
    </row>
    <row r="230" spans="1:5" s="194" customFormat="1" x14ac:dyDescent="0.25">
      <c r="A230" s="225"/>
      <c r="B230" s="225"/>
      <c r="C230" s="226"/>
      <c r="D230" s="227"/>
      <c r="E230" s="221"/>
    </row>
    <row r="231" spans="1:5" s="194" customFormat="1" x14ac:dyDescent="0.25">
      <c r="A231" s="225"/>
      <c r="B231" s="225"/>
      <c r="C231" s="226"/>
      <c r="D231" s="227"/>
      <c r="E231" s="221"/>
    </row>
    <row r="232" spans="1:5" s="194" customFormat="1" x14ac:dyDescent="0.25">
      <c r="A232" s="225"/>
      <c r="B232" s="225"/>
      <c r="C232" s="226"/>
      <c r="D232" s="227"/>
      <c r="E232" s="221"/>
    </row>
    <row r="233" spans="1:5" s="194" customFormat="1" x14ac:dyDescent="0.25">
      <c r="A233" s="225"/>
      <c r="B233" s="225"/>
      <c r="C233" s="226"/>
      <c r="D233" s="227"/>
      <c r="E233" s="221"/>
    </row>
    <row r="234" spans="1:5" s="194" customFormat="1" x14ac:dyDescent="0.25">
      <c r="A234" s="225"/>
      <c r="B234" s="225"/>
      <c r="C234" s="226"/>
      <c r="D234" s="227"/>
      <c r="E234" s="221"/>
    </row>
    <row r="235" spans="1:5" s="194" customFormat="1" x14ac:dyDescent="0.25">
      <c r="A235" s="225"/>
      <c r="B235" s="225"/>
      <c r="C235" s="226"/>
      <c r="D235" s="227"/>
      <c r="E235" s="221"/>
    </row>
    <row r="236" spans="1:5" s="194" customFormat="1" x14ac:dyDescent="0.25">
      <c r="A236" s="225"/>
      <c r="B236" s="225"/>
      <c r="C236" s="226"/>
      <c r="D236" s="227"/>
      <c r="E236" s="221"/>
    </row>
    <row r="237" spans="1:5" s="194" customFormat="1" x14ac:dyDescent="0.25">
      <c r="A237" s="225"/>
      <c r="B237" s="225"/>
      <c r="C237" s="226"/>
      <c r="D237" s="227"/>
      <c r="E237" s="221"/>
    </row>
    <row r="238" spans="1:5" s="194" customFormat="1" x14ac:dyDescent="0.25">
      <c r="A238" s="225"/>
      <c r="B238" s="225"/>
      <c r="C238" s="226"/>
      <c r="D238" s="227"/>
      <c r="E238" s="221"/>
    </row>
    <row r="239" spans="1:5" s="194" customFormat="1" x14ac:dyDescent="0.25">
      <c r="A239" s="225"/>
      <c r="B239" s="225"/>
      <c r="C239" s="226"/>
      <c r="D239" s="227"/>
      <c r="E239" s="221"/>
    </row>
    <row r="240" spans="1:5" x14ac:dyDescent="0.25">
      <c r="A240" s="225"/>
      <c r="B240" s="225"/>
    </row>
    <row r="241" spans="1:2" x14ac:dyDescent="0.25">
      <c r="A241" s="225"/>
      <c r="B241" s="225"/>
    </row>
    <row r="242" spans="1:2" x14ac:dyDescent="0.25">
      <c r="A242" s="225"/>
      <c r="B242" s="225"/>
    </row>
    <row r="243" spans="1:2" x14ac:dyDescent="0.25">
      <c r="A243" s="225"/>
      <c r="B243" s="225"/>
    </row>
    <row r="244" spans="1:2" x14ac:dyDescent="0.25">
      <c r="A244" s="225"/>
      <c r="B244" s="225"/>
    </row>
    <row r="245" spans="1:2" x14ac:dyDescent="0.25">
      <c r="A245" s="225"/>
      <c r="B245" s="225"/>
    </row>
    <row r="246" spans="1:2" x14ac:dyDescent="0.25">
      <c r="A246" s="225"/>
      <c r="B246" s="225"/>
    </row>
    <row r="247" spans="1:2" x14ac:dyDescent="0.25">
      <c r="A247" s="225"/>
      <c r="B247" s="225"/>
    </row>
    <row r="248" spans="1:2" x14ac:dyDescent="0.25">
      <c r="A248" s="225"/>
      <c r="B248" s="225"/>
    </row>
    <row r="249" spans="1:2" x14ac:dyDescent="0.25">
      <c r="A249" s="225"/>
      <c r="B249" s="225"/>
    </row>
    <row r="250" spans="1:2" x14ac:dyDescent="0.25">
      <c r="A250" s="225"/>
      <c r="B250" s="225"/>
    </row>
    <row r="251" spans="1:2" x14ac:dyDescent="0.25">
      <c r="A251" s="225"/>
      <c r="B251" s="225"/>
    </row>
    <row r="252" spans="1:2" x14ac:dyDescent="0.25">
      <c r="A252" s="225"/>
      <c r="B252" s="225"/>
    </row>
    <row r="253" spans="1:2" x14ac:dyDescent="0.25">
      <c r="A253" s="225"/>
      <c r="B253" s="225"/>
    </row>
    <row r="254" spans="1:2" x14ac:dyDescent="0.25">
      <c r="A254" s="225"/>
      <c r="B254" s="225"/>
    </row>
    <row r="255" spans="1:2" x14ac:dyDescent="0.25">
      <c r="A255" s="225"/>
      <c r="B255" s="225"/>
    </row>
    <row r="256" spans="1:2" x14ac:dyDescent="0.25">
      <c r="A256" s="225"/>
      <c r="B256" s="225"/>
    </row>
    <row r="257" spans="1:2" x14ac:dyDescent="0.25">
      <c r="A257" s="225"/>
      <c r="B257" s="225"/>
    </row>
    <row r="258" spans="1:2" x14ac:dyDescent="0.25">
      <c r="A258" s="225"/>
      <c r="B258" s="225"/>
    </row>
    <row r="259" spans="1:2" x14ac:dyDescent="0.25">
      <c r="A259" s="225"/>
      <c r="B259" s="225"/>
    </row>
    <row r="260" spans="1:2" x14ac:dyDescent="0.25">
      <c r="A260" s="225"/>
      <c r="B260" s="225"/>
    </row>
    <row r="261" spans="1:2" x14ac:dyDescent="0.25">
      <c r="A261" s="225"/>
      <c r="B261" s="225"/>
    </row>
    <row r="262" spans="1:2" x14ac:dyDescent="0.25">
      <c r="A262" s="225"/>
      <c r="B262" s="225"/>
    </row>
    <row r="263" spans="1:2" x14ac:dyDescent="0.25">
      <c r="A263" s="225"/>
      <c r="B263" s="225"/>
    </row>
    <row r="264" spans="1:2" x14ac:dyDescent="0.25">
      <c r="A264" s="225"/>
      <c r="B264" s="225"/>
    </row>
    <row r="265" spans="1:2" x14ac:dyDescent="0.25">
      <c r="A265" s="225"/>
      <c r="B265" s="225"/>
    </row>
    <row r="266" spans="1:2" x14ac:dyDescent="0.25">
      <c r="A266" s="225"/>
      <c r="B266" s="225"/>
    </row>
    <row r="267" spans="1:2" x14ac:dyDescent="0.25">
      <c r="A267" s="225"/>
      <c r="B267" s="225"/>
    </row>
    <row r="268" spans="1:2" x14ac:dyDescent="0.25">
      <c r="A268" s="225"/>
      <c r="B268" s="225"/>
    </row>
    <row r="269" spans="1:2" x14ac:dyDescent="0.25">
      <c r="A269" s="225"/>
      <c r="B269" s="225"/>
    </row>
    <row r="270" spans="1:2" x14ac:dyDescent="0.25">
      <c r="A270" s="225"/>
      <c r="B270" s="225"/>
    </row>
    <row r="271" spans="1:2" x14ac:dyDescent="0.25">
      <c r="A271" s="225"/>
      <c r="B271" s="225"/>
    </row>
    <row r="272" spans="1:2" x14ac:dyDescent="0.25">
      <c r="A272" s="225"/>
      <c r="B272" s="225"/>
    </row>
    <row r="273" spans="1:2" x14ac:dyDescent="0.25">
      <c r="A273" s="225"/>
      <c r="B273" s="225"/>
    </row>
    <row r="274" spans="1:2" x14ac:dyDescent="0.25">
      <c r="A274" s="225"/>
      <c r="B274" s="225"/>
    </row>
    <row r="275" spans="1:2" x14ac:dyDescent="0.25">
      <c r="A275" s="225"/>
      <c r="B275" s="225"/>
    </row>
    <row r="276" spans="1:2" x14ac:dyDescent="0.25">
      <c r="A276" s="225"/>
      <c r="B276" s="225"/>
    </row>
    <row r="277" spans="1:2" x14ac:dyDescent="0.25">
      <c r="A277" s="225"/>
      <c r="B277" s="225"/>
    </row>
    <row r="278" spans="1:2" x14ac:dyDescent="0.25">
      <c r="A278" s="225"/>
      <c r="B278" s="225"/>
    </row>
    <row r="279" spans="1:2" x14ac:dyDescent="0.25">
      <c r="A279" s="225"/>
      <c r="B279" s="225"/>
    </row>
    <row r="280" spans="1:2" x14ac:dyDescent="0.25">
      <c r="A280" s="225"/>
      <c r="B280" s="225"/>
    </row>
    <row r="281" spans="1:2" x14ac:dyDescent="0.25">
      <c r="A281" s="225"/>
      <c r="B281" s="225"/>
    </row>
    <row r="282" spans="1:2" x14ac:dyDescent="0.25">
      <c r="A282" s="225"/>
      <c r="B282" s="225"/>
    </row>
    <row r="283" spans="1:2" x14ac:dyDescent="0.25">
      <c r="A283" s="225"/>
      <c r="B283" s="225"/>
    </row>
    <row r="284" spans="1:2" x14ac:dyDescent="0.25">
      <c r="A284" s="225"/>
      <c r="B284" s="225"/>
    </row>
    <row r="285" spans="1:2" x14ac:dyDescent="0.25">
      <c r="A285" s="225"/>
      <c r="B285" s="225"/>
    </row>
    <row r="286" spans="1:2" x14ac:dyDescent="0.25">
      <c r="A286" s="225"/>
      <c r="B286" s="225"/>
    </row>
    <row r="287" spans="1:2" x14ac:dyDescent="0.25">
      <c r="A287" s="225"/>
      <c r="B287" s="225"/>
    </row>
    <row r="288" spans="1:2" x14ac:dyDescent="0.25">
      <c r="A288" s="225"/>
      <c r="B288" s="225"/>
    </row>
    <row r="289" spans="1:2" x14ac:dyDescent="0.25">
      <c r="A289" s="225"/>
      <c r="B289" s="225"/>
    </row>
    <row r="290" spans="1:2" x14ac:dyDescent="0.25">
      <c r="A290" s="225"/>
      <c r="B290" s="225"/>
    </row>
    <row r="291" spans="1:2" x14ac:dyDescent="0.25">
      <c r="A291" s="225"/>
      <c r="B291" s="225"/>
    </row>
    <row r="292" spans="1:2" x14ac:dyDescent="0.25">
      <c r="A292" s="225"/>
      <c r="B292" s="225"/>
    </row>
    <row r="293" spans="1:2" x14ac:dyDescent="0.25">
      <c r="A293" s="225"/>
      <c r="B293" s="225"/>
    </row>
    <row r="294" spans="1:2" x14ac:dyDescent="0.25">
      <c r="A294" s="225"/>
      <c r="B294" s="225"/>
    </row>
    <row r="295" spans="1:2" x14ac:dyDescent="0.25">
      <c r="A295" s="225"/>
      <c r="B295" s="225"/>
    </row>
    <row r="296" spans="1:2" x14ac:dyDescent="0.25">
      <c r="A296" s="225"/>
      <c r="B296" s="225"/>
    </row>
    <row r="297" spans="1:2" x14ac:dyDescent="0.25">
      <c r="A297" s="225"/>
      <c r="B297" s="225"/>
    </row>
    <row r="298" spans="1:2" x14ac:dyDescent="0.25">
      <c r="A298" s="225"/>
      <c r="B298" s="225"/>
    </row>
    <row r="299" spans="1:2" x14ac:dyDescent="0.25">
      <c r="A299" s="225"/>
      <c r="B299" s="225"/>
    </row>
    <row r="300" spans="1:2" x14ac:dyDescent="0.25">
      <c r="A300" s="225"/>
      <c r="B300" s="225"/>
    </row>
    <row r="301" spans="1:2" x14ac:dyDescent="0.25">
      <c r="A301" s="225"/>
      <c r="B301" s="225"/>
    </row>
    <row r="302" spans="1:2" x14ac:dyDescent="0.25">
      <c r="A302" s="225"/>
      <c r="B302" s="225"/>
    </row>
    <row r="303" spans="1:2" x14ac:dyDescent="0.25">
      <c r="A303" s="225"/>
      <c r="B303" s="225"/>
    </row>
    <row r="304" spans="1:2" x14ac:dyDescent="0.25">
      <c r="A304" s="225"/>
      <c r="B304" s="225"/>
    </row>
    <row r="305" spans="1:2" x14ac:dyDescent="0.25">
      <c r="A305" s="225"/>
      <c r="B305" s="225"/>
    </row>
    <row r="306" spans="1:2" x14ac:dyDescent="0.25">
      <c r="A306" s="225"/>
      <c r="B306" s="225"/>
    </row>
    <row r="307" spans="1:2" x14ac:dyDescent="0.25">
      <c r="A307" s="225"/>
      <c r="B307" s="225"/>
    </row>
    <row r="308" spans="1:2" x14ac:dyDescent="0.25">
      <c r="A308" s="225"/>
      <c r="B308" s="225"/>
    </row>
    <row r="309" spans="1:2" x14ac:dyDescent="0.25">
      <c r="A309" s="225"/>
      <c r="B309" s="225"/>
    </row>
    <row r="310" spans="1:2" x14ac:dyDescent="0.25">
      <c r="A310" s="225"/>
      <c r="B310" s="225"/>
    </row>
    <row r="311" spans="1:2" x14ac:dyDescent="0.25">
      <c r="A311" s="225"/>
      <c r="B311" s="225"/>
    </row>
    <row r="312" spans="1:2" x14ac:dyDescent="0.25">
      <c r="A312" s="225"/>
      <c r="B312" s="225"/>
    </row>
    <row r="313" spans="1:2" x14ac:dyDescent="0.25">
      <c r="A313" s="225"/>
      <c r="B313" s="225"/>
    </row>
    <row r="314" spans="1:2" x14ac:dyDescent="0.25">
      <c r="A314" s="225"/>
      <c r="B314" s="225"/>
    </row>
    <row r="315" spans="1:2" x14ac:dyDescent="0.25">
      <c r="A315" s="225"/>
      <c r="B315" s="225"/>
    </row>
    <row r="316" spans="1:2" x14ac:dyDescent="0.25">
      <c r="A316" s="225"/>
      <c r="B316" s="225"/>
    </row>
    <row r="317" spans="1:2" x14ac:dyDescent="0.25">
      <c r="A317" s="225"/>
      <c r="B317" s="225"/>
    </row>
    <row r="318" spans="1:2" x14ac:dyDescent="0.25">
      <c r="A318" s="225"/>
      <c r="B318" s="225"/>
    </row>
    <row r="319" spans="1:2" x14ac:dyDescent="0.25">
      <c r="A319" s="225"/>
      <c r="B319" s="225"/>
    </row>
    <row r="320" spans="1:2" x14ac:dyDescent="0.25">
      <c r="A320" s="225"/>
      <c r="B320" s="225"/>
    </row>
    <row r="321" spans="1:2" x14ac:dyDescent="0.25">
      <c r="A321" s="225"/>
      <c r="B321" s="225"/>
    </row>
    <row r="322" spans="1:2" x14ac:dyDescent="0.25">
      <c r="A322" s="225"/>
      <c r="B322" s="225"/>
    </row>
    <row r="323" spans="1:2" x14ac:dyDescent="0.25">
      <c r="A323" s="225"/>
      <c r="B323" s="225"/>
    </row>
    <row r="324" spans="1:2" x14ac:dyDescent="0.25">
      <c r="A324" s="225"/>
      <c r="B324" s="225"/>
    </row>
    <row r="325" spans="1:2" x14ac:dyDescent="0.25">
      <c r="A325" s="225"/>
      <c r="B325" s="225"/>
    </row>
    <row r="326" spans="1:2" x14ac:dyDescent="0.25">
      <c r="A326" s="225"/>
      <c r="B326" s="225"/>
    </row>
    <row r="327" spans="1:2" x14ac:dyDescent="0.25">
      <c r="A327" s="225"/>
      <c r="B327" s="225"/>
    </row>
    <row r="328" spans="1:2" x14ac:dyDescent="0.25">
      <c r="A328" s="225"/>
      <c r="B328" s="225"/>
    </row>
    <row r="329" spans="1:2" x14ac:dyDescent="0.25">
      <c r="A329" s="225"/>
      <c r="B329" s="225"/>
    </row>
    <row r="330" spans="1:2" x14ac:dyDescent="0.25">
      <c r="A330" s="225"/>
      <c r="B330" s="225"/>
    </row>
    <row r="331" spans="1:2" x14ac:dyDescent="0.25">
      <c r="A331" s="225"/>
      <c r="B331" s="225"/>
    </row>
    <row r="332" spans="1:2" x14ac:dyDescent="0.25">
      <c r="A332" s="225"/>
      <c r="B332" s="225"/>
    </row>
    <row r="333" spans="1:2" x14ac:dyDescent="0.25">
      <c r="A333" s="225"/>
      <c r="B333" s="225"/>
    </row>
    <row r="334" spans="1:2" x14ac:dyDescent="0.25">
      <c r="A334" s="225"/>
      <c r="B334" s="225"/>
    </row>
    <row r="335" spans="1:2" x14ac:dyDescent="0.25">
      <c r="A335" s="225"/>
      <c r="B335" s="225"/>
    </row>
    <row r="336" spans="1:2" x14ac:dyDescent="0.25">
      <c r="A336" s="225"/>
      <c r="B336" s="225"/>
    </row>
    <row r="337" spans="1:2" x14ac:dyDescent="0.25">
      <c r="A337" s="225"/>
      <c r="B337" s="225"/>
    </row>
    <row r="338" spans="1:2" x14ac:dyDescent="0.25">
      <c r="A338" s="225"/>
      <c r="B338" s="225"/>
    </row>
    <row r="339" spans="1:2" x14ac:dyDescent="0.25">
      <c r="A339" s="225"/>
      <c r="B339" s="225"/>
    </row>
    <row r="340" spans="1:2" x14ac:dyDescent="0.25">
      <c r="A340" s="225"/>
      <c r="B340" s="225"/>
    </row>
    <row r="341" spans="1:2" x14ac:dyDescent="0.25">
      <c r="A341" s="225"/>
      <c r="B341" s="225"/>
    </row>
    <row r="342" spans="1:2" x14ac:dyDescent="0.25">
      <c r="A342" s="225"/>
      <c r="B342" s="225"/>
    </row>
    <row r="343" spans="1:2" x14ac:dyDescent="0.25">
      <c r="A343" s="225"/>
      <c r="B343" s="225"/>
    </row>
    <row r="344" spans="1:2" x14ac:dyDescent="0.25">
      <c r="A344" s="225"/>
      <c r="B344" s="225"/>
    </row>
    <row r="345" spans="1:2" x14ac:dyDescent="0.25">
      <c r="A345" s="225"/>
      <c r="B345" s="225"/>
    </row>
    <row r="346" spans="1:2" x14ac:dyDescent="0.25">
      <c r="A346" s="225"/>
      <c r="B346" s="225"/>
    </row>
    <row r="347" spans="1:2" x14ac:dyDescent="0.25">
      <c r="A347" s="225"/>
      <c r="B347" s="225"/>
    </row>
    <row r="348" spans="1:2" x14ac:dyDescent="0.25">
      <c r="A348" s="225"/>
      <c r="B348" s="225"/>
    </row>
    <row r="349" spans="1:2" x14ac:dyDescent="0.25">
      <c r="A349" s="225"/>
      <c r="B349" s="225"/>
    </row>
    <row r="350" spans="1:2" x14ac:dyDescent="0.25">
      <c r="A350" s="225"/>
      <c r="B350" s="225"/>
    </row>
    <row r="351" spans="1:2" x14ac:dyDescent="0.25">
      <c r="A351" s="225"/>
      <c r="B351" s="225"/>
    </row>
    <row r="352" spans="1:2" x14ac:dyDescent="0.25">
      <c r="A352" s="225"/>
      <c r="B352" s="225"/>
    </row>
    <row r="353" spans="1:2" x14ac:dyDescent="0.25">
      <c r="A353" s="225"/>
      <c r="B353" s="225"/>
    </row>
    <row r="354" spans="1:2" x14ac:dyDescent="0.25">
      <c r="A354" s="225"/>
      <c r="B354" s="225"/>
    </row>
    <row r="355" spans="1:2" x14ac:dyDescent="0.25">
      <c r="A355" s="225"/>
      <c r="B355" s="225"/>
    </row>
    <row r="356" spans="1:2" x14ac:dyDescent="0.25">
      <c r="A356" s="225"/>
      <c r="B356" s="225"/>
    </row>
    <row r="357" spans="1:2" x14ac:dyDescent="0.25">
      <c r="A357" s="225"/>
      <c r="B357" s="225"/>
    </row>
    <row r="358" spans="1:2" x14ac:dyDescent="0.25">
      <c r="A358" s="225"/>
      <c r="B358" s="225"/>
    </row>
    <row r="359" spans="1:2" x14ac:dyDescent="0.25">
      <c r="A359" s="225"/>
      <c r="B359" s="225"/>
    </row>
    <row r="360" spans="1:2" x14ac:dyDescent="0.25">
      <c r="A360" s="225"/>
      <c r="B360" s="225"/>
    </row>
    <row r="361" spans="1:2" x14ac:dyDescent="0.25">
      <c r="A361" s="225"/>
      <c r="B361" s="225"/>
    </row>
    <row r="362" spans="1:2" x14ac:dyDescent="0.25">
      <c r="A362" s="225"/>
      <c r="B362" s="225"/>
    </row>
    <row r="363" spans="1:2" x14ac:dyDescent="0.25">
      <c r="A363" s="225"/>
      <c r="B363" s="225"/>
    </row>
    <row r="364" spans="1:2" x14ac:dyDescent="0.25">
      <c r="A364" s="225"/>
      <c r="B364" s="225"/>
    </row>
    <row r="365" spans="1:2" x14ac:dyDescent="0.25">
      <c r="A365" s="225"/>
      <c r="B365" s="225"/>
    </row>
    <row r="366" spans="1:2" x14ac:dyDescent="0.25">
      <c r="A366" s="225"/>
      <c r="B366" s="225"/>
    </row>
    <row r="367" spans="1:2" x14ac:dyDescent="0.25">
      <c r="A367" s="225"/>
      <c r="B367" s="225"/>
    </row>
    <row r="368" spans="1:2" x14ac:dyDescent="0.25">
      <c r="A368" s="225"/>
      <c r="B368" s="225"/>
    </row>
    <row r="369" spans="1:2" x14ac:dyDescent="0.25">
      <c r="A369" s="225"/>
      <c r="B369" s="225"/>
    </row>
    <row r="370" spans="1:2" x14ac:dyDescent="0.25">
      <c r="A370" s="225"/>
      <c r="B370" s="225"/>
    </row>
    <row r="371" spans="1:2" x14ac:dyDescent="0.25">
      <c r="A371" s="225"/>
      <c r="B371" s="225"/>
    </row>
    <row r="372" spans="1:2" x14ac:dyDescent="0.25">
      <c r="A372" s="225"/>
      <c r="B372" s="225"/>
    </row>
    <row r="373" spans="1:2" x14ac:dyDescent="0.25">
      <c r="A373" s="225"/>
      <c r="B373" s="225"/>
    </row>
    <row r="374" spans="1:2" x14ac:dyDescent="0.25">
      <c r="A374" s="225"/>
      <c r="B374" s="225"/>
    </row>
    <row r="375" spans="1:2" x14ac:dyDescent="0.25">
      <c r="A375" s="225"/>
      <c r="B375" s="225"/>
    </row>
    <row r="376" spans="1:2" x14ac:dyDescent="0.25">
      <c r="A376" s="225"/>
      <c r="B376" s="225"/>
    </row>
    <row r="377" spans="1:2" x14ac:dyDescent="0.25">
      <c r="A377" s="225"/>
      <c r="B377" s="225"/>
    </row>
    <row r="378" spans="1:2" x14ac:dyDescent="0.25">
      <c r="A378" s="225"/>
      <c r="B378" s="225"/>
    </row>
    <row r="379" spans="1:2" x14ac:dyDescent="0.25">
      <c r="A379" s="225"/>
      <c r="B379" s="225"/>
    </row>
    <row r="380" spans="1:2" x14ac:dyDescent="0.25">
      <c r="A380" s="225"/>
      <c r="B380" s="225"/>
    </row>
    <row r="381" spans="1:2" x14ac:dyDescent="0.25">
      <c r="A381" s="225"/>
      <c r="B381" s="225"/>
    </row>
    <row r="382" spans="1:2" x14ac:dyDescent="0.25">
      <c r="A382" s="225"/>
      <c r="B382" s="225"/>
    </row>
    <row r="383" spans="1:2" x14ac:dyDescent="0.25">
      <c r="A383" s="225"/>
      <c r="B383" s="225"/>
    </row>
    <row r="384" spans="1:2" x14ac:dyDescent="0.25">
      <c r="A384" s="225"/>
      <c r="B384" s="225"/>
    </row>
    <row r="385" spans="1:2" x14ac:dyDescent="0.25">
      <c r="A385" s="225"/>
      <c r="B385" s="225"/>
    </row>
    <row r="386" spans="1:2" x14ac:dyDescent="0.25">
      <c r="A386" s="225"/>
      <c r="B386" s="225"/>
    </row>
    <row r="387" spans="1:2" x14ac:dyDescent="0.25">
      <c r="A387" s="225"/>
      <c r="B387" s="225"/>
    </row>
    <row r="388" spans="1:2" x14ac:dyDescent="0.25">
      <c r="A388" s="225"/>
      <c r="B388" s="225"/>
    </row>
    <row r="389" spans="1:2" x14ac:dyDescent="0.25">
      <c r="A389" s="225"/>
      <c r="B389" s="225"/>
    </row>
    <row r="390" spans="1:2" x14ac:dyDescent="0.25">
      <c r="A390" s="225"/>
      <c r="B390" s="225"/>
    </row>
    <row r="391" spans="1:2" x14ac:dyDescent="0.25">
      <c r="A391" s="225"/>
      <c r="B391" s="225"/>
    </row>
    <row r="392" spans="1:2" x14ac:dyDescent="0.25">
      <c r="A392" s="225"/>
      <c r="B392" s="225"/>
    </row>
    <row r="393" spans="1:2" x14ac:dyDescent="0.25">
      <c r="A393" s="225"/>
      <c r="B393" s="225"/>
    </row>
    <row r="394" spans="1:2" x14ac:dyDescent="0.25">
      <c r="A394" s="225"/>
      <c r="B394" s="225"/>
    </row>
    <row r="395" spans="1:2" x14ac:dyDescent="0.25">
      <c r="A395" s="225"/>
      <c r="B395" s="225"/>
    </row>
    <row r="396" spans="1:2" x14ac:dyDescent="0.25">
      <c r="A396" s="225"/>
      <c r="B396" s="225"/>
    </row>
    <row r="397" spans="1:2" x14ac:dyDescent="0.25">
      <c r="A397" s="225"/>
      <c r="B397" s="225"/>
    </row>
    <row r="398" spans="1:2" x14ac:dyDescent="0.25">
      <c r="A398" s="225"/>
      <c r="B398" s="225"/>
    </row>
    <row r="399" spans="1:2" x14ac:dyDescent="0.25">
      <c r="A399" s="225"/>
      <c r="B399" s="225"/>
    </row>
    <row r="400" spans="1:2" x14ac:dyDescent="0.25">
      <c r="A400" s="225"/>
      <c r="B400" s="225"/>
    </row>
    <row r="401" spans="1:2" x14ac:dyDescent="0.25">
      <c r="A401" s="225"/>
      <c r="B401" s="225"/>
    </row>
    <row r="402" spans="1:2" x14ac:dyDescent="0.25">
      <c r="A402" s="225"/>
      <c r="B402" s="225"/>
    </row>
    <row r="403" spans="1:2" x14ac:dyDescent="0.25">
      <c r="A403" s="225"/>
      <c r="B403" s="225"/>
    </row>
    <row r="404" spans="1:2" x14ac:dyDescent="0.25">
      <c r="A404" s="225"/>
      <c r="B404" s="225"/>
    </row>
    <row r="405" spans="1:2" x14ac:dyDescent="0.25">
      <c r="A405" s="225"/>
      <c r="B405" s="225"/>
    </row>
    <row r="406" spans="1:2" x14ac:dyDescent="0.25">
      <c r="A406" s="225"/>
      <c r="B406" s="225"/>
    </row>
    <row r="407" spans="1:2" x14ac:dyDescent="0.25">
      <c r="A407" s="225"/>
      <c r="B407" s="225"/>
    </row>
    <row r="408" spans="1:2" x14ac:dyDescent="0.25">
      <c r="A408" s="225"/>
      <c r="B408" s="225"/>
    </row>
    <row r="409" spans="1:2" x14ac:dyDescent="0.25">
      <c r="A409" s="225"/>
      <c r="B409" s="225"/>
    </row>
    <row r="410" spans="1:2" x14ac:dyDescent="0.25">
      <c r="A410" s="225"/>
      <c r="B410" s="225"/>
    </row>
    <row r="411" spans="1:2" x14ac:dyDescent="0.25">
      <c r="A411" s="225"/>
      <c r="B411" s="225"/>
    </row>
    <row r="412" spans="1:2" x14ac:dyDescent="0.25">
      <c r="A412" s="225"/>
      <c r="B412" s="225"/>
    </row>
    <row r="413" spans="1:2" x14ac:dyDescent="0.25">
      <c r="A413" s="225"/>
      <c r="B413" s="225"/>
    </row>
    <row r="414" spans="1:2" x14ac:dyDescent="0.25">
      <c r="A414" s="225"/>
      <c r="B414" s="225"/>
    </row>
    <row r="415" spans="1:2" x14ac:dyDescent="0.25">
      <c r="A415" s="225"/>
      <c r="B415" s="225"/>
    </row>
    <row r="416" spans="1:2" x14ac:dyDescent="0.25">
      <c r="A416" s="225"/>
      <c r="B416" s="225"/>
    </row>
    <row r="417" spans="1:2" x14ac:dyDescent="0.25">
      <c r="A417" s="225"/>
      <c r="B417" s="225"/>
    </row>
    <row r="418" spans="1:2" x14ac:dyDescent="0.25">
      <c r="A418" s="225"/>
      <c r="B418" s="225"/>
    </row>
    <row r="419" spans="1:2" x14ac:dyDescent="0.25">
      <c r="A419" s="225"/>
      <c r="B419" s="225"/>
    </row>
    <row r="420" spans="1:2" x14ac:dyDescent="0.25">
      <c r="A420" s="225"/>
      <c r="B420" s="225"/>
    </row>
    <row r="421" spans="1:2" x14ac:dyDescent="0.25">
      <c r="A421" s="225"/>
      <c r="B421" s="225"/>
    </row>
    <row r="422" spans="1:2" x14ac:dyDescent="0.25">
      <c r="A422" s="225"/>
      <c r="B422" s="225"/>
    </row>
    <row r="423" spans="1:2" x14ac:dyDescent="0.25">
      <c r="A423" s="225"/>
      <c r="B423" s="225"/>
    </row>
    <row r="424" spans="1:2" x14ac:dyDescent="0.25">
      <c r="A424" s="225"/>
      <c r="B424" s="225"/>
    </row>
    <row r="425" spans="1:2" x14ac:dyDescent="0.25">
      <c r="A425" s="225"/>
      <c r="B425" s="225"/>
    </row>
    <row r="426" spans="1:2" x14ac:dyDescent="0.25">
      <c r="A426" s="225"/>
      <c r="B426" s="225"/>
    </row>
    <row r="427" spans="1:2" x14ac:dyDescent="0.25">
      <c r="A427" s="225"/>
      <c r="B427" s="225"/>
    </row>
    <row r="428" spans="1:2" x14ac:dyDescent="0.25">
      <c r="A428" s="225"/>
      <c r="B428" s="225"/>
    </row>
    <row r="429" spans="1:2" x14ac:dyDescent="0.25">
      <c r="A429" s="225"/>
      <c r="B429" s="225"/>
    </row>
    <row r="430" spans="1:2" x14ac:dyDescent="0.25">
      <c r="A430" s="225"/>
      <c r="B430" s="225"/>
    </row>
    <row r="431" spans="1:2" x14ac:dyDescent="0.25">
      <c r="A431" s="225"/>
      <c r="B431" s="225"/>
    </row>
    <row r="432" spans="1:2" x14ac:dyDescent="0.25">
      <c r="A432" s="225"/>
      <c r="B432" s="225"/>
    </row>
    <row r="433" spans="1:2" x14ac:dyDescent="0.25">
      <c r="A433" s="225"/>
      <c r="B433" s="225"/>
    </row>
    <row r="434" spans="1:2" x14ac:dyDescent="0.25">
      <c r="A434" s="225"/>
      <c r="B434" s="225"/>
    </row>
    <row r="435" spans="1:2" x14ac:dyDescent="0.25">
      <c r="A435" s="225"/>
      <c r="B435" s="225"/>
    </row>
    <row r="436" spans="1:2" x14ac:dyDescent="0.25">
      <c r="A436" s="225"/>
      <c r="B436" s="225"/>
    </row>
    <row r="437" spans="1:2" x14ac:dyDescent="0.25">
      <c r="A437" s="225"/>
      <c r="B437" s="225"/>
    </row>
    <row r="438" spans="1:2" x14ac:dyDescent="0.25">
      <c r="A438" s="225"/>
      <c r="B438" s="225"/>
    </row>
    <row r="439" spans="1:2" x14ac:dyDescent="0.25">
      <c r="A439" s="225"/>
      <c r="B439" s="225"/>
    </row>
    <row r="440" spans="1:2" x14ac:dyDescent="0.25">
      <c r="A440" s="225"/>
      <c r="B440" s="225"/>
    </row>
    <row r="441" spans="1:2" x14ac:dyDescent="0.25">
      <c r="A441" s="225"/>
      <c r="B441" s="225"/>
    </row>
    <row r="442" spans="1:2" x14ac:dyDescent="0.25">
      <c r="A442" s="225"/>
      <c r="B442" s="225"/>
    </row>
    <row r="443" spans="1:2" x14ac:dyDescent="0.25">
      <c r="A443" s="225"/>
      <c r="B443" s="225"/>
    </row>
    <row r="444" spans="1:2" x14ac:dyDescent="0.25">
      <c r="A444" s="225"/>
      <c r="B444" s="225"/>
    </row>
    <row r="445" spans="1:2" x14ac:dyDescent="0.25">
      <c r="A445" s="225"/>
      <c r="B445" s="225"/>
    </row>
    <row r="446" spans="1:2" x14ac:dyDescent="0.25">
      <c r="A446" s="225"/>
      <c r="B446" s="225"/>
    </row>
    <row r="447" spans="1:2" x14ac:dyDescent="0.25">
      <c r="A447" s="225"/>
      <c r="B447" s="225"/>
    </row>
    <row r="448" spans="1:2" x14ac:dyDescent="0.25">
      <c r="A448" s="225"/>
      <c r="B448" s="225"/>
    </row>
    <row r="449" spans="1:2" x14ac:dyDescent="0.25">
      <c r="A449" s="225"/>
      <c r="B449" s="225"/>
    </row>
    <row r="450" spans="1:2" x14ac:dyDescent="0.25">
      <c r="A450" s="225"/>
      <c r="B450" s="225"/>
    </row>
    <row r="451" spans="1:2" x14ac:dyDescent="0.25">
      <c r="A451" s="225"/>
      <c r="B451" s="225"/>
    </row>
    <row r="452" spans="1:2" x14ac:dyDescent="0.25">
      <c r="A452" s="225"/>
      <c r="B452" s="225"/>
    </row>
    <row r="453" spans="1:2" x14ac:dyDescent="0.25">
      <c r="A453" s="225"/>
      <c r="B453" s="225"/>
    </row>
    <row r="454" spans="1:2" x14ac:dyDescent="0.25">
      <c r="A454" s="225"/>
      <c r="B454" s="225"/>
    </row>
    <row r="455" spans="1:2" x14ac:dyDescent="0.25">
      <c r="A455" s="225"/>
      <c r="B455" s="225"/>
    </row>
    <row r="456" spans="1:2" x14ac:dyDescent="0.25">
      <c r="A456" s="225"/>
      <c r="B456" s="225"/>
    </row>
    <row r="457" spans="1:2" x14ac:dyDescent="0.25">
      <c r="A457" s="225"/>
      <c r="B457" s="225"/>
    </row>
    <row r="458" spans="1:2" x14ac:dyDescent="0.25">
      <c r="A458" s="225"/>
      <c r="B458" s="225"/>
    </row>
    <row r="459" spans="1:2" x14ac:dyDescent="0.25">
      <c r="A459" s="225"/>
      <c r="B459" s="225"/>
    </row>
    <row r="460" spans="1:2" x14ac:dyDescent="0.25">
      <c r="A460" s="225"/>
      <c r="B460" s="225"/>
    </row>
    <row r="461" spans="1:2" x14ac:dyDescent="0.25">
      <c r="A461" s="225"/>
      <c r="B461" s="225"/>
    </row>
    <row r="462" spans="1:2" x14ac:dyDescent="0.25">
      <c r="A462" s="225"/>
      <c r="B462" s="225"/>
    </row>
    <row r="463" spans="1:2" x14ac:dyDescent="0.25">
      <c r="A463" s="225"/>
      <c r="B463" s="225"/>
    </row>
    <row r="464" spans="1:2" x14ac:dyDescent="0.25">
      <c r="A464" s="225"/>
      <c r="B464" s="225"/>
    </row>
    <row r="465" spans="1:2" x14ac:dyDescent="0.25">
      <c r="A465" s="225"/>
      <c r="B465" s="225"/>
    </row>
    <row r="466" spans="1:2" x14ac:dyDescent="0.25">
      <c r="A466" s="225"/>
      <c r="B466" s="225"/>
    </row>
    <row r="467" spans="1:2" x14ac:dyDescent="0.25">
      <c r="A467" s="225"/>
      <c r="B467" s="225"/>
    </row>
    <row r="468" spans="1:2" x14ac:dyDescent="0.25">
      <c r="A468" s="225"/>
      <c r="B468" s="225"/>
    </row>
    <row r="469" spans="1:2" x14ac:dyDescent="0.25">
      <c r="A469" s="225"/>
      <c r="B469" s="225"/>
    </row>
    <row r="470" spans="1:2" x14ac:dyDescent="0.25">
      <c r="A470" s="225"/>
      <c r="B470" s="225"/>
    </row>
    <row r="471" spans="1:2" x14ac:dyDescent="0.25">
      <c r="A471" s="225"/>
      <c r="B471" s="225"/>
    </row>
    <row r="472" spans="1:2" x14ac:dyDescent="0.25">
      <c r="A472" s="225"/>
      <c r="B472" s="225"/>
    </row>
    <row r="473" spans="1:2" x14ac:dyDescent="0.25">
      <c r="A473" s="225"/>
      <c r="B473" s="225"/>
    </row>
    <row r="474" spans="1:2" x14ac:dyDescent="0.25">
      <c r="A474" s="225"/>
      <c r="B474" s="225"/>
    </row>
    <row r="475" spans="1:2" x14ac:dyDescent="0.25">
      <c r="A475" s="225"/>
      <c r="B475" s="225"/>
    </row>
    <row r="476" spans="1:2" x14ac:dyDescent="0.25">
      <c r="A476" s="225"/>
      <c r="B476" s="225"/>
    </row>
    <row r="477" spans="1:2" x14ac:dyDescent="0.25">
      <c r="A477" s="225"/>
      <c r="B477" s="225"/>
    </row>
    <row r="478" spans="1:2" x14ac:dyDescent="0.25">
      <c r="A478" s="225"/>
      <c r="B478" s="225"/>
    </row>
    <row r="479" spans="1:2" x14ac:dyDescent="0.25">
      <c r="A479" s="225"/>
      <c r="B479" s="225"/>
    </row>
    <row r="480" spans="1:2" x14ac:dyDescent="0.25">
      <c r="A480" s="225"/>
      <c r="B480" s="225"/>
    </row>
    <row r="481" spans="1:2" x14ac:dyDescent="0.25">
      <c r="A481" s="225"/>
      <c r="B481" s="225"/>
    </row>
    <row r="482" spans="1:2" x14ac:dyDescent="0.25">
      <c r="A482" s="225"/>
      <c r="B482" s="225"/>
    </row>
    <row r="483" spans="1:2" x14ac:dyDescent="0.25">
      <c r="A483" s="225"/>
      <c r="B483" s="225"/>
    </row>
    <row r="484" spans="1:2" x14ac:dyDescent="0.25">
      <c r="A484" s="225"/>
      <c r="B484" s="225"/>
    </row>
    <row r="485" spans="1:2" x14ac:dyDescent="0.25">
      <c r="A485" s="225"/>
      <c r="B485" s="225"/>
    </row>
    <row r="486" spans="1:2" x14ac:dyDescent="0.25">
      <c r="A486" s="225"/>
      <c r="B486" s="225"/>
    </row>
    <row r="487" spans="1:2" x14ac:dyDescent="0.25">
      <c r="A487" s="225"/>
      <c r="B487" s="225"/>
    </row>
    <row r="488" spans="1:2" x14ac:dyDescent="0.25">
      <c r="A488" s="225"/>
      <c r="B488" s="225"/>
    </row>
    <row r="489" spans="1:2" x14ac:dyDescent="0.25">
      <c r="A489" s="225"/>
      <c r="B489" s="225"/>
    </row>
    <row r="490" spans="1:2" x14ac:dyDescent="0.25">
      <c r="A490" s="225"/>
      <c r="B490" s="225"/>
    </row>
    <row r="491" spans="1:2" x14ac:dyDescent="0.25">
      <c r="A491" s="225"/>
      <c r="B491" s="225"/>
    </row>
    <row r="492" spans="1:2" x14ac:dyDescent="0.25">
      <c r="A492" s="225"/>
      <c r="B492" s="225"/>
    </row>
    <row r="493" spans="1:2" x14ac:dyDescent="0.25">
      <c r="A493" s="225"/>
      <c r="B493" s="225"/>
    </row>
    <row r="494" spans="1:2" x14ac:dyDescent="0.25">
      <c r="A494" s="225"/>
      <c r="B494" s="225"/>
    </row>
    <row r="495" spans="1:2" x14ac:dyDescent="0.25">
      <c r="A495" s="225"/>
      <c r="B495" s="225"/>
    </row>
    <row r="496" spans="1:2" x14ac:dyDescent="0.25">
      <c r="A496" s="225"/>
      <c r="B496" s="225"/>
    </row>
    <row r="497" spans="1:2" x14ac:dyDescent="0.25">
      <c r="A497" s="225"/>
      <c r="B497" s="225"/>
    </row>
    <row r="498" spans="1:2" x14ac:dyDescent="0.25">
      <c r="A498" s="225"/>
      <c r="B498" s="225"/>
    </row>
    <row r="499" spans="1:2" x14ac:dyDescent="0.25">
      <c r="A499" s="225"/>
      <c r="B499" s="225"/>
    </row>
    <row r="500" spans="1:2" x14ac:dyDescent="0.25">
      <c r="A500" s="225"/>
      <c r="B500" s="225"/>
    </row>
    <row r="501" spans="1:2" x14ac:dyDescent="0.25">
      <c r="A501" s="225"/>
      <c r="B501" s="225"/>
    </row>
    <row r="502" spans="1:2" x14ac:dyDescent="0.25">
      <c r="A502" s="225"/>
      <c r="B502" s="225"/>
    </row>
    <row r="503" spans="1:2" x14ac:dyDescent="0.25">
      <c r="A503" s="225"/>
      <c r="B503" s="225"/>
    </row>
    <row r="504" spans="1:2" x14ac:dyDescent="0.25">
      <c r="A504" s="225"/>
      <c r="B504" s="225"/>
    </row>
    <row r="505" spans="1:2" x14ac:dyDescent="0.25">
      <c r="A505" s="225"/>
      <c r="B505" s="225"/>
    </row>
    <row r="506" spans="1:2" x14ac:dyDescent="0.25">
      <c r="A506" s="225"/>
      <c r="B506" s="225"/>
    </row>
    <row r="507" spans="1:2" x14ac:dyDescent="0.25">
      <c r="A507" s="225"/>
      <c r="B507" s="225"/>
    </row>
    <row r="508" spans="1:2" x14ac:dyDescent="0.25">
      <c r="A508" s="225"/>
      <c r="B508" s="225"/>
    </row>
    <row r="509" spans="1:2" x14ac:dyDescent="0.25">
      <c r="A509" s="225"/>
      <c r="B509" s="225"/>
    </row>
    <row r="510" spans="1:2" x14ac:dyDescent="0.25">
      <c r="A510" s="225"/>
      <c r="B510" s="225"/>
    </row>
    <row r="511" spans="1:2" x14ac:dyDescent="0.25">
      <c r="A511" s="225"/>
      <c r="B511" s="225"/>
    </row>
    <row r="512" spans="1:2" x14ac:dyDescent="0.25">
      <c r="A512" s="225"/>
      <c r="B512" s="225"/>
    </row>
    <row r="513" spans="1:2" x14ac:dyDescent="0.25">
      <c r="A513" s="225"/>
      <c r="B513" s="225"/>
    </row>
    <row r="514" spans="1:2" x14ac:dyDescent="0.25">
      <c r="A514" s="225"/>
      <c r="B514" s="225"/>
    </row>
    <row r="515" spans="1:2" x14ac:dyDescent="0.25">
      <c r="A515" s="225"/>
      <c r="B515" s="225"/>
    </row>
    <row r="516" spans="1:2" x14ac:dyDescent="0.25">
      <c r="A516" s="225"/>
      <c r="B516" s="225"/>
    </row>
    <row r="517" spans="1:2" x14ac:dyDescent="0.25">
      <c r="A517" s="225"/>
      <c r="B517" s="225"/>
    </row>
    <row r="518" spans="1:2" x14ac:dyDescent="0.25">
      <c r="A518" s="225"/>
      <c r="B518" s="225"/>
    </row>
    <row r="519" spans="1:2" x14ac:dyDescent="0.25">
      <c r="A519" s="225"/>
      <c r="B519" s="225"/>
    </row>
    <row r="520" spans="1:2" x14ac:dyDescent="0.25">
      <c r="A520" s="225"/>
      <c r="B520" s="225"/>
    </row>
    <row r="521" spans="1:2" x14ac:dyDescent="0.25">
      <c r="A521" s="225"/>
      <c r="B521" s="225"/>
    </row>
    <row r="522" spans="1:2" x14ac:dyDescent="0.25">
      <c r="A522" s="225"/>
      <c r="B522" s="225"/>
    </row>
    <row r="523" spans="1:2" x14ac:dyDescent="0.25">
      <c r="A523" s="225"/>
      <c r="B523" s="225"/>
    </row>
    <row r="524" spans="1:2" x14ac:dyDescent="0.25">
      <c r="A524" s="225"/>
      <c r="B524" s="225"/>
    </row>
    <row r="525" spans="1:2" x14ac:dyDescent="0.25">
      <c r="A525" s="225"/>
      <c r="B525" s="225"/>
    </row>
    <row r="526" spans="1:2" x14ac:dyDescent="0.25">
      <c r="A526" s="225"/>
      <c r="B526" s="225"/>
    </row>
    <row r="527" spans="1:2" x14ac:dyDescent="0.25">
      <c r="A527" s="225"/>
      <c r="B527" s="225"/>
    </row>
    <row r="528" spans="1:2" x14ac:dyDescent="0.25">
      <c r="A528" s="225"/>
      <c r="B528" s="225"/>
    </row>
    <row r="529" spans="1:2" x14ac:dyDescent="0.25">
      <c r="A529" s="225"/>
      <c r="B529" s="225"/>
    </row>
    <row r="530" spans="1:2" x14ac:dyDescent="0.25">
      <c r="A530" s="225"/>
      <c r="B530" s="225"/>
    </row>
    <row r="531" spans="1:2" x14ac:dyDescent="0.25">
      <c r="A531" s="225"/>
      <c r="B531" s="225"/>
    </row>
    <row r="532" spans="1:2" x14ac:dyDescent="0.25">
      <c r="A532" s="225"/>
      <c r="B532" s="225"/>
    </row>
    <row r="533" spans="1:2" x14ac:dyDescent="0.25">
      <c r="A533" s="225"/>
      <c r="B533" s="225"/>
    </row>
    <row r="534" spans="1:2" x14ac:dyDescent="0.25">
      <c r="A534" s="225"/>
      <c r="B534" s="225"/>
    </row>
    <row r="535" spans="1:2" x14ac:dyDescent="0.25">
      <c r="A535" s="225"/>
      <c r="B535" s="225"/>
    </row>
    <row r="536" spans="1:2" x14ac:dyDescent="0.25">
      <c r="A536" s="225"/>
      <c r="B536" s="225"/>
    </row>
    <row r="537" spans="1:2" x14ac:dyDescent="0.25">
      <c r="A537" s="225"/>
      <c r="B537" s="225"/>
    </row>
    <row r="538" spans="1:2" x14ac:dyDescent="0.25">
      <c r="A538" s="225"/>
      <c r="B538" s="225"/>
    </row>
    <row r="539" spans="1:2" x14ac:dyDescent="0.25">
      <c r="A539" s="225"/>
      <c r="B539" s="225"/>
    </row>
    <row r="540" spans="1:2" x14ac:dyDescent="0.25">
      <c r="A540" s="225"/>
      <c r="B540" s="225"/>
    </row>
    <row r="541" spans="1:2" x14ac:dyDescent="0.25">
      <c r="A541" s="225"/>
      <c r="B541" s="225"/>
    </row>
    <row r="542" spans="1:2" x14ac:dyDescent="0.25">
      <c r="A542" s="225"/>
      <c r="B542" s="225"/>
    </row>
    <row r="543" spans="1:2" x14ac:dyDescent="0.25">
      <c r="A543" s="225"/>
      <c r="B543" s="225"/>
    </row>
    <row r="544" spans="1:2" x14ac:dyDescent="0.25">
      <c r="A544" s="225"/>
      <c r="B544" s="225"/>
    </row>
    <row r="545" spans="1:2" x14ac:dyDescent="0.25">
      <c r="A545" s="225"/>
      <c r="B545" s="225"/>
    </row>
    <row r="546" spans="1:2" x14ac:dyDescent="0.25">
      <c r="A546" s="225"/>
      <c r="B546" s="225"/>
    </row>
    <row r="547" spans="1:2" x14ac:dyDescent="0.25">
      <c r="A547" s="225"/>
      <c r="B547" s="225"/>
    </row>
    <row r="548" spans="1:2" x14ac:dyDescent="0.25">
      <c r="A548" s="225"/>
      <c r="B548" s="225"/>
    </row>
    <row r="549" spans="1:2" x14ac:dyDescent="0.25">
      <c r="A549" s="225"/>
      <c r="B549" s="225"/>
    </row>
    <row r="550" spans="1:2" x14ac:dyDescent="0.25">
      <c r="A550" s="225"/>
      <c r="B550" s="225"/>
    </row>
    <row r="551" spans="1:2" x14ac:dyDescent="0.25">
      <c r="A551" s="225"/>
      <c r="B551" s="225"/>
    </row>
    <row r="552" spans="1:2" x14ac:dyDescent="0.25">
      <c r="A552" s="225"/>
      <c r="B552" s="225"/>
    </row>
    <row r="553" spans="1:2" x14ac:dyDescent="0.25">
      <c r="A553" s="225"/>
      <c r="B553" s="225"/>
    </row>
    <row r="554" spans="1:2" x14ac:dyDescent="0.25">
      <c r="A554" s="225"/>
      <c r="B554" s="225"/>
    </row>
    <row r="555" spans="1:2" x14ac:dyDescent="0.25">
      <c r="A555" s="225"/>
      <c r="B555" s="225"/>
    </row>
    <row r="556" spans="1:2" x14ac:dyDescent="0.25">
      <c r="A556" s="225"/>
      <c r="B556" s="225"/>
    </row>
    <row r="557" spans="1:2" x14ac:dyDescent="0.25">
      <c r="A557" s="225"/>
      <c r="B557" s="225"/>
    </row>
    <row r="558" spans="1:2" x14ac:dyDescent="0.25">
      <c r="A558" s="225"/>
      <c r="B558" s="225"/>
    </row>
    <row r="559" spans="1:2" x14ac:dyDescent="0.25">
      <c r="A559" s="225"/>
      <c r="B559" s="225"/>
    </row>
    <row r="560" spans="1:2" x14ac:dyDescent="0.25">
      <c r="A560" s="225"/>
      <c r="B560" s="225"/>
    </row>
    <row r="561" spans="1:2" x14ac:dyDescent="0.25">
      <c r="A561" s="225"/>
      <c r="B561" s="225"/>
    </row>
    <row r="562" spans="1:2" x14ac:dyDescent="0.25">
      <c r="A562" s="225"/>
      <c r="B562" s="225"/>
    </row>
    <row r="563" spans="1:2" x14ac:dyDescent="0.25">
      <c r="A563" s="225"/>
      <c r="B563" s="225"/>
    </row>
    <row r="564" spans="1:2" x14ac:dyDescent="0.25">
      <c r="A564" s="225"/>
      <c r="B564" s="225"/>
    </row>
    <row r="565" spans="1:2" x14ac:dyDescent="0.25">
      <c r="A565" s="225"/>
      <c r="B565" s="225"/>
    </row>
    <row r="566" spans="1:2" x14ac:dyDescent="0.25">
      <c r="A566" s="225"/>
      <c r="B566" s="225"/>
    </row>
    <row r="567" spans="1:2" x14ac:dyDescent="0.25">
      <c r="A567" s="225"/>
      <c r="B567" s="225"/>
    </row>
    <row r="568" spans="1:2" x14ac:dyDescent="0.25">
      <c r="A568" s="225"/>
      <c r="B568" s="225"/>
    </row>
    <row r="569" spans="1:2" x14ac:dyDescent="0.25">
      <c r="A569" s="225"/>
      <c r="B569" s="225"/>
    </row>
    <row r="570" spans="1:2" x14ac:dyDescent="0.25">
      <c r="A570" s="225"/>
      <c r="B570" s="225"/>
    </row>
    <row r="571" spans="1:2" x14ac:dyDescent="0.25">
      <c r="A571" s="225"/>
      <c r="B571" s="225"/>
    </row>
    <row r="572" spans="1:2" x14ac:dyDescent="0.25">
      <c r="A572" s="225"/>
      <c r="B572" s="225"/>
    </row>
    <row r="573" spans="1:2" x14ac:dyDescent="0.25">
      <c r="A573" s="225"/>
      <c r="B573" s="225"/>
    </row>
    <row r="574" spans="1:2" x14ac:dyDescent="0.25">
      <c r="A574" s="225"/>
      <c r="B574" s="225"/>
    </row>
    <row r="575" spans="1:2" x14ac:dyDescent="0.25">
      <c r="A575" s="225"/>
      <c r="B575" s="225"/>
    </row>
    <row r="576" spans="1:2" x14ac:dyDescent="0.25">
      <c r="A576" s="225"/>
      <c r="B576" s="225"/>
    </row>
    <row r="577" spans="1:2" x14ac:dyDescent="0.25">
      <c r="A577" s="225"/>
      <c r="B577" s="225"/>
    </row>
    <row r="578" spans="1:2" x14ac:dyDescent="0.25">
      <c r="A578" s="225"/>
      <c r="B578" s="225"/>
    </row>
    <row r="579" spans="1:2" x14ac:dyDescent="0.25">
      <c r="A579" s="225"/>
      <c r="B579" s="225"/>
    </row>
    <row r="580" spans="1:2" x14ac:dyDescent="0.25">
      <c r="A580" s="225"/>
      <c r="B580" s="225"/>
    </row>
    <row r="581" spans="1:2" x14ac:dyDescent="0.25">
      <c r="A581" s="225"/>
      <c r="B581" s="225"/>
    </row>
    <row r="582" spans="1:2" x14ac:dyDescent="0.25">
      <c r="A582" s="225"/>
      <c r="B582" s="225"/>
    </row>
    <row r="583" spans="1:2" x14ac:dyDescent="0.25">
      <c r="A583" s="225"/>
      <c r="B583" s="225"/>
    </row>
    <row r="584" spans="1:2" x14ac:dyDescent="0.25">
      <c r="A584" s="225"/>
      <c r="B584" s="225"/>
    </row>
    <row r="585" spans="1:2" x14ac:dyDescent="0.25">
      <c r="A585" s="225"/>
      <c r="B585" s="225"/>
    </row>
    <row r="586" spans="1:2" x14ac:dyDescent="0.25">
      <c r="A586" s="225"/>
      <c r="B586" s="225"/>
    </row>
    <row r="587" spans="1:2" x14ac:dyDescent="0.25">
      <c r="A587" s="225"/>
      <c r="B587" s="225"/>
    </row>
    <row r="588" spans="1:2" x14ac:dyDescent="0.25">
      <c r="A588" s="225"/>
      <c r="B588" s="225"/>
    </row>
    <row r="589" spans="1:2" x14ac:dyDescent="0.25">
      <c r="A589" s="225"/>
      <c r="B589" s="225"/>
    </row>
    <row r="590" spans="1:2" x14ac:dyDescent="0.25">
      <c r="A590" s="225"/>
      <c r="B590" s="225"/>
    </row>
    <row r="591" spans="1:2" x14ac:dyDescent="0.25">
      <c r="A591" s="225"/>
      <c r="B591" s="225"/>
    </row>
    <row r="592" spans="1:2" x14ac:dyDescent="0.25">
      <c r="A592" s="225"/>
      <c r="B592" s="225"/>
    </row>
    <row r="593" spans="1:2" x14ac:dyDescent="0.25">
      <c r="A593" s="225"/>
      <c r="B593" s="225"/>
    </row>
    <row r="594" spans="1:2" x14ac:dyDescent="0.25">
      <c r="A594" s="225"/>
      <c r="B594" s="225"/>
    </row>
    <row r="595" spans="1:2" x14ac:dyDescent="0.25">
      <c r="A595" s="225"/>
      <c r="B595" s="225"/>
    </row>
    <row r="596" spans="1:2" x14ac:dyDescent="0.25">
      <c r="A596" s="225"/>
      <c r="B596" s="225"/>
    </row>
    <row r="597" spans="1:2" x14ac:dyDescent="0.25">
      <c r="A597" s="225"/>
      <c r="B597" s="225"/>
    </row>
    <row r="598" spans="1:2" x14ac:dyDescent="0.25">
      <c r="A598" s="225"/>
      <c r="B598" s="225"/>
    </row>
    <row r="599" spans="1:2" x14ac:dyDescent="0.25">
      <c r="A599" s="225"/>
      <c r="B599" s="225"/>
    </row>
    <row r="600" spans="1:2" x14ac:dyDescent="0.25">
      <c r="A600" s="225"/>
      <c r="B600" s="225"/>
    </row>
    <row r="601" spans="1:2" x14ac:dyDescent="0.25">
      <c r="A601" s="225"/>
      <c r="B601" s="225"/>
    </row>
    <row r="602" spans="1:2" x14ac:dyDescent="0.25">
      <c r="A602" s="225"/>
      <c r="B602" s="225"/>
    </row>
    <row r="603" spans="1:2" x14ac:dyDescent="0.25">
      <c r="A603" s="225"/>
      <c r="B603" s="225"/>
    </row>
    <row r="604" spans="1:2" x14ac:dyDescent="0.25">
      <c r="A604" s="225"/>
      <c r="B604" s="225"/>
    </row>
    <row r="605" spans="1:2" x14ac:dyDescent="0.25">
      <c r="A605" s="225"/>
      <c r="B605" s="225"/>
    </row>
    <row r="606" spans="1:2" x14ac:dyDescent="0.25">
      <c r="A606" s="225"/>
      <c r="B606" s="225"/>
    </row>
    <row r="607" spans="1:2" x14ac:dyDescent="0.25">
      <c r="A607" s="225"/>
      <c r="B607" s="225"/>
    </row>
    <row r="608" spans="1:2" x14ac:dyDescent="0.25">
      <c r="A608" s="225"/>
      <c r="B608" s="225"/>
    </row>
    <row r="609" spans="1:2" x14ac:dyDescent="0.25">
      <c r="A609" s="225"/>
      <c r="B609" s="225"/>
    </row>
    <row r="610" spans="1:2" x14ac:dyDescent="0.25">
      <c r="A610" s="225"/>
      <c r="B610" s="225"/>
    </row>
    <row r="611" spans="1:2" x14ac:dyDescent="0.25">
      <c r="A611" s="225"/>
      <c r="B611" s="225"/>
    </row>
    <row r="612" spans="1:2" x14ac:dyDescent="0.25">
      <c r="A612" s="225"/>
      <c r="B612" s="225"/>
    </row>
    <row r="613" spans="1:2" x14ac:dyDescent="0.25">
      <c r="A613" s="225"/>
      <c r="B613" s="225"/>
    </row>
    <row r="614" spans="1:2" x14ac:dyDescent="0.25">
      <c r="A614" s="225"/>
      <c r="B614" s="225"/>
    </row>
    <row r="615" spans="1:2" x14ac:dyDescent="0.25">
      <c r="A615" s="225"/>
      <c r="B615" s="225"/>
    </row>
    <row r="616" spans="1:2" x14ac:dyDescent="0.25">
      <c r="A616" s="225"/>
      <c r="B616" s="225"/>
    </row>
    <row r="617" spans="1:2" x14ac:dyDescent="0.25">
      <c r="A617" s="225"/>
      <c r="B617" s="225"/>
    </row>
    <row r="618" spans="1:2" x14ac:dyDescent="0.25">
      <c r="A618" s="225"/>
      <c r="B618" s="225"/>
    </row>
    <row r="619" spans="1:2" x14ac:dyDescent="0.25">
      <c r="A619" s="225"/>
      <c r="B619" s="225"/>
    </row>
    <row r="620" spans="1:2" x14ac:dyDescent="0.25">
      <c r="A620" s="225"/>
      <c r="B620" s="225"/>
    </row>
    <row r="621" spans="1:2" x14ac:dyDescent="0.25">
      <c r="A621" s="225"/>
      <c r="B621" s="225"/>
    </row>
    <row r="622" spans="1:2" x14ac:dyDescent="0.25">
      <c r="A622" s="225"/>
      <c r="B622" s="225"/>
    </row>
    <row r="623" spans="1:2" x14ac:dyDescent="0.25">
      <c r="A623" s="225"/>
      <c r="B623" s="225"/>
    </row>
    <row r="624" spans="1:2" x14ac:dyDescent="0.25">
      <c r="A624" s="225"/>
      <c r="B624" s="225"/>
    </row>
    <row r="625" spans="1:2" x14ac:dyDescent="0.25">
      <c r="A625" s="225"/>
      <c r="B625" s="225"/>
    </row>
    <row r="626" spans="1:2" x14ac:dyDescent="0.25">
      <c r="A626" s="225"/>
      <c r="B626" s="225"/>
    </row>
    <row r="627" spans="1:2" x14ac:dyDescent="0.25">
      <c r="A627" s="225"/>
      <c r="B627" s="225"/>
    </row>
    <row r="628" spans="1:2" x14ac:dyDescent="0.25">
      <c r="A628" s="225"/>
      <c r="B628" s="225"/>
    </row>
    <row r="629" spans="1:2" x14ac:dyDescent="0.25">
      <c r="A629" s="225"/>
      <c r="B629" s="225"/>
    </row>
    <row r="630" spans="1:2" x14ac:dyDescent="0.25">
      <c r="A630" s="225"/>
      <c r="B630" s="225"/>
    </row>
    <row r="631" spans="1:2" x14ac:dyDescent="0.25">
      <c r="A631" s="225"/>
      <c r="B631" s="225"/>
    </row>
    <row r="632" spans="1:2" x14ac:dyDescent="0.25">
      <c r="A632" s="225"/>
      <c r="B632" s="225"/>
    </row>
    <row r="633" spans="1:2" x14ac:dyDescent="0.25">
      <c r="A633" s="225"/>
      <c r="B633" s="225"/>
    </row>
    <row r="634" spans="1:2" x14ac:dyDescent="0.25">
      <c r="A634" s="225"/>
      <c r="B634" s="225"/>
    </row>
    <row r="635" spans="1:2" x14ac:dyDescent="0.25">
      <c r="A635" s="225"/>
      <c r="B635" s="225"/>
    </row>
    <row r="636" spans="1:2" x14ac:dyDescent="0.25">
      <c r="A636" s="225"/>
      <c r="B636" s="225"/>
    </row>
    <row r="637" spans="1:2" x14ac:dyDescent="0.25">
      <c r="A637" s="225"/>
      <c r="B637" s="225"/>
    </row>
    <row r="638" spans="1:2" x14ac:dyDescent="0.25">
      <c r="A638" s="225"/>
      <c r="B638" s="225"/>
    </row>
    <row r="639" spans="1:2" x14ac:dyDescent="0.25">
      <c r="A639" s="225"/>
      <c r="B639" s="225"/>
    </row>
    <row r="640" spans="1:2" x14ac:dyDescent="0.25">
      <c r="A640" s="225"/>
      <c r="B640" s="225"/>
    </row>
    <row r="641" spans="1:2" x14ac:dyDescent="0.25">
      <c r="A641" s="225"/>
      <c r="B641" s="225"/>
    </row>
    <row r="642" spans="1:2" x14ac:dyDescent="0.25">
      <c r="A642" s="225"/>
      <c r="B642" s="225"/>
    </row>
    <row r="643" spans="1:2" x14ac:dyDescent="0.25">
      <c r="A643" s="225"/>
      <c r="B643" s="225"/>
    </row>
    <row r="644" spans="1:2" x14ac:dyDescent="0.25">
      <c r="A644" s="225"/>
      <c r="B644" s="225"/>
    </row>
    <row r="645" spans="1:2" x14ac:dyDescent="0.25">
      <c r="A645" s="225"/>
      <c r="B645" s="225"/>
    </row>
    <row r="646" spans="1:2" x14ac:dyDescent="0.25">
      <c r="A646" s="225"/>
      <c r="B646" s="225"/>
    </row>
    <row r="647" spans="1:2" x14ac:dyDescent="0.25">
      <c r="A647" s="225"/>
      <c r="B647" s="225"/>
    </row>
    <row r="648" spans="1:2" x14ac:dyDescent="0.25">
      <c r="A648" s="225"/>
      <c r="B648" s="225"/>
    </row>
    <row r="649" spans="1:2" x14ac:dyDescent="0.25">
      <c r="A649" s="225"/>
      <c r="B649" s="225"/>
    </row>
    <row r="650" spans="1:2" x14ac:dyDescent="0.25">
      <c r="A650" s="225"/>
      <c r="B650" s="225"/>
    </row>
    <row r="651" spans="1:2" x14ac:dyDescent="0.25">
      <c r="A651" s="225"/>
      <c r="B651" s="225"/>
    </row>
    <row r="652" spans="1:2" x14ac:dyDescent="0.25">
      <c r="A652" s="225"/>
      <c r="B652" s="225"/>
    </row>
    <row r="653" spans="1:2" x14ac:dyDescent="0.25">
      <c r="A653" s="225"/>
      <c r="B653" s="225"/>
    </row>
    <row r="654" spans="1:2" x14ac:dyDescent="0.25">
      <c r="A654" s="225"/>
      <c r="B654" s="225"/>
    </row>
    <row r="655" spans="1:2" x14ac:dyDescent="0.25">
      <c r="A655" s="225"/>
      <c r="B655" s="225"/>
    </row>
    <row r="656" spans="1:2" x14ac:dyDescent="0.25">
      <c r="A656" s="225"/>
      <c r="B656" s="225"/>
    </row>
    <row r="657" spans="1:2" x14ac:dyDescent="0.25">
      <c r="A657" s="225"/>
      <c r="B657" s="225"/>
    </row>
    <row r="658" spans="1:2" x14ac:dyDescent="0.25">
      <c r="A658" s="225"/>
      <c r="B658" s="225"/>
    </row>
    <row r="659" spans="1:2" x14ac:dyDescent="0.25">
      <c r="A659" s="225"/>
      <c r="B659" s="225"/>
    </row>
    <row r="660" spans="1:2" x14ac:dyDescent="0.25">
      <c r="A660" s="225"/>
      <c r="B660" s="225"/>
    </row>
    <row r="661" spans="1:2" x14ac:dyDescent="0.25">
      <c r="A661" s="225"/>
      <c r="B661" s="225"/>
    </row>
    <row r="662" spans="1:2" x14ac:dyDescent="0.25">
      <c r="A662" s="225"/>
      <c r="B662" s="225"/>
    </row>
    <row r="663" spans="1:2" x14ac:dyDescent="0.25">
      <c r="A663" s="225"/>
      <c r="B663" s="225"/>
    </row>
    <row r="664" spans="1:2" x14ac:dyDescent="0.25">
      <c r="A664" s="225"/>
      <c r="B664" s="225"/>
    </row>
    <row r="665" spans="1:2" x14ac:dyDescent="0.25">
      <c r="A665" s="225"/>
      <c r="B665" s="225"/>
    </row>
    <row r="666" spans="1:2" x14ac:dyDescent="0.25">
      <c r="A666" s="225"/>
      <c r="B666" s="225"/>
    </row>
    <row r="667" spans="1:2" x14ac:dyDescent="0.25">
      <c r="A667" s="225"/>
      <c r="B667" s="225"/>
    </row>
    <row r="668" spans="1:2" x14ac:dyDescent="0.25">
      <c r="A668" s="225"/>
      <c r="B668" s="225"/>
    </row>
    <row r="669" spans="1:2" x14ac:dyDescent="0.25">
      <c r="A669" s="225"/>
      <c r="B669" s="225"/>
    </row>
    <row r="670" spans="1:2" x14ac:dyDescent="0.25">
      <c r="A670" s="225"/>
      <c r="B670" s="225"/>
    </row>
    <row r="671" spans="1:2" x14ac:dyDescent="0.25">
      <c r="A671" s="225"/>
      <c r="B671" s="225"/>
    </row>
    <row r="672" spans="1:2" x14ac:dyDescent="0.25">
      <c r="A672" s="225"/>
      <c r="B672" s="225"/>
    </row>
    <row r="673" spans="1:2" x14ac:dyDescent="0.25">
      <c r="A673" s="225"/>
      <c r="B673" s="225"/>
    </row>
    <row r="674" spans="1:2" x14ac:dyDescent="0.25">
      <c r="A674" s="225"/>
      <c r="B674" s="225"/>
    </row>
    <row r="675" spans="1:2" x14ac:dyDescent="0.25">
      <c r="A675" s="225"/>
      <c r="B675" s="225"/>
    </row>
    <row r="676" spans="1:2" x14ac:dyDescent="0.25">
      <c r="A676" s="225"/>
      <c r="B676" s="225"/>
    </row>
    <row r="677" spans="1:2" x14ac:dyDescent="0.25">
      <c r="A677" s="225"/>
      <c r="B677" s="225"/>
    </row>
    <row r="678" spans="1:2" x14ac:dyDescent="0.25">
      <c r="A678" s="225"/>
      <c r="B678" s="225"/>
    </row>
    <row r="679" spans="1:2" x14ac:dyDescent="0.25">
      <c r="A679" s="225"/>
      <c r="B679" s="225"/>
    </row>
    <row r="680" spans="1:2" x14ac:dyDescent="0.25">
      <c r="A680" s="225"/>
      <c r="B680" s="225"/>
    </row>
    <row r="681" spans="1:2" x14ac:dyDescent="0.25">
      <c r="A681" s="225"/>
      <c r="B681" s="225"/>
    </row>
    <row r="682" spans="1:2" x14ac:dyDescent="0.25">
      <c r="A682" s="225"/>
      <c r="B682" s="225"/>
    </row>
    <row r="683" spans="1:2" x14ac:dyDescent="0.25">
      <c r="A683" s="225"/>
      <c r="B683" s="225"/>
    </row>
    <row r="684" spans="1:2" x14ac:dyDescent="0.25">
      <c r="A684" s="225"/>
      <c r="B684" s="225"/>
    </row>
    <row r="685" spans="1:2" x14ac:dyDescent="0.25">
      <c r="A685" s="225"/>
      <c r="B685" s="225"/>
    </row>
    <row r="686" spans="1:2" x14ac:dyDescent="0.25">
      <c r="A686" s="225"/>
      <c r="B686" s="225"/>
    </row>
    <row r="687" spans="1:2" x14ac:dyDescent="0.25">
      <c r="A687" s="225"/>
      <c r="B687" s="225"/>
    </row>
    <row r="688" spans="1:2" x14ac:dyDescent="0.25">
      <c r="A688" s="225"/>
      <c r="B688" s="225"/>
    </row>
    <row r="689" spans="1:2" x14ac:dyDescent="0.25">
      <c r="A689" s="225"/>
      <c r="B689" s="225"/>
    </row>
    <row r="690" spans="1:2" x14ac:dyDescent="0.25">
      <c r="A690" s="225"/>
      <c r="B690" s="225"/>
    </row>
    <row r="691" spans="1:2" x14ac:dyDescent="0.25">
      <c r="A691" s="225"/>
      <c r="B691" s="225"/>
    </row>
    <row r="692" spans="1:2" x14ac:dyDescent="0.25">
      <c r="A692" s="225"/>
      <c r="B692" s="225"/>
    </row>
    <row r="693" spans="1:2" x14ac:dyDescent="0.25">
      <c r="A693" s="225"/>
      <c r="B693" s="225"/>
    </row>
    <row r="694" spans="1:2" x14ac:dyDescent="0.25">
      <c r="A694" s="225"/>
      <c r="B694" s="225"/>
    </row>
    <row r="695" spans="1:2" x14ac:dyDescent="0.25">
      <c r="A695" s="225"/>
      <c r="B695" s="225"/>
    </row>
    <row r="696" spans="1:2" x14ac:dyDescent="0.25">
      <c r="A696" s="225"/>
      <c r="B696" s="225"/>
    </row>
    <row r="697" spans="1:2" x14ac:dyDescent="0.25">
      <c r="A697" s="225"/>
      <c r="B697" s="225"/>
    </row>
    <row r="698" spans="1:2" x14ac:dyDescent="0.25">
      <c r="A698" s="225"/>
      <c r="B698" s="225"/>
    </row>
    <row r="699" spans="1:2" x14ac:dyDescent="0.25">
      <c r="A699" s="225"/>
      <c r="B699" s="225"/>
    </row>
    <row r="700" spans="1:2" x14ac:dyDescent="0.25">
      <c r="A700" s="225"/>
      <c r="B700" s="225"/>
    </row>
    <row r="701" spans="1:2" x14ac:dyDescent="0.25">
      <c r="A701" s="225"/>
      <c r="B701" s="225"/>
    </row>
    <row r="702" spans="1:2" x14ac:dyDescent="0.25">
      <c r="A702" s="225"/>
      <c r="B702" s="225"/>
    </row>
    <row r="703" spans="1:2" x14ac:dyDescent="0.25">
      <c r="A703" s="225"/>
      <c r="B703" s="225"/>
    </row>
    <row r="704" spans="1:2" x14ac:dyDescent="0.25">
      <c r="A704" s="225"/>
      <c r="B704" s="225"/>
    </row>
    <row r="705" spans="1:2" x14ac:dyDescent="0.25">
      <c r="A705" s="225"/>
      <c r="B705" s="225"/>
    </row>
    <row r="706" spans="1:2" x14ac:dyDescent="0.25">
      <c r="A706" s="225"/>
      <c r="B706" s="225"/>
    </row>
    <row r="707" spans="1:2" x14ac:dyDescent="0.25">
      <c r="B707" s="228"/>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Sección 1. Metas - Magnitud</vt:lpstr>
      <vt:lpstr>Sección 2. Metas - Presupuesto</vt:lpstr>
      <vt:lpstr>Sección 3. Metas Producto</vt:lpstr>
      <vt:lpstr>8</vt:lpstr>
      <vt:lpstr>ACT_8</vt:lpstr>
      <vt:lpstr>9</vt:lpstr>
      <vt:lpstr>ACT_9</vt:lpstr>
      <vt:lpstr>Variables</vt:lpstr>
      <vt:lpstr>ODS</vt:lpstr>
      <vt:lpstr>Sección 4. Territorialización</vt:lpstr>
      <vt:lpstr>'Sección 3. Metas Producto'!Área_de_impresión</vt:lpstr>
      <vt:lpstr>'Sección 4. Territorialización'!Área_de_impresión</vt:lpstr>
      <vt:lpstr>Variables!Área_de_impresión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2020-03-13T00:25:44Z</cp:lastPrinted>
  <dcterms:created xsi:type="dcterms:W3CDTF">2010-03-25T16:40:43Z</dcterms:created>
  <dcterms:modified xsi:type="dcterms:W3CDTF">2021-01-20T23:55:29Z</dcterms:modified>
</cp:coreProperties>
</file>