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storage_admin\OAPLANEACION-SDM\6. PLAN ANUAL DE ADQUISICIONES PAA\EJECUCION PPTAL - 2020\FEBRERO\"/>
    </mc:Choice>
  </mc:AlternateContent>
  <bookViews>
    <workbookView xWindow="0" yWindow="0" windowWidth="28800" windowHeight="11700" firstSheet="1" activeTab="1"/>
  </bookViews>
  <sheets>
    <sheet name="EJECUCION BMT  CONCEJO" sheetId="11" state="hidden" r:id="rId1"/>
    <sheet name="EJECUCION BMT" sheetId="13" r:id="rId2"/>
    <sheet name="FUNCIONAMIENTO" sheetId="5" r:id="rId3"/>
    <sheet name="RESERVAS" sheetId="7" r:id="rId4"/>
  </sheets>
  <definedNames>
    <definedName name="_xlnm._FilterDatabase" localSheetId="1" hidden="1">'EJECUCION BMT'!$A$5:$L$36</definedName>
    <definedName name="_xlnm._FilterDatabase" localSheetId="0" hidden="1">'EJECUCION BMT  CONCEJO'!$B$5:$E$20</definedName>
    <definedName name="_xlnm._FilterDatabase" localSheetId="3" hidden="1">RESERVAS!$A$4:$E$24</definedName>
    <definedName name="_xlnm.Print_Area" localSheetId="1">'EJECUCION BMT'!$A$1:$L$36</definedName>
    <definedName name="_xlnm.Print_Area" localSheetId="0">'EJECUCION BMT  CONCEJO'!$B$1:$D$24</definedName>
    <definedName name="_xlnm.Print_Area" localSheetId="3">RESERVAS!$A$1:$E$26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5" l="1"/>
  <c r="C9" i="5"/>
  <c r="E9" i="7" l="1"/>
  <c r="E6" i="7"/>
  <c r="E7" i="7"/>
  <c r="E5" i="7"/>
  <c r="L9" i="13"/>
  <c r="E18" i="7" l="1"/>
  <c r="E20" i="7"/>
  <c r="E21" i="7"/>
  <c r="E17" i="7"/>
  <c r="E13" i="7"/>
  <c r="E14" i="7"/>
  <c r="E15" i="7"/>
  <c r="E12" i="7"/>
  <c r="D22" i="7"/>
  <c r="D19" i="7"/>
  <c r="D16" i="7"/>
  <c r="D10" i="7"/>
  <c r="D8" i="7"/>
  <c r="H7" i="13"/>
  <c r="D23" i="7" l="1"/>
  <c r="D11" i="7"/>
  <c r="D25" i="7" l="1"/>
  <c r="G10" i="13" l="1"/>
  <c r="I10" i="13"/>
  <c r="K10" i="13"/>
  <c r="A26" i="7"/>
  <c r="C22" i="7"/>
  <c r="E22" i="7" s="1"/>
  <c r="C19" i="7"/>
  <c r="E19" i="7" s="1"/>
  <c r="C16" i="7"/>
  <c r="E16" i="7" s="1"/>
  <c r="C10" i="7"/>
  <c r="E10" i="7" s="1"/>
  <c r="C8" i="7"/>
  <c r="E8" i="7" s="1"/>
  <c r="L10" i="13" l="1"/>
  <c r="C23" i="7"/>
  <c r="E23" i="7" s="1"/>
  <c r="C11" i="7"/>
  <c r="E11" i="7" s="1"/>
  <c r="C25" i="7" l="1"/>
  <c r="E25" i="7" s="1"/>
  <c r="G9" i="5" l="1"/>
  <c r="E9" i="5"/>
  <c r="I8" i="13" l="1"/>
  <c r="I9" i="13"/>
  <c r="L32" i="13"/>
  <c r="K32" i="13"/>
  <c r="I32" i="13"/>
  <c r="G32" i="13"/>
  <c r="L31" i="13"/>
  <c r="K31" i="13"/>
  <c r="I31" i="13"/>
  <c r="G31" i="13"/>
  <c r="J30" i="13"/>
  <c r="H30" i="13"/>
  <c r="F30" i="13"/>
  <c r="L27" i="13"/>
  <c r="K27" i="13"/>
  <c r="I27" i="13"/>
  <c r="G27" i="13"/>
  <c r="L26" i="13"/>
  <c r="K26" i="13"/>
  <c r="I26" i="13"/>
  <c r="G26" i="13"/>
  <c r="J25" i="13"/>
  <c r="H25" i="13"/>
  <c r="F25" i="13"/>
  <c r="L22" i="13"/>
  <c r="K22" i="13"/>
  <c r="I22" i="13"/>
  <c r="G22" i="13"/>
  <c r="L20" i="13"/>
  <c r="K20" i="13"/>
  <c r="I20" i="13"/>
  <c r="G20" i="13"/>
  <c r="L19" i="13"/>
  <c r="K19" i="13"/>
  <c r="I19" i="13"/>
  <c r="G19" i="13"/>
  <c r="J18" i="13"/>
  <c r="H18" i="13"/>
  <c r="F18" i="13"/>
  <c r="L17" i="13"/>
  <c r="K17" i="13"/>
  <c r="I17" i="13"/>
  <c r="G17" i="13"/>
  <c r="L16" i="13"/>
  <c r="K16" i="13"/>
  <c r="I16" i="13"/>
  <c r="G16" i="13"/>
  <c r="J15" i="13"/>
  <c r="H15" i="13"/>
  <c r="F15" i="13"/>
  <c r="J13" i="13"/>
  <c r="K9" i="13"/>
  <c r="G9" i="13"/>
  <c r="L8" i="13"/>
  <c r="K8" i="13"/>
  <c r="G8" i="13"/>
  <c r="J7" i="13"/>
  <c r="F7" i="13"/>
  <c r="L6" i="13"/>
  <c r="K6" i="13"/>
  <c r="I6" i="13"/>
  <c r="G6" i="13"/>
  <c r="H23" i="13" l="1"/>
  <c r="L21" i="13"/>
  <c r="L25" i="13"/>
  <c r="F23" i="13"/>
  <c r="F11" i="13"/>
  <c r="L24" i="13"/>
  <c r="L18" i="13"/>
  <c r="J33" i="13"/>
  <c r="J28" i="13"/>
  <c r="H33" i="13"/>
  <c r="L30" i="13"/>
  <c r="L15" i="13"/>
  <c r="H11" i="13"/>
  <c r="L7" i="13"/>
  <c r="F28" i="13"/>
  <c r="F13" i="13"/>
  <c r="J11" i="13"/>
  <c r="H28" i="13"/>
  <c r="L12" i="13"/>
  <c r="L29" i="13"/>
  <c r="F33" i="13"/>
  <c r="H13" i="13"/>
  <c r="J23" i="13"/>
  <c r="L33" i="13" l="1"/>
  <c r="F14" i="13"/>
  <c r="L28" i="13"/>
  <c r="J14" i="13"/>
  <c r="L11" i="13"/>
  <c r="H14" i="13"/>
  <c r="F34" i="13"/>
  <c r="L23" i="13"/>
  <c r="J34" i="13"/>
  <c r="L13" i="13"/>
  <c r="H34" i="13"/>
  <c r="L34" i="13" l="1"/>
  <c r="H35" i="13"/>
  <c r="F35" i="13"/>
  <c r="L14" i="13"/>
  <c r="J35" i="13"/>
  <c r="L35" i="13" l="1"/>
  <c r="E7" i="13" l="1"/>
  <c r="E15" i="13"/>
  <c r="E18" i="13"/>
  <c r="E25" i="13"/>
  <c r="E30" i="13"/>
  <c r="I21" i="13" l="1"/>
  <c r="G21" i="13"/>
  <c r="K21" i="13"/>
  <c r="K18" i="13"/>
  <c r="G18" i="13"/>
  <c r="I18" i="13"/>
  <c r="K7" i="13"/>
  <c r="G7" i="13"/>
  <c r="I7" i="13"/>
  <c r="I30" i="13"/>
  <c r="K30" i="13"/>
  <c r="G30" i="13"/>
  <c r="G15" i="13"/>
  <c r="K15" i="13"/>
  <c r="I15" i="13"/>
  <c r="G25" i="13"/>
  <c r="I25" i="13"/>
  <c r="K25" i="13"/>
  <c r="E13" i="13"/>
  <c r="G12" i="13"/>
  <c r="K12" i="13"/>
  <c r="I12" i="13"/>
  <c r="I29" i="13"/>
  <c r="K29" i="13"/>
  <c r="G29" i="13"/>
  <c r="G24" i="13"/>
  <c r="I24" i="13"/>
  <c r="K24" i="13"/>
  <c r="E33" i="13"/>
  <c r="E11" i="13"/>
  <c r="E28" i="13"/>
  <c r="E23" i="13"/>
  <c r="K33" i="13" l="1"/>
  <c r="G33" i="13"/>
  <c r="I33" i="13"/>
  <c r="G23" i="13"/>
  <c r="I23" i="13"/>
  <c r="K23" i="13"/>
  <c r="G28" i="13"/>
  <c r="K28" i="13"/>
  <c r="I28" i="13"/>
  <c r="K13" i="13"/>
  <c r="G13" i="13"/>
  <c r="I13" i="13"/>
  <c r="E14" i="13"/>
  <c r="G11" i="13"/>
  <c r="I11" i="13"/>
  <c r="K11" i="13"/>
  <c r="E34" i="13"/>
  <c r="G14" i="13" l="1"/>
  <c r="I14" i="13"/>
  <c r="K14" i="13"/>
  <c r="E35" i="13"/>
  <c r="K34" i="13"/>
  <c r="G34" i="13"/>
  <c r="I34" i="13"/>
  <c r="K35" i="13" l="1"/>
  <c r="G35" i="13"/>
  <c r="I35" i="13"/>
  <c r="A10" i="5" l="1"/>
  <c r="H9" i="5" l="1"/>
  <c r="D6" i="5" l="1"/>
  <c r="D7" i="5"/>
  <c r="D8" i="5"/>
  <c r="F6" i="5"/>
  <c r="F7" i="5"/>
  <c r="F8" i="5"/>
  <c r="H6" i="5"/>
  <c r="H7" i="5"/>
  <c r="H8" i="5"/>
  <c r="H5" i="5" l="1"/>
  <c r="F9" i="5" l="1"/>
  <c r="D9" i="5"/>
  <c r="H20" i="11" l="1"/>
  <c r="H15" i="11"/>
  <c r="H9" i="11"/>
  <c r="H10" i="11" s="1"/>
  <c r="H21" i="11" l="1"/>
  <c r="H22" i="11" s="1"/>
  <c r="D20" i="11"/>
  <c r="D14" i="11"/>
  <c r="D10" i="11"/>
  <c r="D15" i="11" l="1"/>
  <c r="D22" i="11" s="1"/>
  <c r="F5" i="5" l="1"/>
  <c r="D5" i="5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<sst xmlns="http://schemas.openxmlformats.org/spreadsheetml/2006/main" count="146" uniqueCount="68">
  <si>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</si>
  <si>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</si>
  <si>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</si>
  <si>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</si>
  <si>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</si>
  <si>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</si>
  <si>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% 
GIRADO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</si>
  <si>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</si>
  <si>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</si>
  <si>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</si>
  <si>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</si>
  <si>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</si>
  <si>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</si>
  <si>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</si>
  <si>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</si>
  <si>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</si>
  <si>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</si>
  <si>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</si>
  <si>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</si>
  <si>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</si>
  <si>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</si>
  <si>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</si>
  <si>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</si>
  <si>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</si>
  <si>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</si>
  <si>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</si>
  <si>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</si>
  <si>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</si>
  <si>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</si>
  <si>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</si>
  <si>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</si>
  <si>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</si>
  <si>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</si>
  <si>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</si>
  <si>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</si>
  <si>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</si>
  <si>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</si>
  <si>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</si>
  <si>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</si>
  <si>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ADQUISICIÓN DE BIENES Y SERVICIOS</t>
  </si>
  <si>
    <t>GASTOS DIVERSOS</t>
  </si>
  <si>
    <t>Movilidad Transparente y Contra la Corrupción</t>
  </si>
  <si>
    <t>Fortalecimiento de la gestión jurídica de la Secretaría Distrital de Movilidad</t>
  </si>
  <si>
    <t>Fortalecimiento de la gestión de investigaciones administrativas de Tránsito y Transporte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</si>
  <si>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</si>
  <si>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</si>
  <si>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</si>
  <si>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</si>
  <si>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</si>
  <si>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Gestión y control de Tránsito y Transporte</t>
  </si>
  <si>
    <t>PRESUPUESTO  ASIGNADO</t>
  </si>
  <si>
    <t>%GIRO</t>
  </si>
  <si>
    <t>INVERSION</t>
  </si>
  <si>
    <t>TOTAL</t>
  </si>
  <si>
    <t>PASIVOS</t>
  </si>
  <si>
    <t xml:space="preserve">TRANSFERENCIAS CORRIENTES DE FUNCIONAMIENTO
</t>
  </si>
  <si>
    <t>RESERVAS 2020</t>
  </si>
  <si>
    <t>Fortalecimiento de la gestión jurídica de la Secretaría Distrital de Movilida</t>
  </si>
  <si>
    <t>% 
GIRO APROP.</t>
  </si>
  <si>
    <t>% 
GIRO RP</t>
  </si>
  <si>
    <t>INFORME DE EJECUCION DEL PRESUPUESTO DE GASTOS E INVERSIONES</t>
  </si>
  <si>
    <t xml:space="preserve">SECRETARÍA DISTRITAL DE MOVILIDAD </t>
  </si>
  <si>
    <t>Fortalecimiento a la gestión de Investigaciones Administrativas de Tránsit</t>
  </si>
  <si>
    <t>PRESUPUESTO  ASIGNADO
2020</t>
  </si>
  <si>
    <t>EJECUCION PRESUPUESTAL - 29 DE FEBRERO DE 2020</t>
  </si>
  <si>
    <t>GASTOS DE FUNCIONAMIENTO - 29 DE FEBRERO DE 2020</t>
  </si>
  <si>
    <t>RESERVAS - 29 DE FEBRERO DE 2020</t>
  </si>
  <si>
    <t>FUENTE: PREDIS - 02 DE MARZO 2020 -7:00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</si>
</sst>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?_);_(@_)"/>
    <numFmt numFmtId="167" formatCode="#,##0,,"/>
    <numFmt numFmtId="168" formatCode="#,###,,"/>
    <numFmt numFmtId="169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7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4" applyFont="1" applyAlignment="1">
      <alignment horizontal="center"/>
    </xf>
    <xf numFmtId="164" fontId="4" fillId="2" borderId="1" xfId="4" applyFont="1" applyFill="1" applyBorder="1" applyAlignment="1">
      <alignment horizontal="center" vertical="center" wrapText="1"/>
    </xf>
    <xf numFmtId="164" fontId="2" fillId="0" borderId="1" xfId="4" applyFont="1" applyFill="1" applyBorder="1" applyAlignment="1">
      <alignment horizontal="center" vertical="center" wrapText="1"/>
    </xf>
    <xf numFmtId="164" fontId="4" fillId="4" borderId="1" xfId="4" applyFont="1" applyFill="1" applyBorder="1" applyAlignment="1">
      <alignment horizontal="center" vertical="center"/>
    </xf>
    <xf numFmtId="164" fontId="4" fillId="2" borderId="1" xfId="4" applyFont="1" applyFill="1" applyBorder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7" fillId="0" borderId="0" xfId="0" applyFont="1"/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4" applyFont="1"/>
    <xf numFmtId="164" fontId="7" fillId="0" borderId="0" xfId="4" applyFont="1"/>
    <xf numFmtId="0" fontId="4" fillId="0" borderId="12" xfId="0" applyFont="1" applyFill="1" applyBorder="1" applyAlignment="1">
      <alignment horizontal="center" vertical="center" wrapText="1"/>
    </xf>
    <xf numFmtId="164" fontId="4" fillId="0" borderId="12" xfId="4" applyFont="1" applyFill="1" applyBorder="1" applyAlignment="1">
      <alignment horizontal="center" vertical="center"/>
    </xf>
    <xf numFmtId="0" fontId="2" fillId="0" borderId="0" xfId="0" applyFont="1" applyFill="1" applyBorder="1"/>
    <xf numFmtId="164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10" fillId="0" borderId="0" xfId="0" applyFont="1"/>
    <xf numFmtId="164" fontId="9" fillId="5" borderId="1" xfId="4" applyFont="1" applyFill="1" applyBorder="1" applyAlignment="1">
      <alignment horizontal="center" vertical="center"/>
    </xf>
    <xf numFmtId="164" fontId="4" fillId="5" borderId="1" xfId="4" applyFont="1" applyFill="1" applyBorder="1" applyAlignment="1">
      <alignment horizontal="center" vertical="center" wrapText="1"/>
    </xf>
    <xf numFmtId="168" fontId="4" fillId="5" borderId="1" xfId="1" applyNumberFormat="1" applyFont="1" applyFill="1" applyBorder="1" applyAlignment="1">
      <alignment horizontal="center" vertical="center" wrapText="1"/>
    </xf>
    <xf numFmtId="167" fontId="4" fillId="5" borderId="1" xfId="1" applyNumberFormat="1" applyFont="1" applyFill="1" applyBorder="1" applyAlignment="1">
      <alignment horizontal="center" vertical="center" wrapText="1"/>
    </xf>
    <xf numFmtId="164" fontId="7" fillId="0" borderId="1" xfId="4" applyFont="1" applyFill="1" applyBorder="1" applyAlignment="1">
      <alignment horizontal="center" vertical="center"/>
    </xf>
    <xf numFmtId="164" fontId="9" fillId="5" borderId="19" xfId="4" applyFont="1" applyFill="1" applyBorder="1" applyAlignment="1">
      <alignment horizontal="center" vertical="center" wrapText="1"/>
    </xf>
    <xf numFmtId="164" fontId="8" fillId="3" borderId="1" xfId="4" applyFont="1" applyFill="1" applyBorder="1" applyAlignment="1">
      <alignment horizontal="center" vertical="center" wrapText="1"/>
    </xf>
    <xf numFmtId="169" fontId="7" fillId="0" borderId="1" xfId="1" applyNumberFormat="1" applyFont="1" applyFill="1" applyBorder="1" applyAlignment="1">
      <alignment vertical="center"/>
    </xf>
    <xf numFmtId="168" fontId="9" fillId="5" borderId="22" xfId="1" applyNumberFormat="1" applyFont="1" applyFill="1" applyBorder="1" applyAlignment="1">
      <alignment horizontal="center" vertical="center" wrapText="1"/>
    </xf>
    <xf numFmtId="164" fontId="9" fillId="5" borderId="22" xfId="4" applyFont="1" applyFill="1" applyBorder="1" applyAlignment="1">
      <alignment horizontal="center" vertical="center" wrapText="1"/>
    </xf>
    <xf numFmtId="168" fontId="9" fillId="5" borderId="23" xfId="1" applyNumberFormat="1" applyFont="1" applyFill="1" applyBorder="1" applyAlignment="1">
      <alignment horizontal="center" vertical="center" wrapText="1"/>
    </xf>
    <xf numFmtId="164" fontId="8" fillId="3" borderId="1" xfId="4" applyFont="1" applyFill="1" applyBorder="1" applyAlignment="1">
      <alignment vertical="center"/>
    </xf>
    <xf numFmtId="10" fontId="8" fillId="3" borderId="24" xfId="2" applyNumberFormat="1" applyFont="1" applyFill="1" applyBorder="1" applyAlignment="1">
      <alignment horizontal="center" vertical="center"/>
    </xf>
    <xf numFmtId="10" fontId="8" fillId="3" borderId="1" xfId="2" applyNumberFormat="1" applyFont="1" applyFill="1" applyBorder="1" applyAlignment="1">
      <alignment horizontal="center" vertical="center"/>
    </xf>
    <xf numFmtId="164" fontId="9" fillId="3" borderId="1" xfId="4" applyFont="1" applyFill="1" applyBorder="1" applyAlignment="1">
      <alignment vertical="center"/>
    </xf>
    <xf numFmtId="10" fontId="9" fillId="3" borderId="1" xfId="2" applyNumberFormat="1" applyFont="1" applyFill="1" applyBorder="1" applyAlignment="1">
      <alignment horizontal="center" vertical="center"/>
    </xf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14" fillId="3" borderId="0" xfId="0" applyFont="1" applyFill="1"/>
    <xf numFmtId="0" fontId="8" fillId="3" borderId="1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64" fontId="9" fillId="3" borderId="9" xfId="4" applyFont="1" applyFill="1" applyBorder="1" applyAlignment="1">
      <alignment horizontal="center" vertical="center" wrapText="1"/>
    </xf>
    <xf numFmtId="164" fontId="9" fillId="3" borderId="1" xfId="4" applyFont="1" applyFill="1" applyBorder="1" applyAlignment="1">
      <alignment horizontal="center" vertical="center" wrapText="1"/>
    </xf>
    <xf numFmtId="10" fontId="9" fillId="3" borderId="24" xfId="2" applyNumberFormat="1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164" fontId="0" fillId="3" borderId="0" xfId="0" applyNumberFormat="1" applyFill="1"/>
    <xf numFmtId="0" fontId="9" fillId="3" borderId="0" xfId="0" applyFont="1" applyFill="1"/>
    <xf numFmtId="0" fontId="8" fillId="3" borderId="16" xfId="0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0" fontId="9" fillId="3" borderId="0" xfId="0" applyFont="1" applyFill="1" applyBorder="1"/>
    <xf numFmtId="0" fontId="10" fillId="3" borderId="0" xfId="0" applyFont="1" applyFill="1"/>
    <xf numFmtId="166" fontId="8" fillId="3" borderId="0" xfId="1" applyFont="1" applyFill="1"/>
    <xf numFmtId="0" fontId="7" fillId="3" borderId="0" xfId="0" applyFont="1" applyFill="1"/>
    <xf numFmtId="164" fontId="7" fillId="3" borderId="0" xfId="4" applyFont="1" applyFill="1"/>
    <xf numFmtId="0" fontId="3" fillId="3" borderId="0" xfId="0" applyFont="1" applyFill="1"/>
    <xf numFmtId="164" fontId="9" fillId="6" borderId="1" xfId="4" applyFont="1" applyFill="1" applyBorder="1" applyAlignment="1">
      <alignment horizontal="center" vertical="center"/>
    </xf>
    <xf numFmtId="169" fontId="6" fillId="5" borderId="9" xfId="1" applyNumberFormat="1" applyFont="1" applyFill="1" applyBorder="1" applyAlignment="1">
      <alignment vertical="center"/>
    </xf>
    <xf numFmtId="164" fontId="6" fillId="5" borderId="0" xfId="0" applyNumberFormat="1" applyFont="1" applyFill="1" applyAlignment="1">
      <alignment horizontal="center" vertical="center"/>
    </xf>
    <xf numFmtId="169" fontId="6" fillId="5" borderId="1" xfId="1" applyNumberFormat="1" applyFont="1" applyFill="1" applyBorder="1" applyAlignment="1">
      <alignment vertical="center"/>
    </xf>
    <xf numFmtId="10" fontId="7" fillId="0" borderId="1" xfId="2" applyNumberFormat="1" applyFont="1" applyFill="1" applyBorder="1" applyAlignment="1">
      <alignment horizontal="center" vertical="center"/>
    </xf>
    <xf numFmtId="10" fontId="6" fillId="5" borderId="1" xfId="2" applyNumberFormat="1" applyFont="1" applyFill="1" applyBorder="1" applyAlignment="1">
      <alignment horizontal="center" vertical="center"/>
    </xf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164" fontId="6" fillId="5" borderId="1" xfId="4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6" fillId="7" borderId="1" xfId="4" applyFont="1" applyFill="1" applyBorder="1" applyAlignment="1">
      <alignment horizontal="center" vertical="center"/>
    </xf>
    <xf numFmtId="10" fontId="6" fillId="6" borderId="1" xfId="2" applyNumberFormat="1" applyFont="1" applyFill="1" applyBorder="1" applyAlignment="1">
      <alignment horizontal="center" vertical="center"/>
    </xf>
    <xf numFmtId="169" fontId="9" fillId="7" borderId="9" xfId="0" applyNumberFormat="1" applyFont="1" applyFill="1" applyBorder="1" applyAlignment="1">
      <alignment horizontal="center" vertical="center"/>
    </xf>
    <xf numFmtId="10" fontId="6" fillId="7" borderId="1" xfId="2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164" fontId="9" fillId="5" borderId="1" xfId="4" applyFont="1" applyFill="1" applyBorder="1" applyAlignment="1">
      <alignment horizontal="center" vertical="center" wrapText="1"/>
    </xf>
    <xf numFmtId="10" fontId="9" fillId="5" borderId="1" xfId="2" applyNumberFormat="1" applyFont="1" applyFill="1" applyBorder="1" applyAlignment="1">
      <alignment horizontal="center" vertical="center"/>
    </xf>
    <xf numFmtId="10" fontId="9" fillId="5" borderId="24" xfId="2" applyNumberFormat="1" applyFont="1" applyFill="1" applyBorder="1" applyAlignment="1">
      <alignment horizontal="center" vertical="center"/>
    </xf>
    <xf numFmtId="9" fontId="9" fillId="5" borderId="24" xfId="2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164" fontId="9" fillId="7" borderId="1" xfId="4" applyFont="1" applyFill="1" applyBorder="1" applyAlignment="1">
      <alignment horizontal="center" vertical="center"/>
    </xf>
    <xf numFmtId="10" fontId="9" fillId="7" borderId="1" xfId="2" applyNumberFormat="1" applyFont="1" applyFill="1" applyBorder="1" applyAlignment="1">
      <alignment horizontal="center" vertical="center"/>
    </xf>
    <xf numFmtId="10" fontId="9" fillId="7" borderId="24" xfId="2" applyNumberFormat="1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 wrapText="1"/>
    </xf>
    <xf numFmtId="164" fontId="9" fillId="6" borderId="15" xfId="4" applyFont="1" applyFill="1" applyBorder="1" applyAlignment="1">
      <alignment horizontal="center" vertical="center"/>
    </xf>
    <xf numFmtId="10" fontId="9" fillId="6" borderId="15" xfId="2" applyNumberFormat="1" applyFont="1" applyFill="1" applyBorder="1" applyAlignment="1">
      <alignment horizontal="center" vertical="center"/>
    </xf>
    <xf numFmtId="10" fontId="9" fillId="6" borderId="25" xfId="2" applyNumberFormat="1" applyFont="1" applyFill="1" applyBorder="1" applyAlignment="1">
      <alignment horizontal="center" vertical="center"/>
    </xf>
    <xf numFmtId="10" fontId="6" fillId="8" borderId="1" xfId="2" applyNumberFormat="1" applyFont="1" applyFill="1" applyBorder="1" applyAlignment="1">
      <alignment horizontal="center" vertical="center"/>
    </xf>
    <xf numFmtId="43" fontId="8" fillId="3" borderId="0" xfId="0" applyNumberFormat="1" applyFont="1" applyFill="1"/>
    <xf numFmtId="0" fontId="5" fillId="3" borderId="1" xfId="0" applyFont="1" applyFill="1" applyBorder="1" applyAlignment="1">
      <alignment horizontal="center" vertical="center" wrapText="1"/>
    </xf>
    <xf numFmtId="164" fontId="3" fillId="3" borderId="1" xfId="4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/>
    </xf>
    <xf numFmtId="164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5" fillId="7" borderId="1" xfId="0" applyFont="1" applyFill="1" applyBorder="1" applyAlignment="1">
      <alignment horizontal="center" vertical="center"/>
    </xf>
    <xf numFmtId="164" fontId="5" fillId="7" borderId="1" xfId="4" applyFont="1" applyFill="1" applyBorder="1" applyAlignment="1">
      <alignment horizontal="center" vertical="center" wrapText="1"/>
    </xf>
    <xf numFmtId="10" fontId="4" fillId="7" borderId="1" xfId="2" applyNumberFormat="1" applyFont="1" applyFill="1" applyBorder="1" applyAlignment="1">
      <alignment horizontal="center" vertical="center"/>
    </xf>
    <xf numFmtId="0" fontId="15" fillId="3" borderId="0" xfId="0" applyFont="1" applyFill="1"/>
    <xf numFmtId="43" fontId="15" fillId="3" borderId="0" xfId="0" applyNumberFormat="1" applyFont="1" applyFill="1"/>
    <xf numFmtId="169" fontId="15" fillId="3" borderId="0" xfId="0" applyNumberFormat="1" applyFont="1" applyFill="1"/>
    <xf numFmtId="0" fontId="16" fillId="3" borderId="0" xfId="0" applyFont="1" applyFill="1"/>
    <xf numFmtId="164" fontId="16" fillId="3" borderId="0" xfId="4" applyFont="1" applyFill="1"/>
    <xf numFmtId="164" fontId="6" fillId="6" borderId="8" xfId="4" applyFont="1" applyFill="1" applyBorder="1" applyAlignment="1">
      <alignment horizontal="center" vertical="center" wrapText="1"/>
    </xf>
    <xf numFmtId="10" fontId="6" fillId="6" borderId="2" xfId="2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6" xfId="3" applyFont="1" applyFill="1" applyBorder="1" applyAlignment="1">
      <alignment horizontal="center" vertical="center" wrapText="1"/>
    </xf>
    <xf numFmtId="0" fontId="8" fillId="3" borderId="17" xfId="3" applyFont="1" applyFill="1" applyBorder="1" applyAlignment="1">
      <alignment horizontal="center" vertical="center" wrapText="1"/>
    </xf>
    <xf numFmtId="0" fontId="8" fillId="3" borderId="13" xfId="3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8" xfId="3" applyFont="1" applyFill="1" applyBorder="1" applyAlignment="1">
      <alignment horizontal="center" vertical="center" wrapText="1"/>
    </xf>
    <xf numFmtId="0" fontId="8" fillId="3" borderId="18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164" fontId="9" fillId="5" borderId="20" xfId="4" applyFont="1" applyFill="1" applyBorder="1" applyAlignment="1">
      <alignment horizontal="center" vertical="center" wrapText="1"/>
    </xf>
    <xf numFmtId="164" fontId="9" fillId="5" borderId="21" xfId="4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64" fontId="9" fillId="6" borderId="1" xfId="4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</cellXfs>
  <cellStyles count="10">
    <cellStyle name="Millares" xfId="1" builtinId="3"/>
    <cellStyle name="Millares [0]" xfId="4" builtinId="6"/>
    <cellStyle name="Millares [0] 2" xfId="9"/>
    <cellStyle name="Millares 2" xfId="5"/>
    <cellStyle name="Millares 2 2" xfId="8"/>
    <cellStyle name="Millares 3" xfId="6"/>
    <cellStyle name="Millares 3 2" xfId="7"/>
    <cellStyle name="Normal" xfId="0" builtinId="0"/>
    <cellStyle name="Normal 17" xfId="3"/>
    <cellStyle name="Porcentaje" xfId="2" builtinId="5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>
      <tableStyleElement type="wholeTable" dxfId="2"/>
    </tableStyle>
    <tableStyle name="Estilo de segmentación de datos 2" pivot="0" table="0" count="1">
      <tableStyleElement type="wholeTable" dxfId="1"/>
    </tableStyle>
    <tableStyle name="Estilo de segmentación de datos 3" pivot="0" table="0" count="1">
      <tableStyleElement type="wholeTable" dxfId="0"/>
    </tableStyle>
  </tableStyles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111" t="s">
        <v>33</v>
      </c>
      <c r="C1" s="111"/>
      <c r="D1" s="111"/>
      <c r="F1" s="111" t="s">
        <v>37</v>
      </c>
      <c r="G1" s="111"/>
      <c r="H1" s="111"/>
      <c r="I1" s="27"/>
    </row>
    <row r="2" spans="2:9" ht="13.5" customHeight="1" x14ac:dyDescent="0.2">
      <c r="B2" s="111" t="s">
        <v>25</v>
      </c>
      <c r="C2" s="111"/>
      <c r="D2" s="111"/>
      <c r="F2" s="111" t="s">
        <v>25</v>
      </c>
      <c r="G2" s="111"/>
      <c r="H2" s="111"/>
    </row>
    <row r="3" spans="2:9" x14ac:dyDescent="0.2">
      <c r="B3" s="111" t="s">
        <v>34</v>
      </c>
      <c r="C3" s="111"/>
      <c r="D3" s="111"/>
      <c r="F3" s="111" t="s">
        <v>30</v>
      </c>
      <c r="G3" s="111"/>
      <c r="H3" s="111"/>
    </row>
    <row r="4" spans="2:9" ht="7.5" customHeight="1" x14ac:dyDescent="0.2">
      <c r="G4" s="5"/>
      <c r="H4" s="6"/>
    </row>
    <row r="5" spans="2:9" ht="55.5" customHeight="1" x14ac:dyDescent="0.2">
      <c r="B5" s="115" t="s">
        <v>0</v>
      </c>
      <c r="C5" s="115"/>
      <c r="D5" s="7" t="s">
        <v>24</v>
      </c>
      <c r="F5" s="115" t="s">
        <v>0</v>
      </c>
      <c r="G5" s="115"/>
      <c r="H5" s="7" t="s">
        <v>31</v>
      </c>
    </row>
    <row r="6" spans="2:9" s="11" customFormat="1" ht="35.25" customHeight="1" x14ac:dyDescent="0.2">
      <c r="B6" s="2">
        <v>339</v>
      </c>
      <c r="C6" s="4" t="s">
        <v>19</v>
      </c>
      <c r="D6" s="8">
        <v>14890776746</v>
      </c>
      <c r="E6" s="12"/>
      <c r="F6" s="3">
        <v>967</v>
      </c>
      <c r="G6" s="4" t="s">
        <v>11</v>
      </c>
      <c r="H6" s="8">
        <v>7915698000</v>
      </c>
    </row>
    <row r="7" spans="2:9" s="11" customFormat="1" ht="35.25" customHeight="1" x14ac:dyDescent="0.2">
      <c r="B7" s="3">
        <v>1004</v>
      </c>
      <c r="C7" s="4" t="s">
        <v>10</v>
      </c>
      <c r="D7" s="8">
        <v>15354891000</v>
      </c>
      <c r="E7" s="12"/>
      <c r="F7" s="3">
        <v>965</v>
      </c>
      <c r="G7" s="4" t="s">
        <v>18</v>
      </c>
      <c r="H7" s="8">
        <v>169258000</v>
      </c>
    </row>
    <row r="8" spans="2:9" s="11" customFormat="1" ht="35.25" customHeight="1" x14ac:dyDescent="0.2">
      <c r="B8" s="3">
        <v>967</v>
      </c>
      <c r="C8" s="4" t="s">
        <v>11</v>
      </c>
      <c r="D8" s="8">
        <v>8438602037</v>
      </c>
      <c r="E8" s="12"/>
      <c r="F8" s="3">
        <v>6094</v>
      </c>
      <c r="G8" s="3" t="s">
        <v>12</v>
      </c>
      <c r="H8" s="8">
        <v>31105362000</v>
      </c>
    </row>
    <row r="9" spans="2:9" s="11" customFormat="1" ht="35.25" customHeight="1" x14ac:dyDescent="0.2">
      <c r="B9" s="3">
        <v>1183</v>
      </c>
      <c r="C9" s="4" t="s">
        <v>20</v>
      </c>
      <c r="D9" s="8">
        <v>3200912110</v>
      </c>
      <c r="E9" s="12"/>
      <c r="F9" s="116" t="s">
        <v>8</v>
      </c>
      <c r="G9" s="116"/>
      <c r="H9" s="9">
        <f>SUM(H6:H8)</f>
        <v>39190318000</v>
      </c>
    </row>
    <row r="10" spans="2:9" ht="35.25" customHeight="1" x14ac:dyDescent="0.2">
      <c r="B10" s="116" t="s">
        <v>7</v>
      </c>
      <c r="C10" s="116"/>
      <c r="D10" s="9">
        <f>+D9+D8+D7+D6</f>
        <v>41885181893</v>
      </c>
      <c r="E10" s="12"/>
      <c r="F10" s="115" t="s">
        <v>1</v>
      </c>
      <c r="G10" s="115"/>
      <c r="H10" s="10">
        <f>+H9</f>
        <v>39190318000</v>
      </c>
    </row>
    <row r="11" spans="2:9" s="11" customFormat="1" ht="35.25" customHeight="1" x14ac:dyDescent="0.2">
      <c r="B11" s="3">
        <v>585</v>
      </c>
      <c r="C11" s="4" t="s">
        <v>17</v>
      </c>
      <c r="D11" s="8">
        <v>2639057000</v>
      </c>
      <c r="E11" s="12"/>
      <c r="F11" s="2">
        <v>339</v>
      </c>
      <c r="G11" s="26" t="s">
        <v>19</v>
      </c>
      <c r="H11" s="8">
        <v>20379923000</v>
      </c>
    </row>
    <row r="12" spans="2:9" ht="35.25" customHeight="1" x14ac:dyDescent="0.2">
      <c r="B12" s="3">
        <v>965</v>
      </c>
      <c r="C12" s="4" t="s">
        <v>18</v>
      </c>
      <c r="D12" s="8">
        <v>315805000</v>
      </c>
      <c r="E12" s="12"/>
      <c r="F12" s="3">
        <v>1004</v>
      </c>
      <c r="G12" s="4" t="s">
        <v>10</v>
      </c>
      <c r="H12" s="8">
        <v>17489714000</v>
      </c>
    </row>
    <row r="13" spans="2:9" s="11" customFormat="1" ht="35.25" customHeight="1" x14ac:dyDescent="0.2">
      <c r="B13" s="3">
        <v>6094</v>
      </c>
      <c r="C13" s="3" t="s">
        <v>12</v>
      </c>
      <c r="D13" s="8">
        <v>19683713000</v>
      </c>
      <c r="E13" s="12"/>
      <c r="F13" s="3">
        <v>1183</v>
      </c>
      <c r="G13" s="4" t="s">
        <v>20</v>
      </c>
      <c r="H13" s="8">
        <v>1889555000</v>
      </c>
    </row>
    <row r="14" spans="2:9" ht="35.25" customHeight="1" x14ac:dyDescent="0.2">
      <c r="B14" s="116" t="s">
        <v>8</v>
      </c>
      <c r="C14" s="116"/>
      <c r="D14" s="9">
        <f>+D13+D12+D11</f>
        <v>22638575000</v>
      </c>
      <c r="E14" s="12"/>
      <c r="F14" s="3">
        <v>585</v>
      </c>
      <c r="G14" s="4" t="s">
        <v>17</v>
      </c>
      <c r="H14" s="8">
        <v>2843569000</v>
      </c>
    </row>
    <row r="15" spans="2:9" ht="21" customHeight="1" x14ac:dyDescent="0.2">
      <c r="B15" s="115" t="s">
        <v>1</v>
      </c>
      <c r="C15" s="115"/>
      <c r="D15" s="10">
        <f>+D10+D14</f>
        <v>64523756893</v>
      </c>
      <c r="E15" s="12"/>
      <c r="F15" s="116" t="s">
        <v>7</v>
      </c>
      <c r="G15" s="116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13</v>
      </c>
      <c r="D16" s="8">
        <v>16626000000</v>
      </c>
      <c r="E16" s="12"/>
      <c r="F16" s="3">
        <v>6219</v>
      </c>
      <c r="G16" s="2" t="s">
        <v>13</v>
      </c>
      <c r="H16" s="8">
        <v>21522370000</v>
      </c>
    </row>
    <row r="17" spans="2:8" ht="35.25" customHeight="1" x14ac:dyDescent="0.2">
      <c r="B17" s="3">
        <v>1044</v>
      </c>
      <c r="C17" s="2" t="s">
        <v>14</v>
      </c>
      <c r="D17" s="8">
        <v>17829168607</v>
      </c>
      <c r="E17" s="12"/>
      <c r="F17" s="3">
        <v>1044</v>
      </c>
      <c r="G17" s="2" t="s">
        <v>14</v>
      </c>
      <c r="H17" s="8">
        <v>19786331000</v>
      </c>
    </row>
    <row r="18" spans="2:8" ht="35.25" customHeight="1" x14ac:dyDescent="0.2">
      <c r="B18" s="3">
        <v>7132</v>
      </c>
      <c r="C18" s="2" t="s">
        <v>15</v>
      </c>
      <c r="D18" s="8">
        <v>21318552000</v>
      </c>
      <c r="E18" s="12"/>
      <c r="F18" s="3">
        <v>7132</v>
      </c>
      <c r="G18" s="2" t="s">
        <v>15</v>
      </c>
      <c r="H18" s="8">
        <v>30883680000</v>
      </c>
    </row>
    <row r="19" spans="2:8" ht="35.25" customHeight="1" x14ac:dyDescent="0.2">
      <c r="B19" s="3">
        <v>1032</v>
      </c>
      <c r="C19" s="2" t="s">
        <v>16</v>
      </c>
      <c r="D19" s="8">
        <v>208359322463</v>
      </c>
      <c r="E19" s="12"/>
      <c r="F19" s="3">
        <v>1032</v>
      </c>
      <c r="G19" s="2" t="s">
        <v>16</v>
      </c>
      <c r="H19" s="8">
        <v>279416422000</v>
      </c>
    </row>
    <row r="20" spans="2:8" ht="30" customHeight="1" x14ac:dyDescent="0.2">
      <c r="B20" s="116" t="s">
        <v>21</v>
      </c>
      <c r="C20" s="116"/>
      <c r="D20" s="9">
        <f>SUM(D16:D19)</f>
        <v>264133043070</v>
      </c>
      <c r="E20" s="12"/>
      <c r="F20" s="116" t="s">
        <v>32</v>
      </c>
      <c r="G20" s="116"/>
      <c r="H20" s="9">
        <f>SUM(H16:H19)</f>
        <v>351608803000</v>
      </c>
    </row>
    <row r="21" spans="2:8" s="23" customFormat="1" ht="13.5" customHeight="1" x14ac:dyDescent="0.2">
      <c r="B21" s="21"/>
      <c r="C21" s="21"/>
      <c r="D21" s="22"/>
      <c r="E21" s="24"/>
      <c r="F21" s="115" t="s">
        <v>21</v>
      </c>
      <c r="G21" s="115"/>
      <c r="H21" s="10">
        <f>+H15+H20</f>
        <v>394211564000</v>
      </c>
    </row>
    <row r="22" spans="2:8" ht="26.25" customHeight="1" x14ac:dyDescent="0.2">
      <c r="B22" s="115" t="s">
        <v>9</v>
      </c>
      <c r="C22" s="115"/>
      <c r="D22" s="10">
        <f>+D15+D20</f>
        <v>328656799963</v>
      </c>
      <c r="F22" s="112" t="s">
        <v>9</v>
      </c>
      <c r="G22" s="113"/>
      <c r="H22" s="10">
        <f>+H21+H10</f>
        <v>433401882000</v>
      </c>
    </row>
    <row r="23" spans="2:8" ht="18.75" customHeight="1" x14ac:dyDescent="0.2">
      <c r="B23" s="114" t="s">
        <v>35</v>
      </c>
      <c r="C23" s="114"/>
      <c r="D23" s="114"/>
      <c r="F23" s="114" t="s">
        <v>36</v>
      </c>
      <c r="G23" s="114"/>
      <c r="H23" s="114"/>
    </row>
    <row r="24" spans="2:8" x14ac:dyDescent="0.2">
      <c r="D24" s="25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1"/>
  <sheetViews>
    <sheetView tabSelected="1" topLeftCell="D1" zoomScaleNormal="100" zoomScaleSheetLayoutView="100" workbookViewId="0">
      <pane ySplit="5" topLeftCell="A24" activePane="bottomLeft" state="frozen"/>
      <selection pane="bottomLeft" activeCell="K19" sqref="K19"/>
    </sheetView>
  </sheetViews>
  <sheetFormatPr baseColWidth="10" defaultRowHeight="12" x14ac:dyDescent="0.2"/>
  <cols>
    <col min="1" max="1" width="11.42578125" style="45"/>
    <col min="2" max="2" width="7.85546875" style="45" customWidth="1"/>
    <col min="3" max="3" width="31.42578125" style="46" customWidth="1"/>
    <col min="4" max="4" width="14" style="47" customWidth="1"/>
    <col min="5" max="5" width="20.85546875" style="45" customWidth="1"/>
    <col min="6" max="6" width="20.140625" style="45" customWidth="1"/>
    <col min="7" max="7" width="11.85546875" style="45" customWidth="1"/>
    <col min="8" max="8" width="19.7109375" style="45" customWidth="1"/>
    <col min="9" max="9" width="11.42578125" style="45" customWidth="1"/>
    <col min="10" max="10" width="21" style="45" customWidth="1"/>
    <col min="11" max="11" width="11" style="45" customWidth="1"/>
    <col min="12" max="12" width="14" style="45" customWidth="1"/>
    <col min="13" max="13" width="14.85546875" style="45" bestFit="1" customWidth="1"/>
    <col min="14" max="16384" width="11.42578125" style="45"/>
  </cols>
  <sheetData>
    <row r="1" spans="2:12" x14ac:dyDescent="0.2">
      <c r="B1" s="138" t="s">
        <v>60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2:12" ht="13.5" customHeight="1" x14ac:dyDescent="0.2">
      <c r="B2" s="138" t="s">
        <v>61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12" ht="16.5" customHeight="1" x14ac:dyDescent="0.2">
      <c r="B3" s="138" t="s">
        <v>64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2:12" ht="18" customHeight="1" thickBot="1" x14ac:dyDescent="0.25"/>
    <row r="5" spans="2:12" ht="38.25" customHeight="1" thickBot="1" x14ac:dyDescent="0.25">
      <c r="B5" s="139" t="s">
        <v>0</v>
      </c>
      <c r="C5" s="140"/>
      <c r="D5" s="141" t="s">
        <v>63</v>
      </c>
      <c r="E5" s="142"/>
      <c r="F5" s="34" t="s">
        <v>2</v>
      </c>
      <c r="G5" s="37" t="s">
        <v>3</v>
      </c>
      <c r="H5" s="37" t="s">
        <v>4</v>
      </c>
      <c r="I5" s="37" t="s">
        <v>48</v>
      </c>
      <c r="J5" s="38" t="s">
        <v>5</v>
      </c>
      <c r="K5" s="39" t="s">
        <v>58</v>
      </c>
      <c r="L5" s="39" t="s">
        <v>59</v>
      </c>
    </row>
    <row r="6" spans="2:12" ht="35.25" customHeight="1" x14ac:dyDescent="0.2">
      <c r="B6" s="48">
        <v>965</v>
      </c>
      <c r="C6" s="49" t="s">
        <v>41</v>
      </c>
      <c r="D6" s="50" t="s">
        <v>52</v>
      </c>
      <c r="E6" s="51">
        <v>176400000</v>
      </c>
      <c r="F6" s="52">
        <v>44401500</v>
      </c>
      <c r="G6" s="44">
        <f>+F6/E6</f>
        <v>0.25170918367346939</v>
      </c>
      <c r="H6" s="52">
        <v>0</v>
      </c>
      <c r="I6" s="44">
        <f>+H6/E6</f>
        <v>0</v>
      </c>
      <c r="J6" s="52">
        <v>0</v>
      </c>
      <c r="K6" s="53">
        <f>+J6/E6</f>
        <v>0</v>
      </c>
      <c r="L6" s="53" t="e">
        <f>+J6/H6</f>
        <v>#DIV/0!</v>
      </c>
    </row>
    <row r="7" spans="2:12" ht="15.75" customHeight="1" x14ac:dyDescent="0.2">
      <c r="B7" s="132">
        <v>6094</v>
      </c>
      <c r="C7" s="123" t="s">
        <v>12</v>
      </c>
      <c r="D7" s="50" t="s">
        <v>53</v>
      </c>
      <c r="E7" s="52">
        <f>+E8+E9</f>
        <v>8745657000</v>
      </c>
      <c r="F7" s="52">
        <f>+F8+F9</f>
        <v>2430338262</v>
      </c>
      <c r="G7" s="44">
        <f>+F7/E7</f>
        <v>0.2778908733786381</v>
      </c>
      <c r="H7" s="52">
        <f>+H8+H9</f>
        <v>794400542</v>
      </c>
      <c r="I7" s="44">
        <f t="shared" ref="I7:I8" si="0">+H7/E7</f>
        <v>9.0833718038564742E-2</v>
      </c>
      <c r="J7" s="52">
        <f>+J8+J9</f>
        <v>0</v>
      </c>
      <c r="K7" s="53">
        <f t="shared" ref="K7:K35" si="1">+J7/E7</f>
        <v>0</v>
      </c>
      <c r="L7" s="53">
        <f t="shared" ref="L7:L35" si="2">+J7/H7</f>
        <v>0</v>
      </c>
    </row>
    <row r="8" spans="2:12" ht="15.75" customHeight="1" x14ac:dyDescent="0.25">
      <c r="B8" s="133"/>
      <c r="C8" s="124"/>
      <c r="D8" s="50" t="s">
        <v>52</v>
      </c>
      <c r="E8" s="35">
        <v>8711548000</v>
      </c>
      <c r="F8" s="56">
        <v>2430338262</v>
      </c>
      <c r="G8" s="42">
        <f t="shared" ref="G8:G10" si="3">+F8/E8</f>
        <v>0.27897892108268241</v>
      </c>
      <c r="H8" s="56">
        <v>794400542</v>
      </c>
      <c r="I8" s="42">
        <f t="shared" si="0"/>
        <v>9.1189366344534867E-2</v>
      </c>
      <c r="J8" s="35"/>
      <c r="K8" s="41">
        <f t="shared" si="1"/>
        <v>0</v>
      </c>
      <c r="L8" s="41">
        <f t="shared" si="2"/>
        <v>0</v>
      </c>
    </row>
    <row r="9" spans="2:12" ht="15.75" customHeight="1" x14ac:dyDescent="0.2">
      <c r="B9" s="134"/>
      <c r="C9" s="125"/>
      <c r="D9" s="50" t="s">
        <v>54</v>
      </c>
      <c r="E9" s="35">
        <v>34109000</v>
      </c>
      <c r="F9" s="35">
        <v>0</v>
      </c>
      <c r="G9" s="42">
        <f t="shared" si="3"/>
        <v>0</v>
      </c>
      <c r="H9" s="35">
        <v>0</v>
      </c>
      <c r="I9" s="42">
        <f>+H9/E9</f>
        <v>0</v>
      </c>
      <c r="J9" s="35">
        <v>0</v>
      </c>
      <c r="K9" s="41">
        <f t="shared" si="1"/>
        <v>0</v>
      </c>
      <c r="L9" s="41" t="e">
        <f t="shared" si="2"/>
        <v>#DIV/0!</v>
      </c>
    </row>
    <row r="10" spans="2:12" ht="23.25" customHeight="1" x14ac:dyDescent="0.2">
      <c r="B10" s="54">
        <v>967</v>
      </c>
      <c r="C10" s="55" t="s">
        <v>11</v>
      </c>
      <c r="D10" s="50" t="s">
        <v>52</v>
      </c>
      <c r="E10" s="52">
        <v>13454075000</v>
      </c>
      <c r="F10" s="52">
        <v>3554238031</v>
      </c>
      <c r="G10" s="44">
        <f t="shared" si="3"/>
        <v>0.264175577362249</v>
      </c>
      <c r="H10" s="52">
        <v>86345174</v>
      </c>
      <c r="I10" s="44">
        <f>+H10/E10</f>
        <v>6.417771121388873E-3</v>
      </c>
      <c r="J10" s="52"/>
      <c r="K10" s="53">
        <f t="shared" si="1"/>
        <v>0</v>
      </c>
      <c r="L10" s="53">
        <f t="shared" si="2"/>
        <v>0</v>
      </c>
    </row>
    <row r="11" spans="2:12" s="57" customFormat="1" ht="15.75" customHeight="1" x14ac:dyDescent="0.2">
      <c r="B11" s="117" t="s">
        <v>8</v>
      </c>
      <c r="C11" s="118"/>
      <c r="D11" s="80" t="s">
        <v>53</v>
      </c>
      <c r="E11" s="81">
        <f>+E6+E7+E10</f>
        <v>22376132000</v>
      </c>
      <c r="F11" s="81">
        <f>+F6+F7+F10</f>
        <v>6028977793</v>
      </c>
      <c r="G11" s="82">
        <f t="shared" ref="G11:G35" si="4">+F11/E11</f>
        <v>0.26943789002496055</v>
      </c>
      <c r="H11" s="81">
        <f>+H6+H7+H10</f>
        <v>880745716</v>
      </c>
      <c r="I11" s="82">
        <f t="shared" ref="I11:I35" si="5">+H11/E11</f>
        <v>3.9360945671932934E-2</v>
      </c>
      <c r="J11" s="81">
        <f>+J6+J7+J10</f>
        <v>0</v>
      </c>
      <c r="K11" s="83">
        <f t="shared" si="1"/>
        <v>0</v>
      </c>
      <c r="L11" s="83">
        <f t="shared" si="2"/>
        <v>0</v>
      </c>
    </row>
    <row r="12" spans="2:12" ht="24.75" customHeight="1" x14ac:dyDescent="0.2">
      <c r="B12" s="54">
        <v>7544</v>
      </c>
      <c r="C12" s="55" t="s">
        <v>42</v>
      </c>
      <c r="D12" s="50" t="s">
        <v>53</v>
      </c>
      <c r="E12" s="52">
        <v>19292250000</v>
      </c>
      <c r="F12" s="52">
        <v>5682734234</v>
      </c>
      <c r="G12" s="44">
        <f t="shared" si="4"/>
        <v>0.29456047034430927</v>
      </c>
      <c r="H12" s="52">
        <v>1281358130</v>
      </c>
      <c r="I12" s="44">
        <f t="shared" si="5"/>
        <v>6.6418283507626116E-2</v>
      </c>
      <c r="J12" s="52"/>
      <c r="K12" s="53">
        <f t="shared" si="1"/>
        <v>0</v>
      </c>
      <c r="L12" s="53">
        <f t="shared" si="2"/>
        <v>0</v>
      </c>
    </row>
    <row r="13" spans="2:12" s="57" customFormat="1" ht="15.75" customHeight="1" x14ac:dyDescent="0.2">
      <c r="B13" s="117" t="s">
        <v>44</v>
      </c>
      <c r="C13" s="118"/>
      <c r="D13" s="80" t="s">
        <v>53</v>
      </c>
      <c r="E13" s="29">
        <f>+E12</f>
        <v>19292250000</v>
      </c>
      <c r="F13" s="29">
        <f>+F12</f>
        <v>5682734234</v>
      </c>
      <c r="G13" s="82">
        <f t="shared" si="4"/>
        <v>0.29456047034430927</v>
      </c>
      <c r="H13" s="29">
        <f>+H12</f>
        <v>1281358130</v>
      </c>
      <c r="I13" s="82">
        <f t="shared" si="5"/>
        <v>6.6418283507626116E-2</v>
      </c>
      <c r="J13" s="29">
        <f>+J12</f>
        <v>0</v>
      </c>
      <c r="K13" s="83">
        <f t="shared" si="1"/>
        <v>0</v>
      </c>
      <c r="L13" s="83">
        <f t="shared" si="2"/>
        <v>0</v>
      </c>
    </row>
    <row r="14" spans="2:12" s="57" customFormat="1" ht="15.75" customHeight="1" x14ac:dyDescent="0.2">
      <c r="B14" s="119" t="s">
        <v>1</v>
      </c>
      <c r="C14" s="120"/>
      <c r="D14" s="85"/>
      <c r="E14" s="86">
        <f>+E13+E11</f>
        <v>41668382000</v>
      </c>
      <c r="F14" s="86">
        <f>+F11+F13</f>
        <v>11711712027</v>
      </c>
      <c r="G14" s="87">
        <f t="shared" si="4"/>
        <v>0.28106951757810034</v>
      </c>
      <c r="H14" s="86">
        <f>+H11+H13</f>
        <v>2162103846</v>
      </c>
      <c r="I14" s="87">
        <f t="shared" si="5"/>
        <v>5.1888356164153437E-2</v>
      </c>
      <c r="J14" s="86">
        <f>+J11+J13</f>
        <v>0</v>
      </c>
      <c r="K14" s="88">
        <f t="shared" si="1"/>
        <v>0</v>
      </c>
      <c r="L14" s="88">
        <f t="shared" si="2"/>
        <v>0</v>
      </c>
    </row>
    <row r="15" spans="2:12" ht="15.75" customHeight="1" x14ac:dyDescent="0.2">
      <c r="B15" s="126">
        <v>339</v>
      </c>
      <c r="C15" s="123" t="s">
        <v>19</v>
      </c>
      <c r="D15" s="50" t="s">
        <v>53</v>
      </c>
      <c r="E15" s="52">
        <f>+E16+E17</f>
        <v>62997570000</v>
      </c>
      <c r="F15" s="52">
        <f>+F16+F17</f>
        <v>47424282560</v>
      </c>
      <c r="G15" s="44">
        <f t="shared" si="4"/>
        <v>0.75279542623628182</v>
      </c>
      <c r="H15" s="43">
        <f>+H16+H17</f>
        <v>1355180150</v>
      </c>
      <c r="I15" s="44">
        <f t="shared" si="5"/>
        <v>2.1511625765882714E-2</v>
      </c>
      <c r="J15" s="43">
        <f>+J16+J17</f>
        <v>806996450</v>
      </c>
      <c r="K15" s="53">
        <f t="shared" si="1"/>
        <v>1.280996155883473E-2</v>
      </c>
      <c r="L15" s="53">
        <f t="shared" si="2"/>
        <v>0.59549016416747247</v>
      </c>
    </row>
    <row r="16" spans="2:12" ht="15.75" customHeight="1" x14ac:dyDescent="0.2">
      <c r="B16" s="127"/>
      <c r="C16" s="124"/>
      <c r="D16" s="50" t="s">
        <v>52</v>
      </c>
      <c r="E16" s="35">
        <v>62105566000</v>
      </c>
      <c r="F16" s="40">
        <v>46618300560</v>
      </c>
      <c r="G16" s="42">
        <f t="shared" si="4"/>
        <v>0.75062999280934017</v>
      </c>
      <c r="H16" s="40">
        <v>549199100</v>
      </c>
      <c r="I16" s="42">
        <f t="shared" si="5"/>
        <v>8.8429932350990899E-3</v>
      </c>
      <c r="J16" s="40">
        <v>1015400</v>
      </c>
      <c r="K16" s="41">
        <f t="shared" si="1"/>
        <v>1.6349581291956988E-5</v>
      </c>
      <c r="L16" s="41">
        <f t="shared" si="2"/>
        <v>1.8488741150522643E-3</v>
      </c>
    </row>
    <row r="17" spans="2:13" ht="15.75" customHeight="1" x14ac:dyDescent="0.2">
      <c r="B17" s="128"/>
      <c r="C17" s="125"/>
      <c r="D17" s="50" t="s">
        <v>54</v>
      </c>
      <c r="E17" s="35">
        <v>892004000</v>
      </c>
      <c r="F17" s="40">
        <v>805982000</v>
      </c>
      <c r="G17" s="42">
        <f t="shared" si="4"/>
        <v>0.90356321272101914</v>
      </c>
      <c r="H17" s="40">
        <v>805981050</v>
      </c>
      <c r="I17" s="42">
        <f t="shared" si="5"/>
        <v>0.90356214770337351</v>
      </c>
      <c r="J17" s="40">
        <v>805981050</v>
      </c>
      <c r="K17" s="41">
        <f t="shared" si="1"/>
        <v>0.90356214770337351</v>
      </c>
      <c r="L17" s="41">
        <f t="shared" si="2"/>
        <v>1</v>
      </c>
      <c r="M17" s="94"/>
    </row>
    <row r="18" spans="2:13" ht="15.75" customHeight="1" x14ac:dyDescent="0.2">
      <c r="B18" s="129">
        <v>1004</v>
      </c>
      <c r="C18" s="123" t="s">
        <v>10</v>
      </c>
      <c r="D18" s="50" t="s">
        <v>53</v>
      </c>
      <c r="E18" s="52">
        <f>+E19+E20</f>
        <v>15582187000</v>
      </c>
      <c r="F18" s="43">
        <f>+F19+F20</f>
        <v>4509673112</v>
      </c>
      <c r="G18" s="44">
        <f t="shared" si="4"/>
        <v>0.28941207752159565</v>
      </c>
      <c r="H18" s="43">
        <f>+H19+H20</f>
        <v>606222760</v>
      </c>
      <c r="I18" s="44">
        <f t="shared" si="5"/>
        <v>3.8904857193666077E-2</v>
      </c>
      <c r="J18" s="43">
        <f>+J19+J20</f>
        <v>238122458</v>
      </c>
      <c r="K18" s="53">
        <f t="shared" si="1"/>
        <v>1.5281709685553126E-2</v>
      </c>
      <c r="L18" s="53">
        <f t="shared" si="2"/>
        <v>0.39279696130181585</v>
      </c>
    </row>
    <row r="19" spans="2:13" ht="15.75" customHeight="1" x14ac:dyDescent="0.2">
      <c r="B19" s="130"/>
      <c r="C19" s="124"/>
      <c r="D19" s="50" t="s">
        <v>52</v>
      </c>
      <c r="E19" s="35">
        <v>15347163000</v>
      </c>
      <c r="F19" s="35">
        <v>4274649112</v>
      </c>
      <c r="G19" s="42">
        <f t="shared" si="4"/>
        <v>0.27853024770767082</v>
      </c>
      <c r="H19" s="40">
        <v>371199500</v>
      </c>
      <c r="I19" s="42">
        <f t="shared" si="5"/>
        <v>2.4186848083909709E-2</v>
      </c>
      <c r="J19" s="40">
        <v>3099199</v>
      </c>
      <c r="K19" s="41">
        <f t="shared" si="1"/>
        <v>2.0193953762008001E-4</v>
      </c>
      <c r="L19" s="41">
        <f t="shared" si="2"/>
        <v>8.3491464832253278E-3</v>
      </c>
    </row>
    <row r="20" spans="2:13" ht="15.75" customHeight="1" x14ac:dyDescent="0.2">
      <c r="B20" s="131"/>
      <c r="C20" s="125"/>
      <c r="D20" s="50" t="s">
        <v>54</v>
      </c>
      <c r="E20" s="35">
        <v>235024000</v>
      </c>
      <c r="F20" s="40">
        <v>235024000</v>
      </c>
      <c r="G20" s="42">
        <f t="shared" si="4"/>
        <v>1</v>
      </c>
      <c r="H20" s="40">
        <v>235023260</v>
      </c>
      <c r="I20" s="42">
        <f t="shared" si="5"/>
        <v>0.99999685138539041</v>
      </c>
      <c r="J20" s="40">
        <v>235023259</v>
      </c>
      <c r="K20" s="41">
        <f t="shared" si="1"/>
        <v>0.99999684713050585</v>
      </c>
      <c r="L20" s="41">
        <f t="shared" si="2"/>
        <v>0.99999999574510201</v>
      </c>
    </row>
    <row r="21" spans="2:13" ht="15.75" customHeight="1" x14ac:dyDescent="0.2">
      <c r="B21" s="54">
        <v>1183</v>
      </c>
      <c r="C21" s="55" t="s">
        <v>20</v>
      </c>
      <c r="D21" s="50" t="s">
        <v>53</v>
      </c>
      <c r="E21" s="52">
        <v>1170803000</v>
      </c>
      <c r="F21" s="52">
        <v>124804830</v>
      </c>
      <c r="G21" s="44">
        <f t="shared" si="4"/>
        <v>0.10659763427322957</v>
      </c>
      <c r="H21" s="43">
        <v>84804830</v>
      </c>
      <c r="I21" s="44">
        <f t="shared" si="5"/>
        <v>7.2433048087509166E-2</v>
      </c>
      <c r="J21" s="43">
        <v>0</v>
      </c>
      <c r="K21" s="53">
        <f t="shared" si="1"/>
        <v>0</v>
      </c>
      <c r="L21" s="53">
        <f t="shared" si="2"/>
        <v>0</v>
      </c>
    </row>
    <row r="22" spans="2:13" ht="29.25" customHeight="1" x14ac:dyDescent="0.2">
      <c r="B22" s="48">
        <v>585</v>
      </c>
      <c r="C22" s="49" t="s">
        <v>17</v>
      </c>
      <c r="D22" s="50" t="s">
        <v>52</v>
      </c>
      <c r="E22" s="52">
        <v>3693309000</v>
      </c>
      <c r="F22" s="43">
        <v>917457048</v>
      </c>
      <c r="G22" s="44">
        <f t="shared" si="4"/>
        <v>0.248410584654574</v>
      </c>
      <c r="H22" s="43">
        <v>158637816</v>
      </c>
      <c r="I22" s="44">
        <f t="shared" si="5"/>
        <v>4.2952760248330155E-2</v>
      </c>
      <c r="J22" s="43">
        <v>0</v>
      </c>
      <c r="K22" s="53">
        <f t="shared" si="1"/>
        <v>0</v>
      </c>
      <c r="L22" s="53">
        <f t="shared" si="2"/>
        <v>0</v>
      </c>
    </row>
    <row r="23" spans="2:13" ht="15.75" customHeight="1" x14ac:dyDescent="0.2">
      <c r="B23" s="117" t="s">
        <v>45</v>
      </c>
      <c r="C23" s="118"/>
      <c r="D23" s="80" t="s">
        <v>53</v>
      </c>
      <c r="E23" s="29">
        <f>+E15+E18+E21+E22</f>
        <v>83443869000</v>
      </c>
      <c r="F23" s="29">
        <f>+F15+F18+F21+F22</f>
        <v>52976217550</v>
      </c>
      <c r="G23" s="82">
        <f t="shared" si="4"/>
        <v>0.63487249794229939</v>
      </c>
      <c r="H23" s="29">
        <f>+H15+H18+H21+H22</f>
        <v>2204845556</v>
      </c>
      <c r="I23" s="82">
        <f t="shared" si="5"/>
        <v>2.6423098334522336E-2</v>
      </c>
      <c r="J23" s="29">
        <f>+J15+J18+J21+J22</f>
        <v>1045118908</v>
      </c>
      <c r="K23" s="84">
        <f t="shared" si="1"/>
        <v>1.2524813632503067E-2</v>
      </c>
      <c r="L23" s="84">
        <f t="shared" si="2"/>
        <v>0.47401002993426899</v>
      </c>
    </row>
    <row r="24" spans="2:13" ht="23.25" customHeight="1" x14ac:dyDescent="0.2">
      <c r="B24" s="58">
        <v>6219</v>
      </c>
      <c r="C24" s="59" t="s">
        <v>13</v>
      </c>
      <c r="D24" s="50" t="s">
        <v>52</v>
      </c>
      <c r="E24" s="52">
        <v>33442844000</v>
      </c>
      <c r="F24" s="43">
        <v>16125970631</v>
      </c>
      <c r="G24" s="44">
        <f>+F24/E24</f>
        <v>0.48219495420305764</v>
      </c>
      <c r="H24" s="43">
        <v>13098402400</v>
      </c>
      <c r="I24" s="44">
        <f>+H24/E24</f>
        <v>0.39166532607095256</v>
      </c>
      <c r="J24" s="43">
        <v>10254754</v>
      </c>
      <c r="K24" s="53">
        <f t="shared" si="1"/>
        <v>3.0663522516207056E-4</v>
      </c>
      <c r="L24" s="53">
        <f t="shared" si="2"/>
        <v>7.8290112693438099E-4</v>
      </c>
    </row>
    <row r="25" spans="2:13" ht="15.75" customHeight="1" x14ac:dyDescent="0.2">
      <c r="B25" s="132">
        <v>1032</v>
      </c>
      <c r="C25" s="135" t="s">
        <v>49</v>
      </c>
      <c r="D25" s="50" t="s">
        <v>53</v>
      </c>
      <c r="E25" s="52">
        <f>+E26+E27</f>
        <v>245828926000</v>
      </c>
      <c r="F25" s="43">
        <f>+F26+F27</f>
        <v>58874419969</v>
      </c>
      <c r="G25" s="44">
        <f t="shared" ref="G25:G28" si="6">+F25/E25</f>
        <v>0.23949345964681146</v>
      </c>
      <c r="H25" s="43">
        <f>+H26+H27</f>
        <v>26726196157</v>
      </c>
      <c r="I25" s="44">
        <f>+H25/E25</f>
        <v>0.10871867925339267</v>
      </c>
      <c r="J25" s="43">
        <f>+J26+J27</f>
        <v>12963688962</v>
      </c>
      <c r="K25" s="53">
        <f t="shared" si="1"/>
        <v>5.2734595447892899E-2</v>
      </c>
      <c r="L25" s="53">
        <f t="shared" si="2"/>
        <v>0.48505551953021236</v>
      </c>
    </row>
    <row r="26" spans="2:13" ht="15.75" customHeight="1" x14ac:dyDescent="0.2">
      <c r="B26" s="133"/>
      <c r="C26" s="136"/>
      <c r="D26" s="50" t="s">
        <v>52</v>
      </c>
      <c r="E26" s="35">
        <v>143876715000</v>
      </c>
      <c r="F26" s="40">
        <v>44682694132</v>
      </c>
      <c r="G26" s="42">
        <f t="shared" si="6"/>
        <v>0.31056237371001971</v>
      </c>
      <c r="H26" s="40">
        <v>13836221349</v>
      </c>
      <c r="I26" s="42">
        <f t="shared" ref="I26:I28" si="7">+H26/E26</f>
        <v>9.6167203629857687E-2</v>
      </c>
      <c r="J26" s="40">
        <v>73714154</v>
      </c>
      <c r="K26" s="41">
        <f t="shared" si="1"/>
        <v>5.1234248710779924E-4</v>
      </c>
      <c r="L26" s="41">
        <f t="shared" si="2"/>
        <v>5.3276217646899401E-3</v>
      </c>
    </row>
    <row r="27" spans="2:13" ht="15.75" customHeight="1" x14ac:dyDescent="0.2">
      <c r="B27" s="134"/>
      <c r="C27" s="137"/>
      <c r="D27" s="50" t="s">
        <v>54</v>
      </c>
      <c r="E27" s="35">
        <v>101952211000</v>
      </c>
      <c r="F27" s="40">
        <v>14191725837</v>
      </c>
      <c r="G27" s="42">
        <f t="shared" si="6"/>
        <v>0.13919978485802528</v>
      </c>
      <c r="H27" s="40">
        <v>12889974808</v>
      </c>
      <c r="I27" s="42">
        <f t="shared" si="7"/>
        <v>0.12643153769367493</v>
      </c>
      <c r="J27" s="40">
        <v>12889974808</v>
      </c>
      <c r="K27" s="41">
        <f t="shared" si="1"/>
        <v>0.12643153769367493</v>
      </c>
      <c r="L27" s="41">
        <f t="shared" si="2"/>
        <v>1</v>
      </c>
    </row>
    <row r="28" spans="2:13" s="57" customFormat="1" ht="15.75" customHeight="1" x14ac:dyDescent="0.2">
      <c r="B28" s="117" t="s">
        <v>46</v>
      </c>
      <c r="C28" s="118"/>
      <c r="D28" s="80" t="s">
        <v>53</v>
      </c>
      <c r="E28" s="81">
        <f>+E24+E25</f>
        <v>279271770000</v>
      </c>
      <c r="F28" s="81">
        <f>+F24+F25</f>
        <v>75000390600</v>
      </c>
      <c r="G28" s="82">
        <f t="shared" si="6"/>
        <v>0.2685570066748959</v>
      </c>
      <c r="H28" s="81">
        <f>+H24+H25</f>
        <v>39824598557</v>
      </c>
      <c r="I28" s="82">
        <f t="shared" si="7"/>
        <v>0.1426015904042145</v>
      </c>
      <c r="J28" s="81">
        <f>+J24+J25</f>
        <v>12973943716</v>
      </c>
      <c r="K28" s="82">
        <f t="shared" si="1"/>
        <v>4.6456337910559309E-2</v>
      </c>
      <c r="L28" s="82">
        <f t="shared" si="2"/>
        <v>0.32577713739990882</v>
      </c>
    </row>
    <row r="29" spans="2:13" ht="15.75" customHeight="1" x14ac:dyDescent="0.2">
      <c r="B29" s="54">
        <v>7545</v>
      </c>
      <c r="C29" s="59" t="s">
        <v>43</v>
      </c>
      <c r="D29" s="50" t="s">
        <v>52</v>
      </c>
      <c r="E29" s="52">
        <v>20979140000</v>
      </c>
      <c r="F29" s="52">
        <v>6939842878</v>
      </c>
      <c r="G29" s="44">
        <f>+F29/E29</f>
        <v>0.33079730046131539</v>
      </c>
      <c r="H29" s="43">
        <v>4606943926</v>
      </c>
      <c r="I29" s="44">
        <f t="shared" si="5"/>
        <v>0.21959641462900767</v>
      </c>
      <c r="J29" s="43">
        <v>0</v>
      </c>
      <c r="K29" s="53">
        <f t="shared" si="1"/>
        <v>0</v>
      </c>
      <c r="L29" s="53">
        <f t="shared" si="2"/>
        <v>0</v>
      </c>
    </row>
    <row r="30" spans="2:13" ht="15.75" customHeight="1" x14ac:dyDescent="0.2">
      <c r="B30" s="132">
        <v>1044</v>
      </c>
      <c r="C30" s="135" t="s">
        <v>14</v>
      </c>
      <c r="D30" s="50" t="s">
        <v>53</v>
      </c>
      <c r="E30" s="52">
        <f>+E31+E32</f>
        <v>26916435000</v>
      </c>
      <c r="F30" s="52">
        <f>+F31+F32</f>
        <v>9731608347</v>
      </c>
      <c r="G30" s="44">
        <f>+F30/E30</f>
        <v>0.36154893272456029</v>
      </c>
      <c r="H30" s="43">
        <f>+H31+H32</f>
        <v>1720942421</v>
      </c>
      <c r="I30" s="44">
        <f>+H30/E30</f>
        <v>6.3936491626770037E-2</v>
      </c>
      <c r="J30" s="43">
        <f>+J31+J32</f>
        <v>0</v>
      </c>
      <c r="K30" s="53">
        <f t="shared" si="1"/>
        <v>0</v>
      </c>
      <c r="L30" s="53">
        <f t="shared" si="2"/>
        <v>0</v>
      </c>
    </row>
    <row r="31" spans="2:13" ht="15.75" customHeight="1" x14ac:dyDescent="0.2">
      <c r="B31" s="133"/>
      <c r="C31" s="136"/>
      <c r="D31" s="50" t="s">
        <v>52</v>
      </c>
      <c r="E31" s="35">
        <v>26371506000</v>
      </c>
      <c r="F31" s="40">
        <v>9731608347</v>
      </c>
      <c r="G31" s="42">
        <f>+F31/E31</f>
        <v>0.36901981809457524</v>
      </c>
      <c r="H31" s="40">
        <v>1720942421</v>
      </c>
      <c r="I31" s="42">
        <f t="shared" ref="I31:I32" si="8">+H31/E31</f>
        <v>6.5257646681232392E-2</v>
      </c>
      <c r="J31" s="40">
        <v>0</v>
      </c>
      <c r="K31" s="41">
        <f t="shared" si="1"/>
        <v>0</v>
      </c>
      <c r="L31" s="41">
        <f t="shared" si="2"/>
        <v>0</v>
      </c>
    </row>
    <row r="32" spans="2:13" ht="15.75" customHeight="1" x14ac:dyDescent="0.2">
      <c r="B32" s="134"/>
      <c r="C32" s="137"/>
      <c r="D32" s="50" t="s">
        <v>54</v>
      </c>
      <c r="E32" s="35">
        <v>544929000</v>
      </c>
      <c r="F32" s="40">
        <v>0</v>
      </c>
      <c r="G32" s="42">
        <f>+F32/E32</f>
        <v>0</v>
      </c>
      <c r="H32" s="40">
        <v>0</v>
      </c>
      <c r="I32" s="42">
        <f t="shared" si="8"/>
        <v>0</v>
      </c>
      <c r="J32" s="40">
        <v>0</v>
      </c>
      <c r="K32" s="41">
        <f t="shared" si="1"/>
        <v>0</v>
      </c>
      <c r="L32" s="41" t="e">
        <f t="shared" si="2"/>
        <v>#DIV/0!</v>
      </c>
    </row>
    <row r="33" spans="2:12" s="57" customFormat="1" ht="15.75" customHeight="1" x14ac:dyDescent="0.2">
      <c r="B33" s="117" t="s">
        <v>47</v>
      </c>
      <c r="C33" s="118"/>
      <c r="D33" s="80" t="s">
        <v>53</v>
      </c>
      <c r="E33" s="29">
        <f>+E29+E30</f>
        <v>47895575000</v>
      </c>
      <c r="F33" s="29">
        <f>+F29+F30</f>
        <v>16671451225</v>
      </c>
      <c r="G33" s="82">
        <f t="shared" si="4"/>
        <v>0.34807915397194833</v>
      </c>
      <c r="H33" s="29">
        <f>+H29+H30</f>
        <v>6327886347</v>
      </c>
      <c r="I33" s="82">
        <f t="shared" si="5"/>
        <v>0.1321183918764938</v>
      </c>
      <c r="J33" s="29">
        <f>+J29+J30</f>
        <v>0</v>
      </c>
      <c r="K33" s="83">
        <f t="shared" si="1"/>
        <v>0</v>
      </c>
      <c r="L33" s="83">
        <f t="shared" si="2"/>
        <v>0</v>
      </c>
    </row>
    <row r="34" spans="2:12" s="60" customFormat="1" ht="15.75" customHeight="1" x14ac:dyDescent="0.2">
      <c r="B34" s="119" t="s">
        <v>21</v>
      </c>
      <c r="C34" s="120"/>
      <c r="D34" s="85"/>
      <c r="E34" s="86">
        <f>+E23+E28+E33</f>
        <v>410611214000</v>
      </c>
      <c r="F34" s="86">
        <f>+F23+F28+F33</f>
        <v>144648059375</v>
      </c>
      <c r="G34" s="87">
        <f t="shared" si="4"/>
        <v>0.35227498529789303</v>
      </c>
      <c r="H34" s="86">
        <f>+H23+H28+H33</f>
        <v>48357330460</v>
      </c>
      <c r="I34" s="87">
        <f t="shared" si="5"/>
        <v>0.11776914222318341</v>
      </c>
      <c r="J34" s="86">
        <f>+J23+J28+J33</f>
        <v>14019062624</v>
      </c>
      <c r="K34" s="88">
        <f t="shared" si="1"/>
        <v>3.4141938032895516E-2</v>
      </c>
      <c r="L34" s="88">
        <f t="shared" si="2"/>
        <v>0.28990563562221916</v>
      </c>
    </row>
    <row r="35" spans="2:12" s="57" customFormat="1" ht="15.75" customHeight="1" thickBot="1" x14ac:dyDescent="0.25">
      <c r="B35" s="121" t="s">
        <v>9</v>
      </c>
      <c r="C35" s="122"/>
      <c r="D35" s="89"/>
      <c r="E35" s="90">
        <f>+E14+E34</f>
        <v>452279596000</v>
      </c>
      <c r="F35" s="90">
        <f>+F14+F34</f>
        <v>156359771402</v>
      </c>
      <c r="G35" s="91">
        <f t="shared" si="4"/>
        <v>0.34571484715397155</v>
      </c>
      <c r="H35" s="90">
        <f>+H14+H34</f>
        <v>50519434306</v>
      </c>
      <c r="I35" s="91">
        <f t="shared" si="5"/>
        <v>0.11169956538565583</v>
      </c>
      <c r="J35" s="90">
        <f>+J14+J34</f>
        <v>14019062624</v>
      </c>
      <c r="K35" s="92">
        <f t="shared" si="1"/>
        <v>3.0996451637407052E-2</v>
      </c>
      <c r="L35" s="92">
        <f t="shared" si="2"/>
        <v>0.27749840861410852</v>
      </c>
    </row>
    <row r="36" spans="2:12" ht="13.5" customHeight="1" x14ac:dyDescent="0.2">
      <c r="B36" s="61" t="s">
        <v>67</v>
      </c>
    </row>
    <row r="41" spans="2:12" x14ac:dyDescent="0.2">
      <c r="E41" s="62"/>
      <c r="F41" s="62"/>
      <c r="G41" s="62"/>
      <c r="H41" s="62"/>
      <c r="I41" s="62"/>
      <c r="J41" s="62"/>
      <c r="K41" s="62"/>
      <c r="L41" s="62"/>
    </row>
  </sheetData>
  <autoFilter ref="A5:L36">
    <filterColumn colId="1" showButton="0"/>
    <filterColumn colId="3" showButton="0"/>
  </autoFilter>
  <mergeCells count="23">
    <mergeCell ref="B1:L1"/>
    <mergeCell ref="B2:L2"/>
    <mergeCell ref="B3:L3"/>
    <mergeCell ref="B5:C5"/>
    <mergeCell ref="B13:C13"/>
    <mergeCell ref="B11:C11"/>
    <mergeCell ref="B7:B9"/>
    <mergeCell ref="C7:C9"/>
    <mergeCell ref="D5:E5"/>
    <mergeCell ref="B23:C23"/>
    <mergeCell ref="B33:C33"/>
    <mergeCell ref="B34:C34"/>
    <mergeCell ref="B35:C35"/>
    <mergeCell ref="B14:C14"/>
    <mergeCell ref="C18:C20"/>
    <mergeCell ref="B15:B17"/>
    <mergeCell ref="C15:C17"/>
    <mergeCell ref="B18:B20"/>
    <mergeCell ref="B30:B32"/>
    <mergeCell ref="C30:C32"/>
    <mergeCell ref="B25:B27"/>
    <mergeCell ref="C25:C27"/>
    <mergeCell ref="B28:C28"/>
  </mergeCells>
  <pageMargins left="0.70866141732283472" right="0.70866141732283472" top="0.74803149606299213" bottom="0.74803149606299213" header="0.31496062992125984" footer="0.31496062992125984"/>
  <pageSetup scale="46" orientation="landscape" r:id="rId1"/>
  <rowBreaks count="1" manualBreakCount="1">
    <brk id="35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zoomScaleSheetLayoutView="85" workbookViewId="0">
      <selection activeCell="B8" sqref="B8:C8"/>
    </sheetView>
  </sheetViews>
  <sheetFormatPr baseColWidth="10" defaultRowHeight="12.75" x14ac:dyDescent="0.2"/>
  <cols>
    <col min="1" max="1" width="31.28515625" style="65" customWidth="1"/>
    <col min="2" max="3" width="20.140625" style="65" customWidth="1"/>
    <col min="4" max="4" width="14.85546875" style="65" customWidth="1"/>
    <col min="5" max="5" width="17.42578125" style="65" customWidth="1"/>
    <col min="6" max="8" width="14.85546875" style="65" customWidth="1"/>
    <col min="9" max="16384" width="11.42578125" style="65"/>
  </cols>
  <sheetData>
    <row r="1" spans="1:8" x14ac:dyDescent="0.2">
      <c r="A1" s="143" t="s">
        <v>25</v>
      </c>
      <c r="B1" s="144"/>
      <c r="C1" s="144"/>
      <c r="D1" s="144"/>
      <c r="E1" s="144"/>
      <c r="F1" s="144"/>
      <c r="G1" s="144"/>
      <c r="H1" s="145"/>
    </row>
    <row r="2" spans="1:8" x14ac:dyDescent="0.2">
      <c r="A2" s="146" t="s">
        <v>65</v>
      </c>
      <c r="B2" s="147"/>
      <c r="C2" s="147"/>
      <c r="D2" s="147"/>
      <c r="E2" s="147"/>
      <c r="F2" s="147"/>
      <c r="G2" s="147"/>
      <c r="H2" s="148"/>
    </row>
    <row r="3" spans="1:8" ht="20.25" customHeight="1" x14ac:dyDescent="0.2"/>
    <row r="4" spans="1:8" ht="36" customHeight="1" x14ac:dyDescent="0.2">
      <c r="A4" s="30" t="s">
        <v>22</v>
      </c>
      <c r="B4" s="30" t="s">
        <v>50</v>
      </c>
      <c r="C4" s="30" t="s">
        <v>2</v>
      </c>
      <c r="D4" s="31" t="s">
        <v>3</v>
      </c>
      <c r="E4" s="30" t="s">
        <v>4</v>
      </c>
      <c r="F4" s="32" t="s">
        <v>48</v>
      </c>
      <c r="G4" s="30" t="s">
        <v>5</v>
      </c>
      <c r="H4" s="31" t="s">
        <v>6</v>
      </c>
    </row>
    <row r="5" spans="1:8" ht="37.5" customHeight="1" x14ac:dyDescent="0.2">
      <c r="A5" s="95" t="s">
        <v>38</v>
      </c>
      <c r="B5" s="96">
        <v>55644486000</v>
      </c>
      <c r="C5" s="96">
        <v>7068116438</v>
      </c>
      <c r="D5" s="97">
        <f>+C5/B5</f>
        <v>0.12702276444785562</v>
      </c>
      <c r="E5" s="96">
        <v>7068116438</v>
      </c>
      <c r="F5" s="97">
        <f>+E5/B5</f>
        <v>0.12702276444785562</v>
      </c>
      <c r="G5" s="96">
        <v>6152121608</v>
      </c>
      <c r="H5" s="97">
        <f>+G5/E5</f>
        <v>0.87040467739391247</v>
      </c>
    </row>
    <row r="6" spans="1:8" ht="42.75" customHeight="1" x14ac:dyDescent="0.2">
      <c r="A6" s="95" t="s">
        <v>39</v>
      </c>
      <c r="B6" s="96">
        <v>12364000000</v>
      </c>
      <c r="C6" s="96">
        <v>5744979953</v>
      </c>
      <c r="D6" s="97">
        <f t="shared" ref="D6:D8" si="0">+C6/B6</f>
        <v>0.46465382990941445</v>
      </c>
      <c r="E6" s="96">
        <v>130248805</v>
      </c>
      <c r="F6" s="97">
        <f t="shared" ref="F6:F8" si="1">+E6/B6</f>
        <v>1.0534519977353607E-2</v>
      </c>
      <c r="G6" s="96">
        <v>130248805</v>
      </c>
      <c r="H6" s="97">
        <f t="shared" ref="H6:H8" si="2">+G6/E6</f>
        <v>1</v>
      </c>
    </row>
    <row r="7" spans="1:8" ht="35.25" customHeight="1" x14ac:dyDescent="0.2">
      <c r="A7" s="95" t="s">
        <v>40</v>
      </c>
      <c r="B7" s="96">
        <v>2790000000</v>
      </c>
      <c r="C7" s="96">
        <v>2790000000</v>
      </c>
      <c r="D7" s="97">
        <f t="shared" si="0"/>
        <v>1</v>
      </c>
      <c r="E7" s="96">
        <v>0</v>
      </c>
      <c r="F7" s="97">
        <f t="shared" si="1"/>
        <v>0</v>
      </c>
      <c r="G7" s="96">
        <v>0</v>
      </c>
      <c r="H7" s="97" t="e">
        <f t="shared" si="2"/>
        <v>#DIV/0!</v>
      </c>
    </row>
    <row r="8" spans="1:8" ht="45.75" customHeight="1" x14ac:dyDescent="0.2">
      <c r="A8" s="95" t="s">
        <v>55</v>
      </c>
      <c r="B8" s="96">
        <v>2750000000</v>
      </c>
      <c r="C8" s="96">
        <v>1862800000</v>
      </c>
      <c r="D8" s="97">
        <f t="shared" si="0"/>
        <v>0.6773818181818182</v>
      </c>
      <c r="E8" s="96">
        <v>0</v>
      </c>
      <c r="F8" s="97">
        <f t="shared" si="1"/>
        <v>0</v>
      </c>
      <c r="G8" s="96">
        <v>0</v>
      </c>
      <c r="H8" s="97" t="e">
        <f t="shared" si="2"/>
        <v>#DIV/0!</v>
      </c>
    </row>
    <row r="9" spans="1:8" ht="21.75" customHeight="1" x14ac:dyDescent="0.2">
      <c r="A9" s="101" t="s">
        <v>23</v>
      </c>
      <c r="B9" s="102">
        <f>SUM(B5:B8)</f>
        <v>73548486000</v>
      </c>
      <c r="C9" s="102">
        <f>SUM(C5:C8)</f>
        <v>17465896391</v>
      </c>
      <c r="D9" s="103">
        <f>+C9/B9</f>
        <v>0.23747458772978686</v>
      </c>
      <c r="E9" s="102">
        <f>SUM(E5:E8)</f>
        <v>7198365243</v>
      </c>
      <c r="F9" s="103">
        <f>+E9/B9</f>
        <v>9.7872378270301846E-2</v>
      </c>
      <c r="G9" s="102">
        <f>SUM(G5:G8)</f>
        <v>6282370413</v>
      </c>
      <c r="H9" s="103">
        <f>+G9/E9</f>
        <v>0.87274960368387078</v>
      </c>
    </row>
    <row r="10" spans="1:8" x14ac:dyDescent="0.2">
      <c r="A10" s="61" t="str">
        <f>+'EJECUCION BMT'!B36</f>
        <v>FUENTE: PREDIS - 02 DE MARZO 2020 -7:00</v>
      </c>
    </row>
    <row r="11" spans="1:8" x14ac:dyDescent="0.2">
      <c r="B11" s="98"/>
      <c r="E11" s="98"/>
    </row>
    <row r="12" spans="1:8" x14ac:dyDescent="0.2">
      <c r="E12" s="99"/>
      <c r="G12" s="99"/>
    </row>
    <row r="13" spans="1:8" x14ac:dyDescent="0.2">
      <c r="B13" s="98"/>
    </row>
    <row r="16" spans="1:8" x14ac:dyDescent="0.2">
      <c r="D16" s="100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3"/>
  <sheetViews>
    <sheetView zoomScale="110" zoomScaleNormal="110" zoomScaleSheetLayoutView="85" workbookViewId="0">
      <pane xSplit="3" topLeftCell="D1" activePane="topRight" state="frozen"/>
      <selection pane="topRight" activeCell="E18" sqref="E18"/>
    </sheetView>
  </sheetViews>
  <sheetFormatPr baseColWidth="10" defaultRowHeight="12" x14ac:dyDescent="0.2"/>
  <cols>
    <col min="1" max="1" width="11.42578125" style="13"/>
    <col min="2" max="2" width="43" style="13" customWidth="1"/>
    <col min="3" max="3" width="15.42578125" style="20" customWidth="1"/>
    <col min="4" max="4" width="19.140625" style="20" customWidth="1"/>
    <col min="5" max="5" width="9.85546875" style="73" customWidth="1"/>
    <col min="6" max="6" width="18.42578125" style="104" bestFit="1" customWidth="1"/>
    <col min="7" max="29" width="11.42578125" style="104"/>
    <col min="30" max="16384" width="11.42578125" style="13"/>
  </cols>
  <sheetData>
    <row r="1" spans="1:29" ht="15" customHeight="1" x14ac:dyDescent="0.2">
      <c r="A1" s="153" t="s">
        <v>25</v>
      </c>
      <c r="B1" s="153"/>
      <c r="C1" s="153"/>
      <c r="D1" s="153"/>
      <c r="E1" s="153"/>
    </row>
    <row r="2" spans="1:29" ht="12.75" x14ac:dyDescent="0.2">
      <c r="A2" s="153" t="s">
        <v>66</v>
      </c>
      <c r="B2" s="153"/>
      <c r="C2" s="153"/>
      <c r="D2" s="153"/>
      <c r="E2" s="153"/>
    </row>
    <row r="3" spans="1:29" ht="15" customHeight="1" x14ac:dyDescent="0.2">
      <c r="A3" s="63"/>
      <c r="B3" s="63"/>
      <c r="C3" s="64"/>
      <c r="D3" s="64"/>
      <c r="E3" s="72"/>
    </row>
    <row r="4" spans="1:29" ht="25.5" customHeight="1" x14ac:dyDescent="0.2">
      <c r="A4" s="150" t="s">
        <v>0</v>
      </c>
      <c r="B4" s="151"/>
      <c r="C4" s="109" t="s">
        <v>56</v>
      </c>
      <c r="D4" s="109" t="s">
        <v>5</v>
      </c>
      <c r="E4" s="110" t="s">
        <v>51</v>
      </c>
    </row>
    <row r="5" spans="1:29" ht="22.5" customHeight="1" x14ac:dyDescent="0.2">
      <c r="A5" s="16">
        <v>965</v>
      </c>
      <c r="B5" s="17" t="s">
        <v>18</v>
      </c>
      <c r="C5" s="36">
        <v>75829114</v>
      </c>
      <c r="D5" s="36">
        <v>44853000</v>
      </c>
      <c r="E5" s="70">
        <f>D5/C5</f>
        <v>0.59150104272614867</v>
      </c>
    </row>
    <row r="6" spans="1:29" ht="22.5" customHeight="1" x14ac:dyDescent="0.2">
      <c r="A6" s="16">
        <v>6094</v>
      </c>
      <c r="B6" s="16" t="s">
        <v>12</v>
      </c>
      <c r="C6" s="36">
        <v>4991400792</v>
      </c>
      <c r="D6" s="36">
        <v>1093658135</v>
      </c>
      <c r="E6" s="70">
        <f t="shared" ref="E6:E7" si="0">D6/C6</f>
        <v>0.2191084588424291</v>
      </c>
      <c r="F6" s="105"/>
    </row>
    <row r="7" spans="1:29" ht="22.5" customHeight="1" x14ac:dyDescent="0.2">
      <c r="A7" s="16">
        <v>967</v>
      </c>
      <c r="B7" s="17" t="s">
        <v>11</v>
      </c>
      <c r="C7" s="36">
        <v>9294357726</v>
      </c>
      <c r="D7" s="36">
        <v>963062242</v>
      </c>
      <c r="E7" s="70">
        <f t="shared" si="0"/>
        <v>0.10361794439070636</v>
      </c>
      <c r="F7" s="106"/>
    </row>
    <row r="8" spans="1:29" ht="22.5" customHeight="1" x14ac:dyDescent="0.2">
      <c r="A8" s="117" t="s">
        <v>8</v>
      </c>
      <c r="B8" s="118"/>
      <c r="C8" s="69">
        <f>+C5+C6+C7</f>
        <v>14361587632</v>
      </c>
      <c r="D8" s="69">
        <f>SUM(D5:D7)</f>
        <v>2101573377</v>
      </c>
      <c r="E8" s="71">
        <f>+D8/C8</f>
        <v>0.14633294248870826</v>
      </c>
    </row>
    <row r="9" spans="1:29" ht="22.5" customHeight="1" x14ac:dyDescent="0.2">
      <c r="A9" s="16">
        <v>7544</v>
      </c>
      <c r="B9" s="17" t="s">
        <v>57</v>
      </c>
      <c r="C9" s="36">
        <v>4125334359</v>
      </c>
      <c r="D9" s="36">
        <v>1771477195</v>
      </c>
      <c r="E9" s="70">
        <f t="shared" ref="E9:E10" si="1">+D9/C9</f>
        <v>0.42941421005918518</v>
      </c>
    </row>
    <row r="10" spans="1:29" ht="30.75" customHeight="1" x14ac:dyDescent="0.2">
      <c r="A10" s="117" t="s">
        <v>44</v>
      </c>
      <c r="B10" s="118"/>
      <c r="C10" s="69">
        <f>+C9</f>
        <v>4125334359</v>
      </c>
      <c r="D10" s="69">
        <f>+D9</f>
        <v>1771477195</v>
      </c>
      <c r="E10" s="71">
        <f t="shared" si="1"/>
        <v>0.42941421005918518</v>
      </c>
    </row>
    <row r="11" spans="1:29" s="18" customFormat="1" ht="24" customHeight="1" x14ac:dyDescent="0.2">
      <c r="A11" s="152" t="s">
        <v>27</v>
      </c>
      <c r="B11" s="152"/>
      <c r="C11" s="78">
        <f>+C8+C10</f>
        <v>18486921991</v>
      </c>
      <c r="D11" s="78">
        <f>+D8+D10</f>
        <v>3873050572</v>
      </c>
      <c r="E11" s="79">
        <f t="shared" ref="E11:E22" si="2">+D11/C11</f>
        <v>0.20950218613382582</v>
      </c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</row>
    <row r="12" spans="1:29" s="18" customFormat="1" ht="24" customHeight="1" x14ac:dyDescent="0.2">
      <c r="A12" s="14">
        <v>339</v>
      </c>
      <c r="B12" s="15" t="s">
        <v>19</v>
      </c>
      <c r="C12" s="36">
        <v>9442631607</v>
      </c>
      <c r="D12" s="36">
        <v>2446453678</v>
      </c>
      <c r="E12" s="70">
        <f t="shared" si="2"/>
        <v>0.25908600269721399</v>
      </c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</row>
    <row r="13" spans="1:29" s="18" customFormat="1" ht="24" customHeight="1" x14ac:dyDescent="0.2">
      <c r="A13" s="16">
        <v>1004</v>
      </c>
      <c r="B13" s="17" t="s">
        <v>10</v>
      </c>
      <c r="C13" s="36">
        <v>5143807364</v>
      </c>
      <c r="D13" s="36">
        <v>2337020457</v>
      </c>
      <c r="E13" s="70">
        <f t="shared" si="2"/>
        <v>0.45433669879555</v>
      </c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</row>
    <row r="14" spans="1:29" s="18" customFormat="1" ht="24" customHeight="1" x14ac:dyDescent="0.2">
      <c r="A14" s="16">
        <v>1183</v>
      </c>
      <c r="B14" s="17" t="s">
        <v>26</v>
      </c>
      <c r="C14" s="36">
        <v>1436494147</v>
      </c>
      <c r="D14" s="36">
        <v>32568730</v>
      </c>
      <c r="E14" s="70">
        <f t="shared" si="2"/>
        <v>2.2672372225126788E-2</v>
      </c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</row>
    <row r="15" spans="1:29" s="18" customFormat="1" ht="24" customHeight="1" x14ac:dyDescent="0.2">
      <c r="A15" s="16">
        <v>585</v>
      </c>
      <c r="B15" s="17" t="s">
        <v>17</v>
      </c>
      <c r="C15" s="36">
        <v>945919094</v>
      </c>
      <c r="D15" s="36">
        <v>167706238</v>
      </c>
      <c r="E15" s="70">
        <f t="shared" si="2"/>
        <v>0.17729448434201922</v>
      </c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</row>
    <row r="16" spans="1:29" s="18" customFormat="1" ht="24" customHeight="1" x14ac:dyDescent="0.2">
      <c r="A16" s="117" t="s">
        <v>45</v>
      </c>
      <c r="B16" s="118"/>
      <c r="C16" s="67">
        <f>+C12+C13+C14+C15</f>
        <v>16968852212</v>
      </c>
      <c r="D16" s="67">
        <f>SUM(D12:D15)</f>
        <v>4983749103</v>
      </c>
      <c r="E16" s="93">
        <f t="shared" si="2"/>
        <v>0.29369983548301526</v>
      </c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</row>
    <row r="17" spans="1:29" ht="29.25" customHeight="1" x14ac:dyDescent="0.2">
      <c r="A17" s="16">
        <v>6219</v>
      </c>
      <c r="B17" s="14" t="s">
        <v>13</v>
      </c>
      <c r="C17" s="33">
        <v>12360640396</v>
      </c>
      <c r="D17" s="33">
        <v>829232786</v>
      </c>
      <c r="E17" s="70">
        <f t="shared" si="2"/>
        <v>6.7086555342904905E-2</v>
      </c>
    </row>
    <row r="18" spans="1:29" ht="29.25" customHeight="1" x14ac:dyDescent="0.2">
      <c r="A18" s="16">
        <v>1032</v>
      </c>
      <c r="B18" s="14" t="s">
        <v>16</v>
      </c>
      <c r="C18" s="33">
        <v>133224258362</v>
      </c>
      <c r="D18" s="33">
        <v>11238434409</v>
      </c>
      <c r="E18" s="70">
        <f t="shared" si="2"/>
        <v>8.4357267566561853E-2</v>
      </c>
      <c r="F18" s="105"/>
    </row>
    <row r="19" spans="1:29" ht="29.25" customHeight="1" x14ac:dyDescent="0.2">
      <c r="A19" s="117" t="s">
        <v>46</v>
      </c>
      <c r="B19" s="118"/>
      <c r="C19" s="68">
        <f>+C17+C18</f>
        <v>145584898758</v>
      </c>
      <c r="D19" s="68">
        <f>SUM(D17:D18)</f>
        <v>12067667195</v>
      </c>
      <c r="E19" s="93">
        <f t="shared" si="2"/>
        <v>8.2890926860893749E-2</v>
      </c>
      <c r="F19" s="106"/>
    </row>
    <row r="20" spans="1:29" ht="29.25" customHeight="1" x14ac:dyDescent="0.2">
      <c r="A20" s="16">
        <v>7545</v>
      </c>
      <c r="B20" s="14" t="s">
        <v>62</v>
      </c>
      <c r="C20" s="33">
        <v>4860053954</v>
      </c>
      <c r="D20" s="33">
        <v>1829916328</v>
      </c>
      <c r="E20" s="70">
        <f t="shared" si="2"/>
        <v>0.3765218134037201</v>
      </c>
      <c r="F20" s="105"/>
    </row>
    <row r="21" spans="1:29" ht="29.25" customHeight="1" x14ac:dyDescent="0.2">
      <c r="A21" s="16">
        <v>1044</v>
      </c>
      <c r="B21" s="14" t="s">
        <v>14</v>
      </c>
      <c r="C21" s="33">
        <v>8334188911</v>
      </c>
      <c r="D21" s="33">
        <v>1384171249</v>
      </c>
      <c r="E21" s="70">
        <f t="shared" si="2"/>
        <v>0.16608349820017657</v>
      </c>
    </row>
    <row r="22" spans="1:29" ht="29.25" customHeight="1" x14ac:dyDescent="0.2">
      <c r="A22" s="117" t="s">
        <v>47</v>
      </c>
      <c r="B22" s="118"/>
      <c r="C22" s="74">
        <f>+C20+C21</f>
        <v>13194242865</v>
      </c>
      <c r="D22" s="74">
        <f>SUM(D20:D21)</f>
        <v>3214087577</v>
      </c>
      <c r="E22" s="93">
        <f t="shared" si="2"/>
        <v>0.24359772742442998</v>
      </c>
    </row>
    <row r="23" spans="1:29" ht="29.25" customHeight="1" x14ac:dyDescent="0.2">
      <c r="A23" s="152" t="s">
        <v>28</v>
      </c>
      <c r="B23" s="152"/>
      <c r="C23" s="76">
        <f>+C22+C19+C16</f>
        <v>175747993835</v>
      </c>
      <c r="D23" s="76">
        <f>+D16+D19+D22</f>
        <v>20265503875</v>
      </c>
      <c r="E23" s="79">
        <f>D23/C23</f>
        <v>0.11531001539639851</v>
      </c>
    </row>
    <row r="24" spans="1:29" ht="18.75" customHeight="1" x14ac:dyDescent="0.2">
      <c r="A24" s="63"/>
      <c r="B24" s="63"/>
      <c r="C24" s="63"/>
      <c r="D24" s="63"/>
      <c r="E24" s="75"/>
    </row>
    <row r="25" spans="1:29" s="19" customFormat="1" ht="15.75" customHeight="1" x14ac:dyDescent="0.2">
      <c r="A25" s="149" t="s">
        <v>29</v>
      </c>
      <c r="B25" s="149"/>
      <c r="C25" s="66">
        <f>+C11+C23</f>
        <v>194234915826</v>
      </c>
      <c r="D25" s="66">
        <f>+D11+D23</f>
        <v>24138554447</v>
      </c>
      <c r="E25" s="77">
        <f>+D25/C25</f>
        <v>0.12427505293962626</v>
      </c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</row>
    <row r="26" spans="1:29" ht="15.75" customHeight="1" x14ac:dyDescent="0.2">
      <c r="A26" s="28" t="str">
        <f>+'EJECUCION BMT'!B36</f>
        <v>FUENTE: PREDIS - 02 DE MARZO 2020 -7:00</v>
      </c>
    </row>
    <row r="27" spans="1:29" s="63" customFormat="1" x14ac:dyDescent="0.2">
      <c r="C27" s="64"/>
      <c r="D27" s="64"/>
      <c r="E27" s="72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</row>
    <row r="28" spans="1:29" s="63" customFormat="1" x14ac:dyDescent="0.2">
      <c r="C28" s="64"/>
      <c r="D28" s="64"/>
      <c r="E28" s="72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</row>
    <row r="29" spans="1:29" s="63" customFormat="1" x14ac:dyDescent="0.2">
      <c r="C29" s="64"/>
      <c r="D29" s="64"/>
      <c r="E29" s="72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</row>
    <row r="30" spans="1:29" s="63" customFormat="1" x14ac:dyDescent="0.2">
      <c r="C30" s="64"/>
      <c r="D30" s="64"/>
      <c r="E30" s="72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</row>
    <row r="31" spans="1:29" s="63" customFormat="1" x14ac:dyDescent="0.2">
      <c r="C31" s="64"/>
      <c r="D31" s="64"/>
      <c r="E31" s="72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</row>
    <row r="32" spans="1:29" s="63" customFormat="1" x14ac:dyDescent="0.2">
      <c r="C32" s="64"/>
      <c r="D32" s="64"/>
      <c r="E32" s="72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</row>
    <row r="33" spans="3:29" s="63" customFormat="1" x14ac:dyDescent="0.2">
      <c r="C33" s="64"/>
      <c r="D33" s="64"/>
      <c r="E33" s="72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</row>
    <row r="34" spans="3:29" s="63" customFormat="1" x14ac:dyDescent="0.2">
      <c r="C34" s="64"/>
      <c r="D34" s="64"/>
      <c r="E34" s="72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</row>
    <row r="35" spans="3:29" s="63" customFormat="1" x14ac:dyDescent="0.2">
      <c r="C35" s="64"/>
      <c r="D35" s="64"/>
      <c r="E35" s="72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</row>
    <row r="36" spans="3:29" s="63" customFormat="1" x14ac:dyDescent="0.2">
      <c r="C36" s="64"/>
      <c r="D36" s="64"/>
      <c r="E36" s="72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</row>
    <row r="37" spans="3:29" s="63" customFormat="1" x14ac:dyDescent="0.2">
      <c r="C37" s="64"/>
      <c r="D37" s="64"/>
      <c r="E37" s="72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</row>
    <row r="38" spans="3:29" s="63" customFormat="1" x14ac:dyDescent="0.2">
      <c r="C38" s="64"/>
      <c r="D38" s="64"/>
      <c r="E38" s="72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</row>
    <row r="39" spans="3:29" s="63" customFormat="1" x14ac:dyDescent="0.2">
      <c r="C39" s="64"/>
      <c r="D39" s="64"/>
      <c r="E39" s="72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</row>
    <row r="40" spans="3:29" s="63" customFormat="1" x14ac:dyDescent="0.2">
      <c r="C40" s="64"/>
      <c r="D40" s="64"/>
      <c r="E40" s="72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</row>
    <row r="41" spans="3:29" s="63" customFormat="1" x14ac:dyDescent="0.2">
      <c r="C41" s="64"/>
      <c r="D41" s="64"/>
      <c r="E41" s="72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</row>
    <row r="42" spans="3:29" s="63" customFormat="1" x14ac:dyDescent="0.2">
      <c r="C42" s="64"/>
      <c r="D42" s="64"/>
      <c r="E42" s="72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</row>
    <row r="43" spans="3:29" s="63" customFormat="1" x14ac:dyDescent="0.2">
      <c r="C43" s="64"/>
      <c r="D43" s="64"/>
      <c r="E43" s="72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</row>
    <row r="44" spans="3:29" s="63" customFormat="1" x14ac:dyDescent="0.2">
      <c r="C44" s="64"/>
      <c r="D44" s="64"/>
      <c r="E44" s="72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</row>
    <row r="45" spans="3:29" s="63" customFormat="1" x14ac:dyDescent="0.2">
      <c r="C45" s="64"/>
      <c r="D45" s="64"/>
      <c r="E45" s="72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</row>
    <row r="46" spans="3:29" s="63" customFormat="1" x14ac:dyDescent="0.2">
      <c r="C46" s="64"/>
      <c r="D46" s="64"/>
      <c r="E46" s="72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</row>
    <row r="47" spans="3:29" s="63" customFormat="1" x14ac:dyDescent="0.2">
      <c r="C47" s="64"/>
      <c r="D47" s="64"/>
      <c r="E47" s="72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</row>
    <row r="48" spans="3:29" s="63" customFormat="1" x14ac:dyDescent="0.2">
      <c r="C48" s="64"/>
      <c r="D48" s="64"/>
      <c r="E48" s="72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</row>
    <row r="49" spans="3:29" s="63" customFormat="1" x14ac:dyDescent="0.2">
      <c r="C49" s="64"/>
      <c r="D49" s="64"/>
      <c r="E49" s="72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</row>
    <row r="50" spans="3:29" s="63" customFormat="1" x14ac:dyDescent="0.2">
      <c r="C50" s="64"/>
      <c r="D50" s="64"/>
      <c r="E50" s="72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</row>
    <row r="51" spans="3:29" s="63" customFormat="1" x14ac:dyDescent="0.2">
      <c r="C51" s="64"/>
      <c r="D51" s="64"/>
      <c r="E51" s="72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</row>
    <row r="52" spans="3:29" s="63" customFormat="1" x14ac:dyDescent="0.2">
      <c r="C52" s="64"/>
      <c r="D52" s="64"/>
      <c r="E52" s="72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</row>
    <row r="53" spans="3:29" s="63" customFormat="1" x14ac:dyDescent="0.2">
      <c r="C53" s="64"/>
      <c r="D53" s="64"/>
      <c r="E53" s="72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</row>
    <row r="54" spans="3:29" s="63" customFormat="1" x14ac:dyDescent="0.2">
      <c r="C54" s="64"/>
      <c r="D54" s="64"/>
      <c r="E54" s="72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</row>
    <row r="55" spans="3:29" s="63" customFormat="1" x14ac:dyDescent="0.2">
      <c r="C55" s="64"/>
      <c r="D55" s="64"/>
      <c r="E55" s="72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</row>
    <row r="56" spans="3:29" s="63" customFormat="1" x14ac:dyDescent="0.2">
      <c r="C56" s="64"/>
      <c r="D56" s="64"/>
      <c r="E56" s="72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</row>
    <row r="57" spans="3:29" s="63" customFormat="1" x14ac:dyDescent="0.2">
      <c r="C57" s="64"/>
      <c r="D57" s="64"/>
      <c r="E57" s="72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</row>
    <row r="58" spans="3:29" s="63" customFormat="1" x14ac:dyDescent="0.2">
      <c r="C58" s="64"/>
      <c r="D58" s="64"/>
      <c r="E58" s="72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</row>
    <row r="59" spans="3:29" s="63" customFormat="1" x14ac:dyDescent="0.2">
      <c r="C59" s="64"/>
      <c r="D59" s="64"/>
      <c r="E59" s="72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</row>
    <row r="60" spans="3:29" s="63" customFormat="1" x14ac:dyDescent="0.2">
      <c r="C60" s="64"/>
      <c r="D60" s="64"/>
      <c r="E60" s="72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</row>
    <row r="61" spans="3:29" s="63" customFormat="1" x14ac:dyDescent="0.2">
      <c r="C61" s="64"/>
      <c r="D61" s="64"/>
      <c r="E61" s="72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</row>
    <row r="62" spans="3:29" s="63" customFormat="1" x14ac:dyDescent="0.2">
      <c r="C62" s="64"/>
      <c r="D62" s="64"/>
      <c r="E62" s="72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</row>
    <row r="63" spans="3:29" s="63" customFormat="1" x14ac:dyDescent="0.2">
      <c r="C63" s="64"/>
      <c r="D63" s="64"/>
      <c r="E63" s="72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</row>
    <row r="64" spans="3:29" s="63" customFormat="1" x14ac:dyDescent="0.2">
      <c r="C64" s="64"/>
      <c r="D64" s="64"/>
      <c r="E64" s="72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</row>
    <row r="65" spans="3:29" s="63" customFormat="1" x14ac:dyDescent="0.2">
      <c r="C65" s="64"/>
      <c r="D65" s="64"/>
      <c r="E65" s="72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</row>
    <row r="66" spans="3:29" s="63" customFormat="1" x14ac:dyDescent="0.2">
      <c r="C66" s="64"/>
      <c r="D66" s="64"/>
      <c r="E66" s="72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</row>
    <row r="67" spans="3:29" s="63" customFormat="1" x14ac:dyDescent="0.2">
      <c r="C67" s="64"/>
      <c r="D67" s="64"/>
      <c r="E67" s="72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</row>
    <row r="68" spans="3:29" s="63" customFormat="1" x14ac:dyDescent="0.2">
      <c r="C68" s="64"/>
      <c r="D68" s="64"/>
      <c r="E68" s="72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</row>
    <row r="69" spans="3:29" s="63" customFormat="1" x14ac:dyDescent="0.2">
      <c r="C69" s="64"/>
      <c r="D69" s="64"/>
      <c r="E69" s="72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</row>
    <row r="70" spans="3:29" s="63" customFormat="1" x14ac:dyDescent="0.2">
      <c r="C70" s="64"/>
      <c r="D70" s="64"/>
      <c r="E70" s="72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</row>
    <row r="71" spans="3:29" s="63" customFormat="1" x14ac:dyDescent="0.2">
      <c r="C71" s="64"/>
      <c r="D71" s="64"/>
      <c r="E71" s="72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</row>
    <row r="72" spans="3:29" s="63" customFormat="1" x14ac:dyDescent="0.2">
      <c r="C72" s="64"/>
      <c r="D72" s="64"/>
      <c r="E72" s="72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</row>
    <row r="73" spans="3:29" s="63" customFormat="1" x14ac:dyDescent="0.2">
      <c r="C73" s="64"/>
      <c r="D73" s="64"/>
      <c r="E73" s="72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</row>
    <row r="74" spans="3:29" s="63" customFormat="1" x14ac:dyDescent="0.2">
      <c r="C74" s="64"/>
      <c r="D74" s="64"/>
      <c r="E74" s="72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</row>
    <row r="75" spans="3:29" s="63" customFormat="1" x14ac:dyDescent="0.2">
      <c r="C75" s="64"/>
      <c r="D75" s="64"/>
      <c r="E75" s="72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</row>
    <row r="76" spans="3:29" s="63" customFormat="1" x14ac:dyDescent="0.2">
      <c r="C76" s="64"/>
      <c r="D76" s="64"/>
      <c r="E76" s="72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</row>
    <row r="77" spans="3:29" s="63" customFormat="1" x14ac:dyDescent="0.2">
      <c r="C77" s="64"/>
      <c r="D77" s="64"/>
      <c r="E77" s="72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</row>
    <row r="78" spans="3:29" s="63" customFormat="1" x14ac:dyDescent="0.2">
      <c r="C78" s="64"/>
      <c r="D78" s="64"/>
      <c r="E78" s="72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</row>
    <row r="79" spans="3:29" s="63" customFormat="1" x14ac:dyDescent="0.2">
      <c r="C79" s="64"/>
      <c r="D79" s="64"/>
      <c r="E79" s="72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</row>
    <row r="80" spans="3:29" s="63" customFormat="1" x14ac:dyDescent="0.2">
      <c r="C80" s="64"/>
      <c r="D80" s="64"/>
      <c r="E80" s="72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</row>
    <row r="81" spans="3:29" s="63" customFormat="1" x14ac:dyDescent="0.2">
      <c r="C81" s="64"/>
      <c r="D81" s="64"/>
      <c r="E81" s="72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</row>
    <row r="82" spans="3:29" s="63" customFormat="1" x14ac:dyDescent="0.2">
      <c r="C82" s="64"/>
      <c r="D82" s="64"/>
      <c r="E82" s="72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</row>
    <row r="83" spans="3:29" s="63" customFormat="1" x14ac:dyDescent="0.2">
      <c r="C83" s="64"/>
      <c r="D83" s="64"/>
      <c r="E83" s="72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</row>
    <row r="84" spans="3:29" s="63" customFormat="1" x14ac:dyDescent="0.2">
      <c r="C84" s="64"/>
      <c r="D84" s="64"/>
      <c r="E84" s="72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</row>
    <row r="85" spans="3:29" s="63" customFormat="1" x14ac:dyDescent="0.2">
      <c r="C85" s="64"/>
      <c r="D85" s="64"/>
      <c r="E85" s="72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</row>
    <row r="86" spans="3:29" s="63" customFormat="1" x14ac:dyDescent="0.2">
      <c r="C86" s="64"/>
      <c r="D86" s="64"/>
      <c r="E86" s="72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</row>
    <row r="87" spans="3:29" s="63" customFormat="1" x14ac:dyDescent="0.2">
      <c r="C87" s="64"/>
      <c r="D87" s="64"/>
      <c r="E87" s="72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</row>
    <row r="88" spans="3:29" s="63" customFormat="1" x14ac:dyDescent="0.2">
      <c r="C88" s="64"/>
      <c r="D88" s="64"/>
      <c r="E88" s="72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</row>
    <row r="89" spans="3:29" s="63" customFormat="1" x14ac:dyDescent="0.2">
      <c r="C89" s="64"/>
      <c r="D89" s="64"/>
      <c r="E89" s="72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</row>
    <row r="90" spans="3:29" s="63" customFormat="1" x14ac:dyDescent="0.2">
      <c r="C90" s="64"/>
      <c r="D90" s="64"/>
      <c r="E90" s="72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</row>
    <row r="91" spans="3:29" s="63" customFormat="1" x14ac:dyDescent="0.2">
      <c r="C91" s="64"/>
      <c r="D91" s="64"/>
      <c r="E91" s="72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</row>
    <row r="92" spans="3:29" s="63" customFormat="1" x14ac:dyDescent="0.2">
      <c r="C92" s="64"/>
      <c r="D92" s="64"/>
      <c r="E92" s="72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</row>
    <row r="93" spans="3:29" s="63" customFormat="1" x14ac:dyDescent="0.2">
      <c r="C93" s="64"/>
      <c r="D93" s="64"/>
      <c r="E93" s="72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</row>
    <row r="94" spans="3:29" s="63" customFormat="1" x14ac:dyDescent="0.2">
      <c r="C94" s="64"/>
      <c r="D94" s="64"/>
      <c r="E94" s="72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</row>
    <row r="95" spans="3:29" s="63" customFormat="1" x14ac:dyDescent="0.2">
      <c r="C95" s="64"/>
      <c r="D95" s="64"/>
      <c r="E95" s="72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</row>
    <row r="96" spans="3:29" s="63" customFormat="1" x14ac:dyDescent="0.2">
      <c r="C96" s="64"/>
      <c r="D96" s="64"/>
      <c r="E96" s="72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</row>
    <row r="97" spans="3:29" s="63" customFormat="1" x14ac:dyDescent="0.2">
      <c r="C97" s="64"/>
      <c r="D97" s="64"/>
      <c r="E97" s="72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</row>
    <row r="98" spans="3:29" s="63" customFormat="1" x14ac:dyDescent="0.2">
      <c r="C98" s="64"/>
      <c r="D98" s="64"/>
      <c r="E98" s="72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</row>
    <row r="99" spans="3:29" s="63" customFormat="1" x14ac:dyDescent="0.2">
      <c r="C99" s="64"/>
      <c r="D99" s="64"/>
      <c r="E99" s="72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</row>
    <row r="100" spans="3:29" s="63" customFormat="1" x14ac:dyDescent="0.2">
      <c r="C100" s="64"/>
      <c r="D100" s="64"/>
      <c r="E100" s="72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</row>
    <row r="101" spans="3:29" s="63" customFormat="1" x14ac:dyDescent="0.2">
      <c r="C101" s="64"/>
      <c r="D101" s="64"/>
      <c r="E101" s="72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</row>
    <row r="102" spans="3:29" s="63" customFormat="1" x14ac:dyDescent="0.2">
      <c r="C102" s="64"/>
      <c r="D102" s="64"/>
      <c r="E102" s="72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</row>
    <row r="103" spans="3:29" s="63" customFormat="1" x14ac:dyDescent="0.2">
      <c r="C103" s="64"/>
      <c r="D103" s="64"/>
      <c r="E103" s="72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</row>
    <row r="104" spans="3:29" s="63" customFormat="1" x14ac:dyDescent="0.2">
      <c r="C104" s="64"/>
      <c r="D104" s="64"/>
      <c r="E104" s="72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</row>
    <row r="105" spans="3:29" s="63" customFormat="1" x14ac:dyDescent="0.2">
      <c r="C105" s="64"/>
      <c r="D105" s="64"/>
      <c r="E105" s="72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</row>
    <row r="106" spans="3:29" s="63" customFormat="1" x14ac:dyDescent="0.2">
      <c r="C106" s="64"/>
      <c r="D106" s="64"/>
      <c r="E106" s="72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</row>
    <row r="107" spans="3:29" s="63" customFormat="1" x14ac:dyDescent="0.2">
      <c r="C107" s="64"/>
      <c r="D107" s="64"/>
      <c r="E107" s="72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</row>
    <row r="108" spans="3:29" s="63" customFormat="1" x14ac:dyDescent="0.2">
      <c r="C108" s="64"/>
      <c r="D108" s="64"/>
      <c r="E108" s="72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</row>
    <row r="109" spans="3:29" s="63" customFormat="1" x14ac:dyDescent="0.2">
      <c r="C109" s="64"/>
      <c r="D109" s="64"/>
      <c r="E109" s="72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</row>
    <row r="110" spans="3:29" s="63" customFormat="1" x14ac:dyDescent="0.2">
      <c r="C110" s="64"/>
      <c r="D110" s="64"/>
      <c r="E110" s="72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04"/>
      <c r="AA110" s="104"/>
      <c r="AB110" s="104"/>
      <c r="AC110" s="104"/>
    </row>
    <row r="111" spans="3:29" s="63" customFormat="1" x14ac:dyDescent="0.2">
      <c r="C111" s="64"/>
      <c r="D111" s="64"/>
      <c r="E111" s="72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</row>
    <row r="112" spans="3:29" s="63" customFormat="1" x14ac:dyDescent="0.2">
      <c r="C112" s="64"/>
      <c r="D112" s="64"/>
      <c r="E112" s="72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</row>
    <row r="113" spans="3:29" s="63" customFormat="1" x14ac:dyDescent="0.2">
      <c r="C113" s="64"/>
      <c r="D113" s="64"/>
      <c r="E113" s="72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</row>
    <row r="114" spans="3:29" s="63" customFormat="1" x14ac:dyDescent="0.2">
      <c r="C114" s="64"/>
      <c r="D114" s="64"/>
      <c r="E114" s="72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</row>
    <row r="115" spans="3:29" s="63" customFormat="1" x14ac:dyDescent="0.2">
      <c r="C115" s="64"/>
      <c r="D115" s="64"/>
      <c r="E115" s="72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</row>
    <row r="116" spans="3:29" s="63" customFormat="1" x14ac:dyDescent="0.2">
      <c r="C116" s="64"/>
      <c r="D116" s="64"/>
      <c r="E116" s="72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</row>
    <row r="117" spans="3:29" s="63" customFormat="1" x14ac:dyDescent="0.2">
      <c r="C117" s="64"/>
      <c r="D117" s="64"/>
      <c r="E117" s="72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</row>
    <row r="118" spans="3:29" s="63" customFormat="1" x14ac:dyDescent="0.2">
      <c r="C118" s="64"/>
      <c r="D118" s="64"/>
      <c r="E118" s="72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4"/>
      <c r="Z118" s="104"/>
      <c r="AA118" s="104"/>
      <c r="AB118" s="104"/>
      <c r="AC118" s="104"/>
    </row>
    <row r="119" spans="3:29" s="63" customFormat="1" x14ac:dyDescent="0.2">
      <c r="C119" s="64"/>
      <c r="D119" s="64"/>
      <c r="E119" s="72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</row>
    <row r="120" spans="3:29" s="63" customFormat="1" x14ac:dyDescent="0.2">
      <c r="C120" s="64"/>
      <c r="D120" s="64"/>
      <c r="E120" s="72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</row>
    <row r="121" spans="3:29" s="63" customFormat="1" x14ac:dyDescent="0.2">
      <c r="C121" s="64"/>
      <c r="D121" s="64"/>
      <c r="E121" s="72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</row>
    <row r="122" spans="3:29" s="63" customFormat="1" x14ac:dyDescent="0.2">
      <c r="C122" s="64"/>
      <c r="D122" s="64"/>
      <c r="E122" s="72"/>
      <c r="F122" s="104"/>
      <c r="G122" s="104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4"/>
      <c r="AA122" s="104"/>
      <c r="AB122" s="104"/>
      <c r="AC122" s="104"/>
    </row>
    <row r="123" spans="3:29" s="63" customFormat="1" x14ac:dyDescent="0.2">
      <c r="C123" s="64"/>
      <c r="D123" s="64"/>
      <c r="E123" s="72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</row>
    <row r="124" spans="3:29" s="63" customFormat="1" x14ac:dyDescent="0.2">
      <c r="C124" s="64"/>
      <c r="D124" s="64"/>
      <c r="E124" s="72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</row>
    <row r="125" spans="3:29" s="63" customFormat="1" x14ac:dyDescent="0.2">
      <c r="C125" s="64"/>
      <c r="D125" s="64"/>
      <c r="E125" s="72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</row>
    <row r="126" spans="3:29" s="63" customFormat="1" x14ac:dyDescent="0.2">
      <c r="C126" s="64"/>
      <c r="D126" s="64"/>
      <c r="E126" s="72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</row>
    <row r="127" spans="3:29" s="63" customFormat="1" x14ac:dyDescent="0.2">
      <c r="C127" s="64"/>
      <c r="D127" s="64"/>
      <c r="E127" s="72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</row>
    <row r="128" spans="3:29" s="63" customFormat="1" x14ac:dyDescent="0.2">
      <c r="C128" s="64"/>
      <c r="D128" s="64"/>
      <c r="E128" s="72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</row>
    <row r="129" spans="3:29" s="63" customFormat="1" x14ac:dyDescent="0.2">
      <c r="C129" s="64"/>
      <c r="D129" s="64"/>
      <c r="E129" s="72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</row>
    <row r="130" spans="3:29" s="63" customFormat="1" x14ac:dyDescent="0.2">
      <c r="C130" s="64"/>
      <c r="D130" s="64"/>
      <c r="E130" s="72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</row>
    <row r="131" spans="3:29" s="63" customFormat="1" x14ac:dyDescent="0.2">
      <c r="C131" s="64"/>
      <c r="D131" s="64"/>
      <c r="E131" s="72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  <c r="AA131" s="104"/>
      <c r="AB131" s="104"/>
      <c r="AC131" s="104"/>
    </row>
    <row r="132" spans="3:29" s="63" customFormat="1" x14ac:dyDescent="0.2">
      <c r="C132" s="64"/>
      <c r="D132" s="64"/>
      <c r="E132" s="72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  <c r="AA132" s="104"/>
      <c r="AB132" s="104"/>
      <c r="AC132" s="104"/>
    </row>
    <row r="133" spans="3:29" s="63" customFormat="1" x14ac:dyDescent="0.2">
      <c r="C133" s="64"/>
      <c r="D133" s="64"/>
      <c r="E133" s="72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</row>
    <row r="134" spans="3:29" s="63" customFormat="1" x14ac:dyDescent="0.2">
      <c r="C134" s="64"/>
      <c r="D134" s="64"/>
      <c r="E134" s="72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</row>
    <row r="135" spans="3:29" s="63" customFormat="1" x14ac:dyDescent="0.2">
      <c r="C135" s="64"/>
      <c r="D135" s="64"/>
      <c r="E135" s="72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</row>
    <row r="136" spans="3:29" s="63" customFormat="1" x14ac:dyDescent="0.2">
      <c r="C136" s="64"/>
      <c r="D136" s="64"/>
      <c r="E136" s="72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</row>
    <row r="137" spans="3:29" s="63" customFormat="1" x14ac:dyDescent="0.2">
      <c r="C137" s="64"/>
      <c r="D137" s="64"/>
      <c r="E137" s="72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</row>
    <row r="138" spans="3:29" s="63" customFormat="1" x14ac:dyDescent="0.2">
      <c r="C138" s="64"/>
      <c r="D138" s="64"/>
      <c r="E138" s="72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104"/>
    </row>
    <row r="139" spans="3:29" s="63" customFormat="1" x14ac:dyDescent="0.2">
      <c r="C139" s="64"/>
      <c r="D139" s="64"/>
      <c r="E139" s="72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</row>
    <row r="140" spans="3:29" s="63" customFormat="1" x14ac:dyDescent="0.2">
      <c r="C140" s="64"/>
      <c r="D140" s="64"/>
      <c r="E140" s="72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</row>
    <row r="141" spans="3:29" s="63" customFormat="1" x14ac:dyDescent="0.2">
      <c r="C141" s="64"/>
      <c r="D141" s="64"/>
      <c r="E141" s="72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</row>
    <row r="142" spans="3:29" s="63" customFormat="1" x14ac:dyDescent="0.2">
      <c r="C142" s="64"/>
      <c r="D142" s="64"/>
      <c r="E142" s="72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</row>
    <row r="143" spans="3:29" s="63" customFormat="1" x14ac:dyDescent="0.2">
      <c r="C143" s="64"/>
      <c r="D143" s="64"/>
      <c r="E143" s="72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  <c r="AC143" s="104"/>
    </row>
    <row r="144" spans="3:29" s="63" customFormat="1" x14ac:dyDescent="0.2">
      <c r="C144" s="64"/>
      <c r="D144" s="64"/>
      <c r="E144" s="72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</row>
    <row r="145" spans="3:29" s="63" customFormat="1" x14ac:dyDescent="0.2">
      <c r="C145" s="64"/>
      <c r="D145" s="64"/>
      <c r="E145" s="72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</row>
    <row r="146" spans="3:29" s="63" customFormat="1" x14ac:dyDescent="0.2">
      <c r="C146" s="64"/>
      <c r="D146" s="64"/>
      <c r="E146" s="72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  <c r="AA146" s="104"/>
      <c r="AB146" s="104"/>
      <c r="AC146" s="104"/>
    </row>
    <row r="147" spans="3:29" s="63" customFormat="1" x14ac:dyDescent="0.2">
      <c r="C147" s="64"/>
      <c r="D147" s="64"/>
      <c r="E147" s="72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</row>
    <row r="148" spans="3:29" s="63" customFormat="1" x14ac:dyDescent="0.2">
      <c r="C148" s="64"/>
      <c r="D148" s="64"/>
      <c r="E148" s="72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</row>
    <row r="149" spans="3:29" s="63" customFormat="1" x14ac:dyDescent="0.2">
      <c r="C149" s="64"/>
      <c r="D149" s="64"/>
      <c r="E149" s="72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</row>
    <row r="150" spans="3:29" s="63" customFormat="1" x14ac:dyDescent="0.2">
      <c r="C150" s="64"/>
      <c r="D150" s="64"/>
      <c r="E150" s="72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</row>
    <row r="151" spans="3:29" s="63" customFormat="1" x14ac:dyDescent="0.2">
      <c r="C151" s="64"/>
      <c r="D151" s="64"/>
      <c r="E151" s="72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4"/>
      <c r="AA151" s="104"/>
      <c r="AB151" s="104"/>
      <c r="AC151" s="104"/>
    </row>
    <row r="152" spans="3:29" s="63" customFormat="1" x14ac:dyDescent="0.2">
      <c r="C152" s="64"/>
      <c r="D152" s="64"/>
      <c r="E152" s="72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  <c r="AA152" s="104"/>
      <c r="AB152" s="104"/>
      <c r="AC152" s="104"/>
    </row>
    <row r="153" spans="3:29" s="63" customFormat="1" x14ac:dyDescent="0.2">
      <c r="C153" s="64"/>
      <c r="D153" s="64"/>
      <c r="E153" s="72"/>
      <c r="F153" s="104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  <c r="AA153" s="104"/>
      <c r="AB153" s="104"/>
      <c r="AC153" s="104"/>
    </row>
    <row r="154" spans="3:29" s="63" customFormat="1" x14ac:dyDescent="0.2">
      <c r="C154" s="64"/>
      <c r="D154" s="64"/>
      <c r="E154" s="72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4"/>
      <c r="AA154" s="104"/>
      <c r="AB154" s="104"/>
      <c r="AC154" s="104"/>
    </row>
    <row r="155" spans="3:29" s="63" customFormat="1" x14ac:dyDescent="0.2">
      <c r="C155" s="64"/>
      <c r="D155" s="64"/>
      <c r="E155" s="72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</row>
    <row r="156" spans="3:29" s="63" customFormat="1" x14ac:dyDescent="0.2">
      <c r="C156" s="64"/>
      <c r="D156" s="64"/>
      <c r="E156" s="72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  <c r="AA156" s="104"/>
      <c r="AB156" s="104"/>
      <c r="AC156" s="104"/>
    </row>
    <row r="157" spans="3:29" s="63" customFormat="1" x14ac:dyDescent="0.2">
      <c r="C157" s="64"/>
      <c r="D157" s="64"/>
      <c r="E157" s="72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</row>
    <row r="158" spans="3:29" s="63" customFormat="1" x14ac:dyDescent="0.2">
      <c r="C158" s="64"/>
      <c r="D158" s="64"/>
      <c r="E158" s="72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</row>
    <row r="159" spans="3:29" s="63" customFormat="1" x14ac:dyDescent="0.2">
      <c r="C159" s="64"/>
      <c r="D159" s="64"/>
      <c r="E159" s="72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</row>
    <row r="160" spans="3:29" s="63" customFormat="1" x14ac:dyDescent="0.2">
      <c r="C160" s="64"/>
      <c r="D160" s="64"/>
      <c r="E160" s="72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  <c r="Z160" s="104"/>
      <c r="AA160" s="104"/>
      <c r="AB160" s="104"/>
      <c r="AC160" s="104"/>
    </row>
    <row r="161" spans="3:29" s="63" customFormat="1" x14ac:dyDescent="0.2">
      <c r="C161" s="64"/>
      <c r="D161" s="64"/>
      <c r="E161" s="72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</row>
    <row r="162" spans="3:29" s="63" customFormat="1" x14ac:dyDescent="0.2">
      <c r="C162" s="64"/>
      <c r="D162" s="64"/>
      <c r="E162" s="72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04"/>
      <c r="AA162" s="104"/>
      <c r="AB162" s="104"/>
      <c r="AC162" s="104"/>
    </row>
    <row r="163" spans="3:29" s="63" customFormat="1" x14ac:dyDescent="0.2">
      <c r="C163" s="64"/>
      <c r="D163" s="64"/>
      <c r="E163" s="72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</row>
    <row r="164" spans="3:29" s="63" customFormat="1" x14ac:dyDescent="0.2">
      <c r="C164" s="64"/>
      <c r="D164" s="64"/>
      <c r="E164" s="72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  <c r="Y164" s="104"/>
      <c r="Z164" s="104"/>
      <c r="AA164" s="104"/>
      <c r="AB164" s="104"/>
      <c r="AC164" s="104"/>
    </row>
    <row r="165" spans="3:29" s="63" customFormat="1" x14ac:dyDescent="0.2">
      <c r="C165" s="64"/>
      <c r="D165" s="64"/>
      <c r="E165" s="72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104"/>
      <c r="Z165" s="104"/>
      <c r="AA165" s="104"/>
      <c r="AB165" s="104"/>
      <c r="AC165" s="104"/>
    </row>
    <row r="166" spans="3:29" s="63" customFormat="1" x14ac:dyDescent="0.2">
      <c r="C166" s="64"/>
      <c r="D166" s="64"/>
      <c r="E166" s="72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104"/>
      <c r="Z166" s="104"/>
      <c r="AA166" s="104"/>
      <c r="AB166" s="104"/>
      <c r="AC166" s="104"/>
    </row>
    <row r="167" spans="3:29" s="63" customFormat="1" x14ac:dyDescent="0.2">
      <c r="C167" s="64"/>
      <c r="D167" s="64"/>
      <c r="E167" s="72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04"/>
      <c r="AA167" s="104"/>
      <c r="AB167" s="104"/>
      <c r="AC167" s="104"/>
    </row>
    <row r="168" spans="3:29" s="63" customFormat="1" x14ac:dyDescent="0.2">
      <c r="C168" s="64"/>
      <c r="D168" s="64"/>
      <c r="E168" s="72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4"/>
      <c r="AA168" s="104"/>
      <c r="AB168" s="104"/>
      <c r="AC168" s="104"/>
    </row>
    <row r="169" spans="3:29" s="63" customFormat="1" x14ac:dyDescent="0.2">
      <c r="C169" s="64"/>
      <c r="D169" s="64"/>
      <c r="E169" s="72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  <c r="AB169" s="104"/>
      <c r="AC169" s="104"/>
    </row>
    <row r="170" spans="3:29" s="63" customFormat="1" x14ac:dyDescent="0.2">
      <c r="C170" s="64"/>
      <c r="D170" s="64"/>
      <c r="E170" s="72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  <c r="AA170" s="104"/>
      <c r="AB170" s="104"/>
      <c r="AC170" s="104"/>
    </row>
    <row r="171" spans="3:29" s="63" customFormat="1" x14ac:dyDescent="0.2">
      <c r="C171" s="64"/>
      <c r="D171" s="64"/>
      <c r="E171" s="72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04"/>
      <c r="AA171" s="104"/>
      <c r="AB171" s="104"/>
      <c r="AC171" s="104"/>
    </row>
    <row r="172" spans="3:29" s="63" customFormat="1" x14ac:dyDescent="0.2">
      <c r="C172" s="64"/>
      <c r="D172" s="64"/>
      <c r="E172" s="72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</row>
    <row r="173" spans="3:29" s="63" customFormat="1" x14ac:dyDescent="0.2">
      <c r="C173" s="64"/>
      <c r="D173" s="64"/>
      <c r="E173" s="72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  <c r="Z173" s="104"/>
      <c r="AA173" s="104"/>
      <c r="AB173" s="104"/>
      <c r="AC173" s="104"/>
    </row>
    <row r="174" spans="3:29" s="63" customFormat="1" x14ac:dyDescent="0.2">
      <c r="C174" s="64"/>
      <c r="D174" s="64"/>
      <c r="E174" s="72"/>
      <c r="F174" s="104"/>
      <c r="G174" s="104"/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  <c r="Y174" s="104"/>
      <c r="Z174" s="104"/>
      <c r="AA174" s="104"/>
      <c r="AB174" s="104"/>
      <c r="AC174" s="104"/>
    </row>
    <row r="175" spans="3:29" s="63" customFormat="1" x14ac:dyDescent="0.2">
      <c r="C175" s="64"/>
      <c r="D175" s="64"/>
      <c r="E175" s="72"/>
      <c r="F175" s="104"/>
      <c r="G175" s="104"/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  <c r="Y175" s="104"/>
      <c r="Z175" s="104"/>
      <c r="AA175" s="104"/>
      <c r="AB175" s="104"/>
      <c r="AC175" s="104"/>
    </row>
    <row r="176" spans="3:29" s="63" customFormat="1" x14ac:dyDescent="0.2">
      <c r="C176" s="64"/>
      <c r="D176" s="64"/>
      <c r="E176" s="72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  <c r="Z176" s="104"/>
      <c r="AA176" s="104"/>
      <c r="AB176" s="104"/>
      <c r="AC176" s="104"/>
    </row>
    <row r="177" spans="3:29" s="63" customFormat="1" x14ac:dyDescent="0.2">
      <c r="C177" s="64"/>
      <c r="D177" s="64"/>
      <c r="E177" s="72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  <c r="Z177" s="104"/>
      <c r="AA177" s="104"/>
      <c r="AB177" s="104"/>
      <c r="AC177" s="104"/>
    </row>
    <row r="178" spans="3:29" s="63" customFormat="1" x14ac:dyDescent="0.2">
      <c r="C178" s="64"/>
      <c r="D178" s="64"/>
      <c r="E178" s="72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4"/>
      <c r="AA178" s="104"/>
      <c r="AB178" s="104"/>
      <c r="AC178" s="104"/>
    </row>
    <row r="179" spans="3:29" s="63" customFormat="1" x14ac:dyDescent="0.2">
      <c r="C179" s="64"/>
      <c r="D179" s="64"/>
      <c r="E179" s="72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  <c r="AA179" s="104"/>
      <c r="AB179" s="104"/>
      <c r="AC179" s="104"/>
    </row>
    <row r="180" spans="3:29" s="63" customFormat="1" x14ac:dyDescent="0.2">
      <c r="C180" s="64"/>
      <c r="D180" s="64"/>
      <c r="E180" s="72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  <c r="AA180" s="104"/>
      <c r="AB180" s="104"/>
      <c r="AC180" s="104"/>
    </row>
    <row r="181" spans="3:29" s="63" customFormat="1" x14ac:dyDescent="0.2">
      <c r="C181" s="64"/>
      <c r="D181" s="64"/>
      <c r="E181" s="72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</row>
    <row r="182" spans="3:29" s="63" customFormat="1" x14ac:dyDescent="0.2">
      <c r="C182" s="64"/>
      <c r="D182" s="64"/>
      <c r="E182" s="72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04"/>
      <c r="AA182" s="104"/>
      <c r="AB182" s="104"/>
      <c r="AC182" s="104"/>
    </row>
    <row r="183" spans="3:29" s="63" customFormat="1" x14ac:dyDescent="0.2">
      <c r="C183" s="64"/>
      <c r="D183" s="64"/>
      <c r="E183" s="72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</row>
    <row r="184" spans="3:29" s="63" customFormat="1" x14ac:dyDescent="0.2">
      <c r="C184" s="64"/>
      <c r="D184" s="64"/>
      <c r="E184" s="72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  <c r="Z184" s="104"/>
      <c r="AA184" s="104"/>
      <c r="AB184" s="104"/>
      <c r="AC184" s="104"/>
    </row>
    <row r="185" spans="3:29" s="63" customFormat="1" x14ac:dyDescent="0.2">
      <c r="C185" s="64"/>
      <c r="D185" s="64"/>
      <c r="E185" s="72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</row>
    <row r="186" spans="3:29" s="63" customFormat="1" x14ac:dyDescent="0.2">
      <c r="C186" s="64"/>
      <c r="D186" s="64"/>
      <c r="E186" s="72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  <c r="AA186" s="104"/>
      <c r="AB186" s="104"/>
      <c r="AC186" s="104"/>
    </row>
    <row r="187" spans="3:29" s="63" customFormat="1" x14ac:dyDescent="0.2">
      <c r="C187" s="64"/>
      <c r="D187" s="64"/>
      <c r="E187" s="72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</row>
    <row r="188" spans="3:29" s="63" customFormat="1" x14ac:dyDescent="0.2">
      <c r="C188" s="64"/>
      <c r="D188" s="64"/>
      <c r="E188" s="72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</row>
    <row r="189" spans="3:29" s="63" customFormat="1" x14ac:dyDescent="0.2">
      <c r="C189" s="64"/>
      <c r="D189" s="64"/>
      <c r="E189" s="72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</row>
    <row r="190" spans="3:29" s="63" customFormat="1" x14ac:dyDescent="0.2">
      <c r="C190" s="64"/>
      <c r="D190" s="64"/>
      <c r="E190" s="72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</row>
    <row r="191" spans="3:29" s="63" customFormat="1" x14ac:dyDescent="0.2">
      <c r="C191" s="64"/>
      <c r="D191" s="64"/>
      <c r="E191" s="72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</row>
    <row r="192" spans="3:29" s="63" customFormat="1" x14ac:dyDescent="0.2">
      <c r="C192" s="64"/>
      <c r="D192" s="64"/>
      <c r="E192" s="72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</row>
    <row r="193" spans="3:29" s="63" customFormat="1" x14ac:dyDescent="0.2">
      <c r="C193" s="64"/>
      <c r="D193" s="64"/>
      <c r="E193" s="72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</row>
  </sheetData>
  <autoFilter ref="A4:E24">
    <filterColumn colId="0" showButton="0"/>
  </autoFilter>
  <mergeCells count="11">
    <mergeCell ref="A25:B25"/>
    <mergeCell ref="A4:B4"/>
    <mergeCell ref="A11:B11"/>
    <mergeCell ref="A1:E1"/>
    <mergeCell ref="A2:E2"/>
    <mergeCell ref="A8:B8"/>
    <mergeCell ref="A10:B10"/>
    <mergeCell ref="A16:B16"/>
    <mergeCell ref="A19:B19"/>
    <mergeCell ref="A22:B22"/>
    <mergeCell ref="A23:B23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EJECUCION BMT</vt:lpstr>
      <vt:lpstr>FUNCIONAMIENTO</vt:lpstr>
      <vt:lpstr>RESERVAS</vt:lpstr>
      <vt:lpstr>'EJECUCION BMT'!Área_de_impresión</vt:lpstr>
      <vt:lpstr>'EJECUCION BMT  CONCEJO'!Área_de_impresión</vt:lpstr>
      <vt:lpstr>RESERVAS!Área_de_impresión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Angelica Maria Sanchez Poveda</cp:lastModifiedBy>
  <cp:lastPrinted>2019-11-26T17:27:15Z</cp:lastPrinted>
  <dcterms:created xsi:type="dcterms:W3CDTF">2015-10-06T19:48:57Z</dcterms:created>
  <dcterms:modified xsi:type="dcterms:W3CDTF">2020-03-02T19:56:54Z</dcterms:modified>
</cp:coreProperties>
</file>