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6\15. CIERRE MENSUAL Y PUBLIWEB\05.MAYO\"/>
    </mc:Choice>
  </mc:AlternateContent>
  <xr:revisionPtr revIDLastSave="0" documentId="13_ncr:1_{EB6CCBED-1F73-413F-BEAE-46E1DDDEA382}" xr6:coauthVersionLast="47" xr6:coauthVersionMax="47" xr10:uidLastSave="{00000000-0000-0000-0000-000000000000}"/>
  <bookViews>
    <workbookView xWindow="-24120" yWindow="-30" windowWidth="24240" windowHeight="13140" xr2:uid="{00000000-000D-0000-FFFF-FFFF00000000}"/>
  </bookViews>
  <sheets>
    <sheet name="EJECUCIÓN" sheetId="2" r:id="rId1"/>
    <sheet name="FUNCIONAMIETO" sheetId="6" r:id="rId2"/>
    <sheet name="FET" sheetId="7" r:id="rId3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uri="GoogleSheetsCustomDataVersion2">
      <go:sheetsCustomData xmlns:go="http://customooxmlschemas.google.com/" r:id="rId12" roundtripDataChecksum="JQCVrJCBQCuTLsOmHIooHWOAHt00ZlAsEd42hDGhey8="/>
    </ext>
  </extLst>
</workbook>
</file>

<file path=xl/calcChain.xml><?xml version="1.0" encoding="utf-8"?>
<calcChain xmlns="http://schemas.openxmlformats.org/spreadsheetml/2006/main">
  <c r="L12" i="2" l="1"/>
  <c r="M16" i="2"/>
  <c r="M24" i="2"/>
  <c r="H6" i="7"/>
  <c r="F6" i="7"/>
  <c r="D6" i="7"/>
  <c r="C6" i="7"/>
  <c r="E6" i="7" s="1"/>
  <c r="J5" i="7"/>
  <c r="I5" i="7"/>
  <c r="G5" i="7"/>
  <c r="E5" i="7"/>
  <c r="I9" i="6"/>
  <c r="H9" i="6"/>
  <c r="G9" i="6"/>
  <c r="F9" i="6"/>
  <c r="J9" i="6" s="1"/>
  <c r="D9" i="6"/>
  <c r="E9" i="6" s="1"/>
  <c r="C9" i="6"/>
  <c r="J8" i="6"/>
  <c r="I8" i="6"/>
  <c r="G8" i="6"/>
  <c r="E8" i="6"/>
  <c r="J7" i="6"/>
  <c r="I7" i="6"/>
  <c r="G7" i="6"/>
  <c r="E7" i="6"/>
  <c r="J6" i="6"/>
  <c r="I6" i="6"/>
  <c r="G6" i="6"/>
  <c r="E6" i="6"/>
  <c r="J31" i="2"/>
  <c r="H31" i="2"/>
  <c r="M30" i="2"/>
  <c r="L30" i="2"/>
  <c r="J30" i="2"/>
  <c r="H30" i="2"/>
  <c r="M29" i="2"/>
  <c r="L29" i="2"/>
  <c r="J29" i="2"/>
  <c r="H29" i="2"/>
  <c r="H28" i="2"/>
  <c r="M27" i="2"/>
  <c r="L27" i="2"/>
  <c r="J27" i="2"/>
  <c r="H27" i="2"/>
  <c r="M26" i="2"/>
  <c r="L26" i="2"/>
  <c r="J26" i="2"/>
  <c r="H26" i="2"/>
  <c r="M25" i="2"/>
  <c r="L25" i="2"/>
  <c r="J25" i="2"/>
  <c r="H25" i="2"/>
  <c r="H24" i="2"/>
  <c r="J23" i="2"/>
  <c r="H21" i="2"/>
  <c r="M22" i="2"/>
  <c r="L22" i="2"/>
  <c r="J22" i="2"/>
  <c r="H22" i="2"/>
  <c r="M20" i="2"/>
  <c r="L20" i="2"/>
  <c r="J20" i="2"/>
  <c r="H20" i="2"/>
  <c r="M19" i="2"/>
  <c r="L19" i="2"/>
  <c r="J19" i="2"/>
  <c r="H19" i="2"/>
  <c r="J18" i="2"/>
  <c r="H18" i="2"/>
  <c r="M17" i="2"/>
  <c r="L17" i="2"/>
  <c r="J17" i="2"/>
  <c r="H17" i="2"/>
  <c r="M15" i="2"/>
  <c r="L15" i="2"/>
  <c r="J15" i="2"/>
  <c r="H15" i="2"/>
  <c r="M14" i="2"/>
  <c r="L14" i="2"/>
  <c r="J14" i="2"/>
  <c r="H14" i="2"/>
  <c r="M13" i="2"/>
  <c r="L13" i="2"/>
  <c r="J13" i="2"/>
  <c r="H13" i="2"/>
  <c r="L11" i="2"/>
  <c r="M11" i="2"/>
  <c r="H11" i="2"/>
  <c r="M10" i="2"/>
  <c r="L10" i="2"/>
  <c r="J10" i="2"/>
  <c r="H10" i="2"/>
  <c r="M9" i="2"/>
  <c r="L9" i="2"/>
  <c r="J9" i="2"/>
  <c r="H9" i="2"/>
  <c r="M8" i="2"/>
  <c r="L8" i="2"/>
  <c r="J8" i="2"/>
  <c r="H8" i="2"/>
  <c r="M7" i="2"/>
  <c r="L7" i="2"/>
  <c r="J7" i="2"/>
  <c r="H7" i="2"/>
  <c r="M6" i="2"/>
  <c r="L6" i="2"/>
  <c r="J6" i="2"/>
  <c r="H6" i="2"/>
  <c r="L23" i="2" l="1"/>
  <c r="L24" i="2"/>
  <c r="J6" i="7"/>
  <c r="J11" i="2"/>
  <c r="H32" i="2"/>
  <c r="M12" i="2"/>
  <c r="L21" i="2"/>
  <c r="H23" i="2"/>
  <c r="J24" i="2"/>
  <c r="L18" i="2"/>
  <c r="H16" i="2"/>
  <c r="M18" i="2"/>
  <c r="J16" i="2"/>
  <c r="M23" i="2"/>
  <c r="M31" i="2"/>
  <c r="L31" i="2"/>
  <c r="L16" i="2"/>
  <c r="G6" i="7"/>
  <c r="I6" i="7"/>
  <c r="H33" i="2" l="1"/>
  <c r="H12" i="2"/>
  <c r="L28" i="2"/>
  <c r="M21" i="2"/>
  <c r="J21" i="2"/>
  <c r="M28" i="2"/>
  <c r="J12" i="2"/>
  <c r="L32" i="2" l="1"/>
  <c r="J28" i="2"/>
  <c r="J32" i="2" l="1"/>
  <c r="J33" i="2"/>
  <c r="L33" i="2"/>
  <c r="M32" i="2"/>
  <c r="M33" i="2" l="1"/>
</calcChain>
</file>

<file path=xl/sharedStrings.xml><?xml version="1.0" encoding="utf-8"?>
<sst xmlns="http://schemas.openxmlformats.org/spreadsheetml/2006/main" count="129" uniqueCount="89">
  <si>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</si>
  <si>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</si>
  <si>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</si>
  <si>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</si>
  <si>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>PRESUPUESTO  ASIGNADO
2026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</si>
  <si>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</si>
  <si>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</si>
  <si>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</si>
  <si>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</si>
  <si>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</si>
  <si>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</si>
  <si>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</si>
  <si>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</si>
  <si>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</si>
  <si>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</si>
  <si>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</si>
  <si>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</si>
  <si>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</si>
  <si>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</si>
  <si>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</si>
  <si>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</si>
  <si>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</si>
  <si>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</si>
  <si>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</si>
  <si>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</si>
  <si>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</si>
  <si>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</si>
  <si>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</si>
  <si>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</si>
  <si>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</si>
  <si>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</si>
  <si>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</si>
  <si>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</si>
  <si>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</si>
  <si>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</si>
  <si>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</si>
  <si>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</si>
  <si>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</si>
  <si>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</si>
  <si>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</si>
  <si>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</si>
  <si>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</si>
  <si>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</si>
  <si>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</si>
  <si>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</si>
  <si>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</si>
  <si>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</si>
  <si>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</si>
  <si>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</si>
  <si>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</si>
  <si>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</si>
  <si>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INVERSION</t>
  </si>
  <si>
    <t>PASIVOS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</si>
  <si>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</si>
  <si>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</si>
  <si>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</si>
  <si>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</si>
  <si>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</si>
  <si>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</si>
  <si>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</si>
  <si>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</si>
  <si>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</si>
  <si>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</si>
  <si>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</si>
  <si>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</si>
  <si>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</si>
  <si>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</si>
  <si>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</si>
  <si>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</si>
  <si>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COMPROMISOS - RP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</si>
  <si>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</si>
  <si>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</si>
  <si>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</si>
  <si>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</si>
  <si>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</si>
  <si>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</si>
  <si>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</si>
  <si>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</si>
  <si>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</si>
  <si>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</si>
  <si>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</si>
  <si>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</si>
  <si>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</si>
  <si>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</si>
  <si>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</si>
  <si>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</si>
  <si>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</si>
  <si>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</si>
  <si>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EJECUCION PRESUPUESTAL  - 31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</si>
</sst>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_-&quot;$&quot;\ * #,##0_-;\-&quot;$&quot;\ * #,##0_-;_-&quot;$&quot;\ * &quot;-&quot;??_-;_-@"/>
    <numFmt numFmtId="170" formatCode="#,##0,,"/>
    <numFmt numFmtId="171" formatCode="_-&quot;$&quot;\ * #,##0_-;\-&quot;$&quot;\ * #,##0_-;_-&quot;$&quot;\ * &quot;-&quot;_-;_-@"/>
  </numFmts>
  <fonts count="17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8"/>
      <color theme="1"/>
      <name val="Arial Narrow"/>
    </font>
    <font>
      <sz val="8"/>
      <color theme="1"/>
      <name val="Arial"/>
    </font>
    <font>
      <sz val="10"/>
      <color theme="1"/>
      <name val="Arial Narrow"/>
    </font>
    <font>
      <b/>
      <sz val="9"/>
      <color theme="1"/>
      <name val="Arial Narrow"/>
    </font>
    <font>
      <b/>
      <sz val="8"/>
      <color theme="1"/>
      <name val="Arial Narrow"/>
    </font>
    <font>
      <b/>
      <sz val="10"/>
      <color theme="1"/>
      <name val="Arial Narrow"/>
    </font>
    <font>
      <sz val="6"/>
      <color theme="1"/>
      <name val="Arial Narrow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FF0000"/>
      <name val="Arial"/>
    </font>
    <font>
      <b/>
      <sz val="12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49" fontId="6" fillId="5" borderId="29" xfId="0" applyNumberFormat="1" applyFont="1" applyFill="1" applyBorder="1" applyAlignment="1">
      <alignment horizontal="center" vertical="center"/>
    </xf>
    <xf numFmtId="49" fontId="6" fillId="5" borderId="30" xfId="0" applyNumberFormat="1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168" fontId="8" fillId="5" borderId="8" xfId="0" applyNumberFormat="1" applyFont="1" applyFill="1" applyBorder="1" applyAlignment="1">
      <alignment horizontal="right" vertical="center" wrapText="1"/>
    </xf>
    <xf numFmtId="165" fontId="8" fillId="5" borderId="8" xfId="0" applyNumberFormat="1" applyFont="1" applyFill="1" applyBorder="1" applyAlignment="1">
      <alignment horizontal="right" vertical="center"/>
    </xf>
    <xf numFmtId="168" fontId="8" fillId="5" borderId="8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10" fillId="6" borderId="8" xfId="0" applyFont="1" applyFill="1" applyBorder="1" applyAlignment="1">
      <alignment horizontal="center" vertical="center" wrapText="1"/>
    </xf>
    <xf numFmtId="168" fontId="11" fillId="6" borderId="8" xfId="0" applyNumberFormat="1" applyFont="1" applyFill="1" applyBorder="1" applyAlignment="1">
      <alignment horizontal="right" vertical="center" wrapText="1"/>
    </xf>
    <xf numFmtId="165" fontId="11" fillId="6" borderId="8" xfId="0" applyNumberFormat="1" applyFont="1" applyFill="1" applyBorder="1" applyAlignment="1">
      <alignment horizontal="right" vertical="center" wrapText="1"/>
    </xf>
    <xf numFmtId="165" fontId="11" fillId="6" borderId="10" xfId="0" applyNumberFormat="1" applyFont="1" applyFill="1" applyBorder="1" applyAlignment="1">
      <alignment horizontal="right" vertical="center" wrapText="1"/>
    </xf>
    <xf numFmtId="49" fontId="6" fillId="5" borderId="30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168" fontId="11" fillId="7" borderId="8" xfId="0" applyNumberFormat="1" applyFont="1" applyFill="1" applyBorder="1" applyAlignment="1">
      <alignment horizontal="right" vertical="center" wrapText="1"/>
    </xf>
    <xf numFmtId="165" fontId="11" fillId="7" borderId="8" xfId="0" applyNumberFormat="1" applyFont="1" applyFill="1" applyBorder="1" applyAlignment="1">
      <alignment horizontal="right" vertical="center" wrapText="1"/>
    </xf>
    <xf numFmtId="165" fontId="11" fillId="7" borderId="10" xfId="0" applyNumberFormat="1" applyFont="1" applyFill="1" applyBorder="1" applyAlignment="1">
      <alignment horizontal="right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35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49" fontId="6" fillId="5" borderId="29" xfId="0" applyNumberFormat="1" applyFont="1" applyFill="1" applyBorder="1" applyAlignment="1">
      <alignment horizontal="center" vertical="center" wrapText="1"/>
    </xf>
    <xf numFmtId="168" fontId="11" fillId="8" borderId="12" xfId="0" applyNumberFormat="1" applyFont="1" applyFill="1" applyBorder="1" applyAlignment="1">
      <alignment horizontal="right" vertical="center"/>
    </xf>
    <xf numFmtId="165" fontId="11" fillId="8" borderId="12" xfId="0" applyNumberFormat="1" applyFont="1" applyFill="1" applyBorder="1" applyAlignment="1">
      <alignment horizontal="right" vertical="center"/>
    </xf>
    <xf numFmtId="165" fontId="11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168" fontId="11" fillId="2" borderId="17" xfId="0" applyNumberFormat="1" applyFont="1" applyFill="1" applyBorder="1" applyAlignment="1">
      <alignment horizontal="right" vertical="center"/>
    </xf>
    <xf numFmtId="169" fontId="3" fillId="2" borderId="17" xfId="0" applyNumberFormat="1" applyFont="1" applyFill="1" applyBorder="1"/>
    <xf numFmtId="169" fontId="2" fillId="2" borderId="17" xfId="0" applyNumberFormat="1" applyFont="1" applyFill="1" applyBorder="1"/>
    <xf numFmtId="165" fontId="3" fillId="2" borderId="17" xfId="0" applyNumberFormat="1" applyFont="1" applyFill="1" applyBorder="1"/>
    <xf numFmtId="0" fontId="14" fillId="2" borderId="17" xfId="0" applyFont="1" applyFill="1" applyBorder="1"/>
    <xf numFmtId="166" fontId="13" fillId="9" borderId="8" xfId="0" applyNumberFormat="1" applyFont="1" applyFill="1" applyBorder="1" applyAlignment="1">
      <alignment horizontal="center" vertical="center" wrapText="1"/>
    </xf>
    <xf numFmtId="167" fontId="13" fillId="9" borderId="8" xfId="0" applyNumberFormat="1" applyFont="1" applyFill="1" applyBorder="1" applyAlignment="1">
      <alignment horizontal="center" vertical="center" wrapText="1"/>
    </xf>
    <xf numFmtId="170" fontId="13" fillId="9" borderId="8" xfId="0" applyNumberFormat="1" applyFont="1" applyFill="1" applyBorder="1" applyAlignment="1">
      <alignment horizontal="center" vertical="center" wrapText="1"/>
    </xf>
    <xf numFmtId="167" fontId="4" fillId="9" borderId="8" xfId="0" applyNumberFormat="1" applyFont="1" applyFill="1" applyBorder="1" applyAlignment="1">
      <alignment horizontal="center" vertical="center" wrapText="1"/>
    </xf>
    <xf numFmtId="167" fontId="4" fillId="9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171" fontId="1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/>
    </xf>
    <xf numFmtId="6" fontId="14" fillId="0" borderId="8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1" fontId="14" fillId="2" borderId="8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166" fontId="16" fillId="10" borderId="12" xfId="0" applyNumberFormat="1" applyFont="1" applyFill="1" applyBorder="1" applyAlignment="1">
      <alignment horizontal="center" vertical="center" wrapText="1"/>
    </xf>
    <xf numFmtId="165" fontId="16" fillId="10" borderId="12" xfId="0" applyNumberFormat="1" applyFont="1" applyFill="1" applyBorder="1" applyAlignment="1">
      <alignment horizontal="center" vertical="center"/>
    </xf>
    <xf numFmtId="165" fontId="16" fillId="10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9" fontId="14" fillId="2" borderId="17" xfId="0" applyNumberFormat="1" applyFont="1" applyFill="1" applyBorder="1"/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right" vertical="center" wrapText="1"/>
    </xf>
    <xf numFmtId="9" fontId="14" fillId="0" borderId="8" xfId="0" applyNumberFormat="1" applyFont="1" applyBorder="1" applyAlignment="1">
      <alignment horizontal="center" vertical="center"/>
    </xf>
    <xf numFmtId="9" fontId="13" fillId="2" borderId="8" xfId="0" applyNumberFormat="1" applyFont="1" applyFill="1" applyBorder="1" applyAlignment="1">
      <alignment horizontal="center" vertical="center"/>
    </xf>
    <xf numFmtId="168" fontId="13" fillId="10" borderId="8" xfId="0" applyNumberFormat="1" applyFont="1" applyFill="1" applyBorder="1" applyAlignment="1">
      <alignment horizontal="right" vertical="center" wrapText="1"/>
    </xf>
    <xf numFmtId="166" fontId="13" fillId="10" borderId="8" xfId="0" applyNumberFormat="1" applyFont="1" applyFill="1" applyBorder="1" applyAlignment="1">
      <alignment horizontal="center" vertical="center" wrapText="1"/>
    </xf>
    <xf numFmtId="9" fontId="13" fillId="10" borderId="8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1" fillId="0" borderId="16" xfId="0" applyFont="1" applyBorder="1"/>
    <xf numFmtId="0" fontId="1" fillId="0" borderId="15" xfId="0" applyFont="1" applyBorder="1"/>
    <xf numFmtId="0" fontId="1" fillId="0" borderId="2" xfId="0" applyFont="1" applyBorder="1"/>
    <xf numFmtId="0" fontId="9" fillId="6" borderId="31" xfId="0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>
      <alignment horizontal="center" vertical="center" wrapText="1"/>
    </xf>
    <xf numFmtId="0" fontId="1" fillId="0" borderId="38" xfId="0" applyFont="1" applyBorder="1"/>
    <xf numFmtId="0" fontId="1" fillId="0" borderId="5" xfId="0" applyFont="1" applyBorder="1"/>
    <xf numFmtId="49" fontId="6" fillId="5" borderId="37" xfId="0" applyNumberFormat="1" applyFont="1" applyFill="1" applyBorder="1" applyAlignment="1">
      <alignment horizontal="center" vertical="center" wrapText="1"/>
    </xf>
    <xf numFmtId="0" fontId="1" fillId="0" borderId="39" xfId="0" applyFont="1" applyBorder="1"/>
    <xf numFmtId="0" fontId="1" fillId="0" borderId="6" xfId="0" applyFont="1" applyBorder="1"/>
    <xf numFmtId="0" fontId="7" fillId="5" borderId="37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40" xfId="0" applyFont="1" applyBorder="1"/>
    <xf numFmtId="0" fontId="9" fillId="7" borderId="31" xfId="0" applyFont="1" applyFill="1" applyBorder="1" applyAlignment="1">
      <alignment horizontal="center" vertical="center" wrapText="1"/>
    </xf>
    <xf numFmtId="166" fontId="11" fillId="8" borderId="41" xfId="0" applyNumberFormat="1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/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1" fillId="0" borderId="33" xfId="0" applyFont="1" applyBorder="1"/>
    <xf numFmtId="0" fontId="1" fillId="0" borderId="34" xfId="0" applyFont="1" applyBorder="1"/>
    <xf numFmtId="0" fontId="13" fillId="2" borderId="44" xfId="0" applyFont="1" applyFill="1" applyBorder="1" applyAlignment="1">
      <alignment horizontal="center" vertical="center"/>
    </xf>
    <xf numFmtId="0" fontId="1" fillId="0" borderId="45" xfId="0" applyFont="1" applyBorder="1"/>
    <xf numFmtId="0" fontId="1" fillId="0" borderId="46" xfId="0" applyFont="1" applyBorder="1"/>
    <xf numFmtId="0" fontId="13" fillId="2" borderId="41" xfId="0" applyFont="1" applyFill="1" applyBorder="1" applyAlignment="1">
      <alignment horizontal="center" vertical="center"/>
    </xf>
    <xf numFmtId="0" fontId="1" fillId="0" borderId="47" xfId="0" applyFont="1" applyBorder="1"/>
    <xf numFmtId="0" fontId="14" fillId="2" borderId="48" xfId="0" applyFont="1" applyFill="1" applyBorder="1" applyAlignment="1">
      <alignment horizont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166" fontId="13" fillId="9" borderId="31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tabSelected="1" workbookViewId="0">
      <selection activeCell="B3" sqref="B3:M3"/>
    </sheetView>
  </sheetViews>
  <sheetFormatPr baseColWidth="10" defaultColWidth="14.42578125" defaultRowHeight="15" customHeight="1"/>
  <cols>
    <col min="1" max="1" width="11.28515625" customWidth="1"/>
    <col min="2" max="2" width="5" customWidth="1"/>
    <col min="3" max="3" width="8.7109375" customWidth="1"/>
    <col min="4" max="4" width="38.42578125" customWidth="1"/>
    <col min="5" max="5" width="9.7109375" customWidth="1"/>
    <col min="6" max="6" width="17.5703125" customWidth="1"/>
    <col min="7" max="7" width="19.8554687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15" width="11.42578125" customWidth="1"/>
    <col min="16" max="16" width="13.42578125" customWidth="1"/>
    <col min="17" max="26" width="11.42578125" customWidth="1"/>
  </cols>
  <sheetData>
    <row r="1" spans="1:26" ht="12" customHeight="1">
      <c r="A1" s="1"/>
      <c r="B1" s="102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1"/>
      <c r="B2" s="102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>
      <c r="A3" s="1"/>
      <c r="B3" s="102" t="s">
        <v>88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>
      <c r="A5" s="4" t="s">
        <v>2</v>
      </c>
      <c r="B5" s="105" t="s">
        <v>3</v>
      </c>
      <c r="C5" s="86"/>
      <c r="D5" s="106"/>
      <c r="E5" s="107" t="s">
        <v>4</v>
      </c>
      <c r="F5" s="106"/>
      <c r="G5" s="5" t="s">
        <v>5</v>
      </c>
      <c r="H5" s="6" t="s">
        <v>6</v>
      </c>
      <c r="I5" s="6" t="s">
        <v>7</v>
      </c>
      <c r="J5" s="6" t="s">
        <v>8</v>
      </c>
      <c r="K5" s="5" t="s">
        <v>9</v>
      </c>
      <c r="L5" s="6" t="s">
        <v>10</v>
      </c>
      <c r="M5" s="7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>
      <c r="A6" s="95" t="s">
        <v>12</v>
      </c>
      <c r="B6" s="8" t="s">
        <v>13</v>
      </c>
      <c r="C6" s="9" t="s">
        <v>14</v>
      </c>
      <c r="D6" s="10" t="s">
        <v>15</v>
      </c>
      <c r="E6" s="11" t="s">
        <v>16</v>
      </c>
      <c r="F6" s="12">
        <v>570210000</v>
      </c>
      <c r="G6" s="12">
        <v>539953492</v>
      </c>
      <c r="H6" s="13">
        <f t="shared" ref="H6:H33" si="0">IFERROR(G6/F6,"-")</f>
        <v>0.9469379561915785</v>
      </c>
      <c r="I6" s="12">
        <v>492045492</v>
      </c>
      <c r="J6" s="13">
        <f t="shared" ref="J6:J33" si="1">IFERROR(I6/F6,"-")</f>
        <v>0.86291978744673015</v>
      </c>
      <c r="K6" s="12">
        <v>148421928</v>
      </c>
      <c r="L6" s="13">
        <f t="shared" ref="L6:L33" si="2">IFERROR(K6/F6,"-")</f>
        <v>0.26029344978165941</v>
      </c>
      <c r="M6" s="14">
        <f t="shared" ref="M6:M33" si="3">IFERROR(K6/I6,"-")</f>
        <v>0.30164269445232517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>
      <c r="A7" s="96"/>
      <c r="B7" s="16" t="s">
        <v>17</v>
      </c>
      <c r="C7" s="17" t="s">
        <v>18</v>
      </c>
      <c r="D7" s="18" t="s">
        <v>19</v>
      </c>
      <c r="E7" s="19" t="s">
        <v>16</v>
      </c>
      <c r="F7" s="20">
        <v>32047408000</v>
      </c>
      <c r="G7" s="20">
        <v>27307427461</v>
      </c>
      <c r="H7" s="21">
        <f t="shared" si="0"/>
        <v>0.85209472981403056</v>
      </c>
      <c r="I7" s="22">
        <v>14543149619</v>
      </c>
      <c r="J7" s="21">
        <f t="shared" si="1"/>
        <v>0.45380111923560246</v>
      </c>
      <c r="K7" s="22">
        <v>583979551</v>
      </c>
      <c r="L7" s="13">
        <f t="shared" si="2"/>
        <v>1.8222364535690375E-2</v>
      </c>
      <c r="M7" s="23">
        <f t="shared" si="3"/>
        <v>4.0154957234095685E-2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customHeight="1">
      <c r="A8" s="96"/>
      <c r="B8" s="16" t="s">
        <v>20</v>
      </c>
      <c r="C8" s="17" t="s">
        <v>21</v>
      </c>
      <c r="D8" s="18" t="s">
        <v>22</v>
      </c>
      <c r="E8" s="19" t="s">
        <v>16</v>
      </c>
      <c r="F8" s="22">
        <v>33450993000</v>
      </c>
      <c r="G8" s="22">
        <v>28432202185</v>
      </c>
      <c r="H8" s="21">
        <f t="shared" si="0"/>
        <v>0.84996586454100187</v>
      </c>
      <c r="I8" s="22">
        <v>19996867454</v>
      </c>
      <c r="J8" s="21">
        <f t="shared" si="1"/>
        <v>0.59779592952591876</v>
      </c>
      <c r="K8" s="22">
        <v>5461500356</v>
      </c>
      <c r="L8" s="13">
        <f t="shared" si="2"/>
        <v>0.16326870643272084</v>
      </c>
      <c r="M8" s="23">
        <f t="shared" si="3"/>
        <v>0.27311779550289156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>
      <c r="A9" s="96"/>
      <c r="B9" s="87" t="s">
        <v>23</v>
      </c>
      <c r="C9" s="84"/>
      <c r="D9" s="85"/>
      <c r="E9" s="24" t="s">
        <v>16</v>
      </c>
      <c r="F9" s="25">
        <v>66068611000</v>
      </c>
      <c r="G9" s="25">
        <v>56279583138</v>
      </c>
      <c r="H9" s="26">
        <f t="shared" si="0"/>
        <v>0.85183542208871321</v>
      </c>
      <c r="I9" s="25">
        <v>35032062565</v>
      </c>
      <c r="J9" s="26">
        <f t="shared" si="1"/>
        <v>0.53023761260850477</v>
      </c>
      <c r="K9" s="25">
        <v>6193901835</v>
      </c>
      <c r="L9" s="26">
        <f t="shared" si="2"/>
        <v>9.3749539172240201E-2</v>
      </c>
      <c r="M9" s="27">
        <f t="shared" si="3"/>
        <v>0.17680665600284218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3.5" customHeight="1">
      <c r="A10" s="96"/>
      <c r="B10" s="28" t="s">
        <v>24</v>
      </c>
      <c r="C10" s="17" t="s">
        <v>25</v>
      </c>
      <c r="D10" s="18" t="s">
        <v>26</v>
      </c>
      <c r="E10" s="19" t="s">
        <v>16</v>
      </c>
      <c r="F10" s="20">
        <v>30833127000</v>
      </c>
      <c r="G10" s="20">
        <v>30523681447</v>
      </c>
      <c r="H10" s="21">
        <f t="shared" si="0"/>
        <v>0.98996386085005261</v>
      </c>
      <c r="I10" s="22">
        <v>26237135151</v>
      </c>
      <c r="J10" s="21">
        <f t="shared" si="1"/>
        <v>0.850939807402603</v>
      </c>
      <c r="K10" s="22">
        <v>6080545951</v>
      </c>
      <c r="L10" s="21">
        <f t="shared" si="2"/>
        <v>0.19720821540416578</v>
      </c>
      <c r="M10" s="23">
        <f t="shared" si="3"/>
        <v>0.23175342566957988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>
      <c r="A11" s="96"/>
      <c r="B11" s="108" t="s">
        <v>27</v>
      </c>
      <c r="C11" s="109"/>
      <c r="D11" s="110"/>
      <c r="E11" s="24" t="s">
        <v>16</v>
      </c>
      <c r="F11" s="25">
        <v>30833127000</v>
      </c>
      <c r="G11" s="25">
        <v>30523681447</v>
      </c>
      <c r="H11" s="26">
        <f t="shared" si="0"/>
        <v>0.98996386085005261</v>
      </c>
      <c r="I11" s="25">
        <v>26237135151</v>
      </c>
      <c r="J11" s="26">
        <f t="shared" si="1"/>
        <v>0.850939807402603</v>
      </c>
      <c r="K11" s="25">
        <v>6080545951</v>
      </c>
      <c r="L11" s="26">
        <f t="shared" si="2"/>
        <v>0.19720821540416578</v>
      </c>
      <c r="M11" s="27">
        <f t="shared" si="3"/>
        <v>0.23175342566957988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>
      <c r="A12" s="96"/>
      <c r="B12" s="98" t="s">
        <v>28</v>
      </c>
      <c r="C12" s="84"/>
      <c r="D12" s="85"/>
      <c r="E12" s="29" t="s">
        <v>16</v>
      </c>
      <c r="F12" s="30">
        <v>96901738000</v>
      </c>
      <c r="G12" s="30">
        <v>86803264585</v>
      </c>
      <c r="H12" s="31">
        <f t="shared" si="0"/>
        <v>0.89578645725631878</v>
      </c>
      <c r="I12" s="30">
        <v>61269197716</v>
      </c>
      <c r="J12" s="31">
        <f t="shared" si="1"/>
        <v>0.6322817214692269</v>
      </c>
      <c r="K12" s="30">
        <v>12274447786</v>
      </c>
      <c r="L12" s="31">
        <f t="shared" si="2"/>
        <v>0.12666901584365803</v>
      </c>
      <c r="M12" s="32">
        <f t="shared" si="3"/>
        <v>0.20033635568227162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>
      <c r="A13" s="96"/>
      <c r="B13" s="33" t="s">
        <v>29</v>
      </c>
      <c r="C13" s="34" t="s">
        <v>30</v>
      </c>
      <c r="D13" s="35" t="s">
        <v>31</v>
      </c>
      <c r="E13" s="19" t="s">
        <v>16</v>
      </c>
      <c r="F13" s="22">
        <v>6010536000</v>
      </c>
      <c r="G13" s="22">
        <v>5886577519</v>
      </c>
      <c r="H13" s="21">
        <f t="shared" si="0"/>
        <v>0.97937646808870293</v>
      </c>
      <c r="I13" s="22">
        <v>5036320559</v>
      </c>
      <c r="J13" s="21">
        <f t="shared" si="1"/>
        <v>0.83791538042530644</v>
      </c>
      <c r="K13" s="22">
        <v>1263002309</v>
      </c>
      <c r="L13" s="21">
        <f t="shared" si="2"/>
        <v>0.21013139410528445</v>
      </c>
      <c r="M13" s="23">
        <f t="shared" si="3"/>
        <v>0.25077877672877497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>
      <c r="A14" s="96"/>
      <c r="B14" s="33" t="s">
        <v>32</v>
      </c>
      <c r="C14" s="34" t="s">
        <v>33</v>
      </c>
      <c r="D14" s="35" t="s">
        <v>34</v>
      </c>
      <c r="E14" s="19" t="s">
        <v>16</v>
      </c>
      <c r="F14" s="22">
        <v>48749995000</v>
      </c>
      <c r="G14" s="22">
        <v>27502141206</v>
      </c>
      <c r="H14" s="21">
        <f t="shared" si="0"/>
        <v>0.56414654413810705</v>
      </c>
      <c r="I14" s="22">
        <v>22806807526</v>
      </c>
      <c r="J14" s="21">
        <f t="shared" si="1"/>
        <v>0.467831997234051</v>
      </c>
      <c r="K14" s="22">
        <v>5839886949</v>
      </c>
      <c r="L14" s="21">
        <f t="shared" si="2"/>
        <v>0.11979256508641693</v>
      </c>
      <c r="M14" s="23">
        <f t="shared" si="3"/>
        <v>0.25605893952244158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>
      <c r="A15" s="96"/>
      <c r="B15" s="33" t="s">
        <v>35</v>
      </c>
      <c r="C15" s="34" t="s">
        <v>36</v>
      </c>
      <c r="D15" s="35" t="s">
        <v>37</v>
      </c>
      <c r="E15" s="19" t="s">
        <v>16</v>
      </c>
      <c r="F15" s="22">
        <v>4520205000</v>
      </c>
      <c r="G15" s="22">
        <v>4510290588</v>
      </c>
      <c r="H15" s="21">
        <f t="shared" si="0"/>
        <v>0.99780664549506048</v>
      </c>
      <c r="I15" s="22">
        <v>3380688588</v>
      </c>
      <c r="J15" s="21">
        <f t="shared" si="1"/>
        <v>0.7479060325803808</v>
      </c>
      <c r="K15" s="22">
        <v>916906884</v>
      </c>
      <c r="L15" s="21">
        <f t="shared" si="2"/>
        <v>0.20284630542198862</v>
      </c>
      <c r="M15" s="23">
        <f t="shared" si="3"/>
        <v>0.27121897215100726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>
      <c r="A16" s="96"/>
      <c r="B16" s="87" t="s">
        <v>38</v>
      </c>
      <c r="C16" s="84"/>
      <c r="D16" s="85"/>
      <c r="E16" s="24" t="s">
        <v>16</v>
      </c>
      <c r="F16" s="25">
        <v>59280736000</v>
      </c>
      <c r="G16" s="25">
        <v>37899009313</v>
      </c>
      <c r="H16" s="26">
        <f t="shared" si="0"/>
        <v>0.63931408194729566</v>
      </c>
      <c r="I16" s="25">
        <v>31223816673</v>
      </c>
      <c r="J16" s="26">
        <f t="shared" si="1"/>
        <v>0.52671101575054668</v>
      </c>
      <c r="K16" s="25">
        <v>8019796142</v>
      </c>
      <c r="L16" s="26">
        <f t="shared" si="2"/>
        <v>0.1352850298957152</v>
      </c>
      <c r="M16" s="27">
        <f t="shared" si="3"/>
        <v>0.2568486814405016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>
      <c r="A17" s="96"/>
      <c r="B17" s="33" t="s">
        <v>39</v>
      </c>
      <c r="C17" s="34" t="s">
        <v>40</v>
      </c>
      <c r="D17" s="35" t="s">
        <v>41</v>
      </c>
      <c r="E17" s="19" t="s">
        <v>16</v>
      </c>
      <c r="F17" s="22">
        <v>8602671000</v>
      </c>
      <c r="G17" s="22">
        <v>7419196356</v>
      </c>
      <c r="H17" s="21">
        <f t="shared" si="0"/>
        <v>0.86242939617242131</v>
      </c>
      <c r="I17" s="22">
        <v>4763115756</v>
      </c>
      <c r="J17" s="21">
        <f t="shared" si="1"/>
        <v>0.55367870699693156</v>
      </c>
      <c r="K17" s="22">
        <v>1716216006</v>
      </c>
      <c r="L17" s="21">
        <f t="shared" si="2"/>
        <v>0.1994980403179431</v>
      </c>
      <c r="M17" s="23">
        <f t="shared" si="3"/>
        <v>0.36031373032203085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96"/>
      <c r="B18" s="87" t="s">
        <v>23</v>
      </c>
      <c r="C18" s="84"/>
      <c r="D18" s="85"/>
      <c r="E18" s="24" t="s">
        <v>16</v>
      </c>
      <c r="F18" s="25">
        <v>8602671000</v>
      </c>
      <c r="G18" s="25">
        <v>7419196356</v>
      </c>
      <c r="H18" s="26">
        <f t="shared" si="0"/>
        <v>0.86242939617242131</v>
      </c>
      <c r="I18" s="25">
        <v>4763115756</v>
      </c>
      <c r="J18" s="26">
        <f t="shared" si="1"/>
        <v>0.55367870699693156</v>
      </c>
      <c r="K18" s="25">
        <v>1716216006</v>
      </c>
      <c r="L18" s="26">
        <f t="shared" si="2"/>
        <v>0.1994980403179431</v>
      </c>
      <c r="M18" s="27">
        <f t="shared" si="3"/>
        <v>0.36031373032203085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0.5" customHeight="1">
      <c r="A19" s="96"/>
      <c r="B19" s="33" t="s">
        <v>42</v>
      </c>
      <c r="C19" s="34" t="s">
        <v>43</v>
      </c>
      <c r="D19" s="35" t="s">
        <v>44</v>
      </c>
      <c r="E19" s="19" t="s">
        <v>16</v>
      </c>
      <c r="F19" s="22">
        <v>25561813000</v>
      </c>
      <c r="G19" s="22">
        <v>25398992160</v>
      </c>
      <c r="H19" s="21">
        <f t="shared" si="0"/>
        <v>0.99363030939941543</v>
      </c>
      <c r="I19" s="22">
        <v>23585478670</v>
      </c>
      <c r="J19" s="21">
        <f t="shared" si="1"/>
        <v>0.92268410969128045</v>
      </c>
      <c r="K19" s="22">
        <v>6991810689</v>
      </c>
      <c r="L19" s="21">
        <f t="shared" si="2"/>
        <v>0.2735256176469173</v>
      </c>
      <c r="M19" s="23">
        <f t="shared" si="3"/>
        <v>0.29644557088821638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0.5" customHeight="1">
      <c r="A20" s="96"/>
      <c r="B20" s="33" t="s">
        <v>45</v>
      </c>
      <c r="C20" s="34" t="s">
        <v>46</v>
      </c>
      <c r="D20" s="35" t="s">
        <v>47</v>
      </c>
      <c r="E20" s="19" t="s">
        <v>16</v>
      </c>
      <c r="F20" s="22">
        <v>2105948000</v>
      </c>
      <c r="G20" s="22">
        <v>2068924000</v>
      </c>
      <c r="H20" s="21">
        <f t="shared" si="0"/>
        <v>0.9824193189955307</v>
      </c>
      <c r="I20" s="22">
        <v>968490000</v>
      </c>
      <c r="J20" s="21">
        <f t="shared" si="1"/>
        <v>0.45988315001130131</v>
      </c>
      <c r="K20" s="22">
        <v>473196067</v>
      </c>
      <c r="L20" s="21">
        <f t="shared" si="2"/>
        <v>0.22469503852896652</v>
      </c>
      <c r="M20" s="23">
        <f t="shared" si="3"/>
        <v>0.48859158793585894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96"/>
      <c r="B21" s="88" t="s">
        <v>48</v>
      </c>
      <c r="C21" s="91" t="s">
        <v>49</v>
      </c>
      <c r="D21" s="94" t="s">
        <v>50</v>
      </c>
      <c r="E21" s="19" t="s">
        <v>16</v>
      </c>
      <c r="F21" s="22">
        <v>104408880000</v>
      </c>
      <c r="G21" s="22">
        <v>89044192991</v>
      </c>
      <c r="H21" s="21">
        <f t="shared" si="0"/>
        <v>0.85284118545280818</v>
      </c>
      <c r="I21" s="22">
        <v>72990530674</v>
      </c>
      <c r="J21" s="21">
        <f t="shared" si="1"/>
        <v>0.69908355183965198</v>
      </c>
      <c r="K21" s="22">
        <v>9763864301</v>
      </c>
      <c r="L21" s="21">
        <f t="shared" si="2"/>
        <v>9.3515650210978227E-2</v>
      </c>
      <c r="M21" s="23">
        <f t="shared" si="3"/>
        <v>0.13376891784235229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96"/>
      <c r="B22" s="89"/>
      <c r="C22" s="92"/>
      <c r="D22" s="92"/>
      <c r="E22" s="36" t="s">
        <v>51</v>
      </c>
      <c r="F22" s="22">
        <v>96226839000</v>
      </c>
      <c r="G22" s="22">
        <v>87163168982</v>
      </c>
      <c r="H22" s="21">
        <f t="shared" si="0"/>
        <v>0.90580933435836963</v>
      </c>
      <c r="I22" s="22">
        <v>72245954215</v>
      </c>
      <c r="J22" s="21">
        <f t="shared" si="1"/>
        <v>0.75078798145910208</v>
      </c>
      <c r="K22" s="22">
        <v>9022294509</v>
      </c>
      <c r="L22" s="21">
        <f t="shared" si="2"/>
        <v>9.3760686756009931E-2</v>
      </c>
      <c r="M22" s="23">
        <f t="shared" si="3"/>
        <v>0.12488304164618196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96"/>
      <c r="B23" s="90"/>
      <c r="C23" s="93"/>
      <c r="D23" s="93"/>
      <c r="E23" s="36" t="s">
        <v>52</v>
      </c>
      <c r="F23" s="22">
        <v>8182041000</v>
      </c>
      <c r="G23" s="22">
        <v>1881024009</v>
      </c>
      <c r="H23" s="21">
        <f t="shared" si="0"/>
        <v>0.22989667358058949</v>
      </c>
      <c r="I23" s="22">
        <v>744576459</v>
      </c>
      <c r="J23" s="21">
        <f t="shared" si="1"/>
        <v>9.1001311164292623E-2</v>
      </c>
      <c r="K23" s="22">
        <v>741569792</v>
      </c>
      <c r="L23" s="21">
        <f t="shared" si="2"/>
        <v>9.0633839649544662E-2</v>
      </c>
      <c r="M23" s="23">
        <f t="shared" si="3"/>
        <v>0.99596190966870202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96"/>
      <c r="B24" s="88" t="s">
        <v>53</v>
      </c>
      <c r="C24" s="91" t="s">
        <v>54</v>
      </c>
      <c r="D24" s="94" t="s">
        <v>55</v>
      </c>
      <c r="E24" s="19" t="s">
        <v>16</v>
      </c>
      <c r="F24" s="22">
        <v>176572911000</v>
      </c>
      <c r="G24" s="22">
        <v>95210978910</v>
      </c>
      <c r="H24" s="21">
        <f t="shared" si="0"/>
        <v>0.53921622728415008</v>
      </c>
      <c r="I24" s="22">
        <v>72176998288</v>
      </c>
      <c r="J24" s="21">
        <f t="shared" si="1"/>
        <v>0.40876597593160824</v>
      </c>
      <c r="K24" s="22">
        <v>16746001607</v>
      </c>
      <c r="L24" s="21">
        <f t="shared" si="2"/>
        <v>9.4839018692963614E-2</v>
      </c>
      <c r="M24" s="23">
        <f t="shared" si="3"/>
        <v>0.23201299588797331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96"/>
      <c r="B25" s="89"/>
      <c r="C25" s="92"/>
      <c r="D25" s="92"/>
      <c r="E25" s="36" t="s">
        <v>51</v>
      </c>
      <c r="F25" s="22">
        <v>160665705000</v>
      </c>
      <c r="G25" s="22">
        <v>95203663360</v>
      </c>
      <c r="H25" s="21">
        <f t="shared" si="0"/>
        <v>0.59255746806700282</v>
      </c>
      <c r="I25" s="22">
        <v>72176998288</v>
      </c>
      <c r="J25" s="21">
        <f t="shared" si="1"/>
        <v>0.44923711807694117</v>
      </c>
      <c r="K25" s="22">
        <v>16746001607</v>
      </c>
      <c r="L25" s="21">
        <f t="shared" si="2"/>
        <v>0.10422884962911033</v>
      </c>
      <c r="M25" s="23">
        <f t="shared" si="3"/>
        <v>0.23201299588797331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96"/>
      <c r="B26" s="90"/>
      <c r="C26" s="93"/>
      <c r="D26" s="93"/>
      <c r="E26" s="36" t="s">
        <v>52</v>
      </c>
      <c r="F26" s="22">
        <v>15907206000</v>
      </c>
      <c r="G26" s="22">
        <v>7315550</v>
      </c>
      <c r="H26" s="21">
        <f t="shared" si="0"/>
        <v>4.5988905908429171E-4</v>
      </c>
      <c r="I26" s="22">
        <v>0</v>
      </c>
      <c r="J26" s="21">
        <f t="shared" si="1"/>
        <v>0</v>
      </c>
      <c r="K26" s="22">
        <v>0</v>
      </c>
      <c r="L26" s="21">
        <f t="shared" si="2"/>
        <v>0</v>
      </c>
      <c r="M26" s="23" t="str">
        <f t="shared" si="3"/>
        <v>-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>
      <c r="A27" s="96"/>
      <c r="B27" s="37" t="s">
        <v>56</v>
      </c>
      <c r="C27" s="17" t="s">
        <v>57</v>
      </c>
      <c r="D27" s="18" t="s">
        <v>58</v>
      </c>
      <c r="E27" s="19" t="s">
        <v>16</v>
      </c>
      <c r="F27" s="22">
        <v>74727831000</v>
      </c>
      <c r="G27" s="22">
        <v>58226255149</v>
      </c>
      <c r="H27" s="21">
        <f t="shared" si="0"/>
        <v>0.77917764198187422</v>
      </c>
      <c r="I27" s="22">
        <v>27657771964</v>
      </c>
      <c r="J27" s="21">
        <f t="shared" si="1"/>
        <v>0.37011340479024474</v>
      </c>
      <c r="K27" s="22">
        <v>5426232973</v>
      </c>
      <c r="L27" s="21">
        <f t="shared" si="2"/>
        <v>7.261328076014946E-2</v>
      </c>
      <c r="M27" s="23">
        <f t="shared" si="3"/>
        <v>0.19619197743270539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96"/>
      <c r="B28" s="87" t="s">
        <v>59</v>
      </c>
      <c r="C28" s="84"/>
      <c r="D28" s="85"/>
      <c r="E28" s="24" t="s">
        <v>16</v>
      </c>
      <c r="F28" s="25">
        <v>383377383000</v>
      </c>
      <c r="G28" s="25">
        <v>269949343210</v>
      </c>
      <c r="H28" s="26">
        <f t="shared" si="0"/>
        <v>0.70413476428263899</v>
      </c>
      <c r="I28" s="25">
        <v>197379269596</v>
      </c>
      <c r="J28" s="26">
        <f t="shared" si="1"/>
        <v>0.51484328066374219</v>
      </c>
      <c r="K28" s="25">
        <v>39401105637</v>
      </c>
      <c r="L28" s="26">
        <f t="shared" si="2"/>
        <v>0.10277368301875023</v>
      </c>
      <c r="M28" s="27">
        <f t="shared" si="3"/>
        <v>0.19962129618600274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1.25" customHeight="1">
      <c r="A29" s="96"/>
      <c r="B29" s="37" t="s">
        <v>60</v>
      </c>
      <c r="C29" s="17" t="s">
        <v>61</v>
      </c>
      <c r="D29" s="18" t="s">
        <v>62</v>
      </c>
      <c r="E29" s="19" t="s">
        <v>16</v>
      </c>
      <c r="F29" s="22">
        <v>40075186000</v>
      </c>
      <c r="G29" s="22">
        <v>33704505274</v>
      </c>
      <c r="H29" s="21">
        <f t="shared" si="0"/>
        <v>0.84103178645259435</v>
      </c>
      <c r="I29" s="22">
        <v>20266434809</v>
      </c>
      <c r="J29" s="21">
        <f t="shared" si="1"/>
        <v>0.50571031183735493</v>
      </c>
      <c r="K29" s="22">
        <v>4219442329</v>
      </c>
      <c r="L29" s="21">
        <f t="shared" si="2"/>
        <v>0.10528815334756025</v>
      </c>
      <c r="M29" s="23">
        <f t="shared" si="3"/>
        <v>0.20819854941265806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1.25" customHeight="1">
      <c r="A30" s="96"/>
      <c r="B30" s="37" t="s">
        <v>63</v>
      </c>
      <c r="C30" s="17" t="s">
        <v>64</v>
      </c>
      <c r="D30" s="18" t="s">
        <v>65</v>
      </c>
      <c r="E30" s="19" t="s">
        <v>16</v>
      </c>
      <c r="F30" s="22">
        <v>44778066000</v>
      </c>
      <c r="G30" s="22">
        <v>40367880990</v>
      </c>
      <c r="H30" s="21">
        <f t="shared" si="0"/>
        <v>0.90151014985774514</v>
      </c>
      <c r="I30" s="22">
        <v>34038586990</v>
      </c>
      <c r="J30" s="21">
        <f t="shared" si="1"/>
        <v>0.7601620621578431</v>
      </c>
      <c r="K30" s="22">
        <v>8940125871</v>
      </c>
      <c r="L30" s="21">
        <f t="shared" si="2"/>
        <v>0.19965413135529347</v>
      </c>
      <c r="M30" s="23">
        <f t="shared" si="3"/>
        <v>0.26264679769540572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>
      <c r="A31" s="96"/>
      <c r="B31" s="87" t="s">
        <v>66</v>
      </c>
      <c r="C31" s="84"/>
      <c r="D31" s="85"/>
      <c r="E31" s="24" t="s">
        <v>16</v>
      </c>
      <c r="F31" s="25">
        <v>84853252000</v>
      </c>
      <c r="G31" s="25">
        <v>74072386264</v>
      </c>
      <c r="H31" s="26">
        <f t="shared" si="0"/>
        <v>0.87294693506855814</v>
      </c>
      <c r="I31" s="25">
        <v>54305021799</v>
      </c>
      <c r="J31" s="26">
        <f t="shared" si="1"/>
        <v>0.63998751396116205</v>
      </c>
      <c r="K31" s="25">
        <v>13159568200</v>
      </c>
      <c r="L31" s="26">
        <f t="shared" si="2"/>
        <v>0.15508619752133954</v>
      </c>
      <c r="M31" s="27">
        <f t="shared" si="3"/>
        <v>0.24232691128838341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96"/>
      <c r="B32" s="98" t="s">
        <v>67</v>
      </c>
      <c r="C32" s="84"/>
      <c r="D32" s="85"/>
      <c r="E32" s="29" t="s">
        <v>16</v>
      </c>
      <c r="F32" s="30">
        <v>536114042000</v>
      </c>
      <c r="G32" s="30">
        <v>389339935143</v>
      </c>
      <c r="H32" s="31">
        <f t="shared" si="0"/>
        <v>0.7262259606007484</v>
      </c>
      <c r="I32" s="30">
        <v>287671223824</v>
      </c>
      <c r="J32" s="31">
        <f t="shared" si="1"/>
        <v>0.53658587779351619</v>
      </c>
      <c r="K32" s="30">
        <v>62296685985</v>
      </c>
      <c r="L32" s="31">
        <f t="shared" si="2"/>
        <v>0.11620043704246046</v>
      </c>
      <c r="M32" s="32">
        <f t="shared" si="3"/>
        <v>0.21655515333404951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97"/>
      <c r="B33" s="99" t="s">
        <v>68</v>
      </c>
      <c r="C33" s="100"/>
      <c r="D33" s="100"/>
      <c r="E33" s="101"/>
      <c r="F33" s="38">
        <v>633015780000</v>
      </c>
      <c r="G33" s="38">
        <v>476143199728</v>
      </c>
      <c r="H33" s="39">
        <f t="shared" si="0"/>
        <v>0.75218219635535788</v>
      </c>
      <c r="I33" s="38">
        <v>348940421540</v>
      </c>
      <c r="J33" s="39">
        <f t="shared" si="1"/>
        <v>0.55123494953001018</v>
      </c>
      <c r="K33" s="38">
        <v>74571133771</v>
      </c>
      <c r="L33" s="39">
        <f t="shared" si="2"/>
        <v>0.11780296183295778</v>
      </c>
      <c r="M33" s="40">
        <f t="shared" si="3"/>
        <v>0.21370735279647649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1"/>
      <c r="B34" s="1"/>
      <c r="C34" s="1"/>
      <c r="D34" s="2"/>
      <c r="E34" s="3"/>
      <c r="F34" s="4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4.5" customHeight="1">
      <c r="A35" s="1"/>
      <c r="B35" s="1"/>
      <c r="C35" s="1"/>
      <c r="D35" s="2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2" customHeight="1">
      <c r="A36" s="1"/>
      <c r="B36" s="1"/>
      <c r="C36" s="1"/>
      <c r="D36" s="2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2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>
      <c r="A38" s="1"/>
      <c r="B38" s="1"/>
      <c r="C38" s="1"/>
      <c r="D38" s="2"/>
      <c r="E38" s="3"/>
      <c r="F38" s="1"/>
      <c r="G38" s="42"/>
      <c r="H38" s="1"/>
      <c r="I38" s="4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1"/>
      <c r="B39" s="1"/>
      <c r="C39" s="1"/>
      <c r="D39" s="2"/>
      <c r="E39" s="3"/>
      <c r="F39" s="1"/>
      <c r="G39" s="4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1"/>
      <c r="B40" s="1"/>
      <c r="C40" s="1"/>
      <c r="D40" s="2"/>
      <c r="E40" s="3"/>
      <c r="F40" s="1"/>
      <c r="G40" s="44"/>
      <c r="H40" s="1"/>
      <c r="I40" s="44"/>
      <c r="J40" s="1"/>
      <c r="K40" s="4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"/>
      <c r="B41" s="1"/>
      <c r="C41" s="1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1"/>
      <c r="B42" s="1"/>
      <c r="C42" s="1"/>
      <c r="D42" s="2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1"/>
      <c r="B43" s="1"/>
      <c r="C43" s="1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1"/>
      <c r="C44" s="1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/>
      <c r="B46" s="1"/>
      <c r="C46" s="1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/>
      <c r="B47" s="1"/>
      <c r="C47" s="1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5:26" ht="12" customHeight="1"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5:26" ht="12" customHeight="1"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autoFilter ref="A5:M5" xr:uid="{00000000-0009-0000-0000-000001000000}"/>
  <mergeCells count="21">
    <mergeCell ref="A6:A33"/>
    <mergeCell ref="B9:D9"/>
    <mergeCell ref="B32:D32"/>
    <mergeCell ref="B33:E33"/>
    <mergeCell ref="B1:M1"/>
    <mergeCell ref="B2:M2"/>
    <mergeCell ref="B3:M3"/>
    <mergeCell ref="B5:D5"/>
    <mergeCell ref="E5:F5"/>
    <mergeCell ref="B24:B26"/>
    <mergeCell ref="C24:C26"/>
    <mergeCell ref="D24:D26"/>
    <mergeCell ref="B28:D28"/>
    <mergeCell ref="B31:D31"/>
    <mergeCell ref="B11:D11"/>
    <mergeCell ref="B12:D12"/>
    <mergeCell ref="B16:D16"/>
    <mergeCell ref="B18:D18"/>
    <mergeCell ref="B21:B23"/>
    <mergeCell ref="C21:C23"/>
    <mergeCell ref="D21:D23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5" topLeftCell="A6" activePane="bottomLeft" state="frozen"/>
      <selection pane="bottomLeft" activeCell="B7" sqref="B7"/>
    </sheetView>
  </sheetViews>
  <sheetFormatPr baseColWidth="10" defaultColWidth="14.42578125" defaultRowHeight="15" customHeight="1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>
      <c r="A1" s="111" t="s">
        <v>70</v>
      </c>
      <c r="B1" s="112"/>
      <c r="C1" s="112"/>
      <c r="D1" s="112"/>
      <c r="E1" s="112"/>
      <c r="F1" s="112"/>
      <c r="G1" s="112"/>
      <c r="H1" s="112"/>
      <c r="I1" s="112"/>
      <c r="J1" s="113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22.5" customHeight="1">
      <c r="A2" s="114" t="s">
        <v>71</v>
      </c>
      <c r="B2" s="100"/>
      <c r="C2" s="100"/>
      <c r="D2" s="100"/>
      <c r="E2" s="100"/>
      <c r="F2" s="100"/>
      <c r="G2" s="100"/>
      <c r="H2" s="100"/>
      <c r="I2" s="100"/>
      <c r="J2" s="115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6.75" customHeight="1">
      <c r="A3" s="116"/>
      <c r="B3" s="117"/>
      <c r="C3" s="117"/>
      <c r="D3" s="117"/>
      <c r="E3" s="117"/>
      <c r="F3" s="117"/>
      <c r="G3" s="117"/>
      <c r="H3" s="117"/>
      <c r="I3" s="117"/>
      <c r="J3" s="118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6.75" customHeight="1">
      <c r="A4" s="119"/>
      <c r="B4" s="120"/>
      <c r="C4" s="120"/>
      <c r="D4" s="120"/>
      <c r="E4" s="120"/>
      <c r="F4" s="120"/>
      <c r="G4" s="120"/>
      <c r="H4" s="120"/>
      <c r="I4" s="120"/>
      <c r="J4" s="121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1.5" customHeight="1">
      <c r="A5" s="122" t="s">
        <v>72</v>
      </c>
      <c r="B5" s="85"/>
      <c r="C5" s="47" t="s">
        <v>73</v>
      </c>
      <c r="D5" s="47" t="s">
        <v>5</v>
      </c>
      <c r="E5" s="48" t="s">
        <v>6</v>
      </c>
      <c r="F5" s="47" t="s">
        <v>69</v>
      </c>
      <c r="G5" s="49" t="s">
        <v>8</v>
      </c>
      <c r="H5" s="47" t="s">
        <v>9</v>
      </c>
      <c r="I5" s="50" t="s">
        <v>10</v>
      </c>
      <c r="J5" s="51" t="s">
        <v>11</v>
      </c>
      <c r="K5" s="52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0.75" customHeight="1">
      <c r="A6" s="53" t="s">
        <v>74</v>
      </c>
      <c r="B6" s="54" t="s">
        <v>75</v>
      </c>
      <c r="C6" s="55">
        <v>142016533000</v>
      </c>
      <c r="D6" s="55">
        <v>141337841220</v>
      </c>
      <c r="E6" s="56">
        <f t="shared" ref="E6:E9" si="0">+D6/C6</f>
        <v>0.99522103683519725</v>
      </c>
      <c r="F6" s="57">
        <v>35241145194</v>
      </c>
      <c r="G6" s="56">
        <f t="shared" ref="G6:G9" si="1">+F6/C6</f>
        <v>0.24814818704241992</v>
      </c>
      <c r="H6" s="57">
        <v>35230337781</v>
      </c>
      <c r="I6" s="56">
        <f t="shared" ref="I6:I9" si="2">+H6/C6</f>
        <v>0.24807208736042022</v>
      </c>
      <c r="J6" s="58">
        <f>+H6/F6</f>
        <v>0.99969332968776958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0.75" customHeight="1">
      <c r="A7" s="53" t="s">
        <v>76</v>
      </c>
      <c r="B7" s="54" t="s">
        <v>77</v>
      </c>
      <c r="C7" s="55">
        <v>22337700000</v>
      </c>
      <c r="D7" s="59">
        <v>20277497417</v>
      </c>
      <c r="E7" s="56">
        <f t="shared" si="0"/>
        <v>0.90777015614857393</v>
      </c>
      <c r="F7" s="57">
        <v>17301349787</v>
      </c>
      <c r="G7" s="56">
        <f t="shared" si="1"/>
        <v>0.77453586479360004</v>
      </c>
      <c r="H7" s="57">
        <v>3368997249</v>
      </c>
      <c r="I7" s="56">
        <f t="shared" si="2"/>
        <v>0.15082113418122725</v>
      </c>
      <c r="J7" s="60">
        <f t="shared" ref="J7:J8" si="3">IFERROR(H7/F7,"-")</f>
        <v>0.19472453250621052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43.5" customHeight="1">
      <c r="A8" s="53" t="s">
        <v>78</v>
      </c>
      <c r="B8" s="54" t="s">
        <v>79</v>
      </c>
      <c r="C8" s="55">
        <v>22975500000</v>
      </c>
      <c r="D8" s="55">
        <v>22975500000</v>
      </c>
      <c r="E8" s="56">
        <f t="shared" si="0"/>
        <v>1</v>
      </c>
      <c r="F8" s="57">
        <v>22975500000</v>
      </c>
      <c r="G8" s="56">
        <f t="shared" si="1"/>
        <v>1</v>
      </c>
      <c r="H8" s="57">
        <v>5809587117</v>
      </c>
      <c r="I8" s="56">
        <f t="shared" si="2"/>
        <v>0.25286009518835278</v>
      </c>
      <c r="J8" s="61">
        <f t="shared" si="3"/>
        <v>0.25286009518835278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2.25" customHeight="1">
      <c r="A9" s="62" t="s">
        <v>80</v>
      </c>
      <c r="B9" s="63" t="s">
        <v>81</v>
      </c>
      <c r="C9" s="64">
        <f t="shared" ref="C9:D9" si="4">SUM(C6:C8)</f>
        <v>187329733000</v>
      </c>
      <c r="D9" s="64">
        <f t="shared" si="4"/>
        <v>184590838637</v>
      </c>
      <c r="E9" s="65">
        <f t="shared" si="0"/>
        <v>0.98537928646383111</v>
      </c>
      <c r="F9" s="64">
        <f>SUM(F6:F8)</f>
        <v>75517994981</v>
      </c>
      <c r="G9" s="65">
        <f t="shared" si="1"/>
        <v>0.4031287173243342</v>
      </c>
      <c r="H9" s="64">
        <f>SUM(H6:H8)</f>
        <v>44408922147</v>
      </c>
      <c r="I9" s="65">
        <f t="shared" si="2"/>
        <v>0.23706285935399268</v>
      </c>
      <c r="J9" s="66">
        <f>+H9/F9</f>
        <v>0.58805748428799109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2.75" customHeight="1">
      <c r="A10" s="46"/>
      <c r="B10" s="67"/>
      <c r="C10" s="68"/>
      <c r="D10" s="46"/>
      <c r="E10" s="46"/>
      <c r="F10" s="68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2.75" customHeight="1">
      <c r="A11" s="46"/>
      <c r="B11" s="46"/>
      <c r="C11" s="68"/>
      <c r="D11" s="68"/>
      <c r="E11" s="68"/>
      <c r="F11" s="68"/>
      <c r="G11" s="68"/>
      <c r="H11" s="68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2.75" customHeight="1">
      <c r="A12" s="46"/>
      <c r="B12" s="46"/>
      <c r="C12" s="69"/>
      <c r="D12" s="46"/>
      <c r="E12" s="46"/>
      <c r="F12" s="68"/>
      <c r="G12" s="46"/>
      <c r="H12" s="70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2.75" customHeight="1">
      <c r="A13" s="46"/>
      <c r="B13" s="46"/>
      <c r="C13" s="68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2.75" customHeight="1">
      <c r="A14" s="46"/>
      <c r="B14" s="71"/>
      <c r="C14" s="71"/>
      <c r="D14" s="71"/>
      <c r="E14" s="46"/>
      <c r="F14" s="46"/>
      <c r="G14" s="46"/>
      <c r="H14" s="72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2.75" customHeight="1">
      <c r="A15" s="46"/>
      <c r="B15" s="71"/>
      <c r="C15" s="71"/>
      <c r="D15" s="71"/>
      <c r="E15" s="73"/>
      <c r="F15" s="68"/>
      <c r="G15" s="74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2.75" customHeight="1">
      <c r="A16" s="46"/>
      <c r="B16" s="71"/>
      <c r="C16" s="71"/>
      <c r="D16" s="71"/>
      <c r="E16" s="72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2.7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2.7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2.7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2.7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2.7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2.75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2.7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2.7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2.7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2.7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2.7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2.7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2.7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2.7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2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2.7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2.7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2.7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2.7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2.7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2.7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2.7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2.7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2.7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2.7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2.7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2.7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2.7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2.7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2.7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2.7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2.7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2.7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2.7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2.7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2.7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2.7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2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2.7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2.7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2.7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2.7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2.7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2.7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2.7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2.7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2.7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2.7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2.7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2.7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2.7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2.7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2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2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2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2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2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2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2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2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2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2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2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2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2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2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2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2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2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2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2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2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2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2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2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2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2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2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2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2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2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2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2.7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2.7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2.7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2.7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2.7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2.7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2.7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2.7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2.7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2.7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2.7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2.7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2.7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2.7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2.7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2.7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2.7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2.7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2.7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2.7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2.7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2.7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2.7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2.7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2.7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2.7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2.7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2.7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2.7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2.7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2.7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2.7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2.7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2.7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2.7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2.7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2.7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2.7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2.7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2.7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2.7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2.7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2.7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2.7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2.7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2.7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2.7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2.7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2.7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2.7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2.7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2.7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2.7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2.7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2.7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2.7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2.7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2.7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2.7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2.7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2.7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2.7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2.7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2.7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2.7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2.7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2.7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2.7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2.7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2.7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2.7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2.7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2.7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2.7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2.7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2.7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2.7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2.7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2.7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2.7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2.7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2.7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2.7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2.7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2.7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2.7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2.7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2.7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2.7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2.7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2.7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2.7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2.7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2.7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2.7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2.7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2.7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2.7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2.7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2.7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2.7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2.7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2.7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2.7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2.7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2.7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2.7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2.7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2.7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2.7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2.7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2.7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2.7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2.7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2.7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2.7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2.7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2.7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2.7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2.7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2.7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2.7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2.7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2.7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2.7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2.7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2.7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2.7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2.7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2.7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2.7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2.7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2.7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2.7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2.7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2.7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2.7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2.7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2.7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2.7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2.7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2.7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2.7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2.7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2.7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2.7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2.7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2.7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2.7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2.7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2.7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2.7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2.7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2.7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2.7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2.7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2.7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2.7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2.7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2.7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2.7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2.7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2.7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2.7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2.7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2.7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2.7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2.7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2.7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2.7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2.7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2.7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2.7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2.7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2.7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2.7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2.7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2.7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2.7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2.7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2.7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2.7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2.7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2.7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2.7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2.7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2.7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2.7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2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2.7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2.7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2.7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2.7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2.7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2.7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2.7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2.7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2.7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2.7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2.7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2.7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2.7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2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2.7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2.7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2.7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2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2.7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2.7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2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2.7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2.7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2.7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2.7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2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2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2.7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2.7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2.7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2.7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2.7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2.7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2.7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2.7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2.7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2.7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2.7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2.7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2.7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2.7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2.7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2.7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2.7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2.7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2.7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2.7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2.7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2.7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2.7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2.7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2.7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2.7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2.7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2.7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2.7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2.7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2.7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2.7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2.7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2.7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2.7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2.7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2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2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2.7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2.7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2.7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2.7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2.7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2.7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2.7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2.7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2.7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2.7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2.7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2.7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2.7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2.7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2.7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2.7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2.7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2.7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2.7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2.7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2.7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2.7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2.7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2.7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2.7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2.7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2.7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2.7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2.7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2.7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2.7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2.7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2.7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2.7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2.7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2.7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2.7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2.7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2.7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2.7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2.7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2.7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2.7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2.7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2.7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2.7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2.7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2.7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2.7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2.7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2.7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2.7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2.7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2.7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2.7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2.7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2.7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2.7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2.7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2.7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2.7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2.7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2.7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2.7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2.7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2.7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2.7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2.7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2.7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2.7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2.7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2.7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2.7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2.7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2.7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2.7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2.7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2.7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2.7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2.7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2.7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2.7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2.7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2.7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2.7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2.7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2.7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2.7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2.7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2.7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2.7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2.7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2.7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2.7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2.7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2.7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2.7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2.7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2.7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2.7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2.7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2.7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2.7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2.7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2.7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2.7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2.7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2.7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2.7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2.7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2.7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2.7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2.7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2.7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2.7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2.7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2.7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2.7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2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2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2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2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2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2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2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2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2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2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2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2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2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2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2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2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2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2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2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2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2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2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2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2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2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2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2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2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2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2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2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2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2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2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2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2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2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2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2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2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2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2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2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2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2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2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2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2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2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2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2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2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2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2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2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2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2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2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2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2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2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2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2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2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2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2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2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2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2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2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2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2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2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2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2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2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2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2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2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2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2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2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2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2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2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2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2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2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2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2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2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2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2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2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2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2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2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2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2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2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2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2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2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2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2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2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2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2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2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2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2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2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2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2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2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2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2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2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2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2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2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2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2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2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2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2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2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2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2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2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2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2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2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2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2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2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2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2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2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2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2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2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2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2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2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2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2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2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2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2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2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2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2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2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2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2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2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2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2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2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2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2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2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2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2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2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2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2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2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2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2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2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2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2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2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2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2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2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2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2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2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2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2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2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2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2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2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2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2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2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2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2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2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2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2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2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2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2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2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2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2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2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2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2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2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2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2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2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2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2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2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2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2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2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2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2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2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2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2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2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2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2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2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2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2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2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2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2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2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2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2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2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2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2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2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2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2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2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2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2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2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2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2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2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2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2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2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2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2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2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2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2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2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2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2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2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2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2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2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2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2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2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2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2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2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2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2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2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2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2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2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2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2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2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2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2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2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2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2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2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2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2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2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2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2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2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2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2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2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2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2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2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2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2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2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2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2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2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2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2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2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2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2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2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2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2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2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2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2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2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2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2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2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2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2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2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2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2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2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2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2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2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2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2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2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2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2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2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2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2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2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2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2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2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2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2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2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2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2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2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2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2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2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2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2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2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2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2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2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2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2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2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2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2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2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2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2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2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2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2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2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2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2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2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2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2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2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2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2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2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2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2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2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2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2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2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2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2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2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2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2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2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2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2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2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2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2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2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2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2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2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2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2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2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2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2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2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2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2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2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2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2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2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2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2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2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2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2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2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2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2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2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2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2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2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2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2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2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2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2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2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2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2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2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2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2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2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2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2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2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2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2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2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2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2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2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2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2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2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2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2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2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2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2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2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2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2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2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2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2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2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2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2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2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2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2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2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2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2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2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2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2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2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2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2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2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2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2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2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2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2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2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2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2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2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2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2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2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2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2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2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2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2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2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2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2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2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2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2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2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2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2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2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2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2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2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2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2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2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2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2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2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2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2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2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2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2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2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2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2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2.7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2.7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2.7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2.7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2.7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2.7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2.7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2.7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2.7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2.7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2.7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2.7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2.7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2.7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2.7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2.7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2.7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2.7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B19" sqref="B19"/>
    </sheetView>
  </sheetViews>
  <sheetFormatPr baseColWidth="10" defaultColWidth="14.42578125" defaultRowHeight="15" customHeight="1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>
      <c r="A1" s="123" t="s">
        <v>70</v>
      </c>
      <c r="B1" s="84"/>
      <c r="C1" s="84"/>
      <c r="D1" s="84"/>
      <c r="E1" s="84"/>
      <c r="F1" s="84"/>
      <c r="G1" s="84"/>
      <c r="H1" s="84"/>
      <c r="I1" s="84"/>
      <c r="J1" s="85"/>
    </row>
    <row r="2" spans="1:10">
      <c r="A2" s="123" t="s">
        <v>82</v>
      </c>
      <c r="B2" s="84"/>
      <c r="C2" s="84"/>
      <c r="D2" s="84"/>
      <c r="E2" s="84"/>
      <c r="F2" s="84"/>
      <c r="G2" s="84"/>
      <c r="H2" s="84"/>
      <c r="I2" s="84"/>
      <c r="J2" s="85"/>
    </row>
    <row r="3" spans="1:10">
      <c r="A3" s="124"/>
      <c r="B3" s="84"/>
      <c r="C3" s="84"/>
      <c r="D3" s="84"/>
      <c r="E3" s="84"/>
      <c r="F3" s="84"/>
      <c r="G3" s="84"/>
      <c r="H3" s="84"/>
      <c r="I3" s="84"/>
      <c r="J3" s="85"/>
    </row>
    <row r="4" spans="1:10" ht="63" customHeight="1">
      <c r="A4" s="47" t="s">
        <v>83</v>
      </c>
      <c r="B4" s="47" t="s">
        <v>84</v>
      </c>
      <c r="C4" s="47" t="s">
        <v>73</v>
      </c>
      <c r="D4" s="47" t="s">
        <v>5</v>
      </c>
      <c r="E4" s="48" t="s">
        <v>6</v>
      </c>
      <c r="F4" s="47" t="s">
        <v>69</v>
      </c>
      <c r="G4" s="49" t="s">
        <v>8</v>
      </c>
      <c r="H4" s="47" t="s">
        <v>9</v>
      </c>
      <c r="I4" s="48" t="s">
        <v>10</v>
      </c>
      <c r="J4" s="48" t="s">
        <v>11</v>
      </c>
    </row>
    <row r="5" spans="1:10" ht="36" customHeight="1">
      <c r="A5" s="75" t="s">
        <v>85</v>
      </c>
      <c r="B5" s="76" t="s">
        <v>86</v>
      </c>
      <c r="C5" s="77">
        <v>3295264000000</v>
      </c>
      <c r="D5" s="77">
        <v>1435601424408</v>
      </c>
      <c r="E5" s="78">
        <f t="shared" ref="E5:E6" si="0">+D5/C5</f>
        <v>0.4356559669902017</v>
      </c>
      <c r="F5" s="77">
        <v>1435601424408</v>
      </c>
      <c r="G5" s="78">
        <f t="shared" ref="G5:G6" si="1">+F5/C5</f>
        <v>0.4356559669902017</v>
      </c>
      <c r="H5" s="77">
        <v>1435601424408</v>
      </c>
      <c r="I5" s="78">
        <f t="shared" ref="I5:I6" si="2">+H5/C5</f>
        <v>0.4356559669902017</v>
      </c>
      <c r="J5" s="79">
        <f t="shared" ref="J5:J6" si="3">IFERROR(H5/F5,"-")</f>
        <v>1</v>
      </c>
    </row>
    <row r="6" spans="1:10" ht="36" customHeight="1">
      <c r="A6" s="125" t="s">
        <v>87</v>
      </c>
      <c r="B6" s="85"/>
      <c r="C6" s="80">
        <f t="shared" ref="C6:D6" si="4">SUM(C4:C5)</f>
        <v>3295264000000</v>
      </c>
      <c r="D6" s="81">
        <f t="shared" si="4"/>
        <v>1435601424408</v>
      </c>
      <c r="E6" s="82">
        <f t="shared" si="0"/>
        <v>0.4356559669902017</v>
      </c>
      <c r="F6" s="81">
        <f>SUM(F4:F5)</f>
        <v>1435601424408</v>
      </c>
      <c r="G6" s="82">
        <f t="shared" si="1"/>
        <v>0.4356559669902017</v>
      </c>
      <c r="H6" s="81">
        <f>SUM(H4:H5)</f>
        <v>1435601424408</v>
      </c>
      <c r="I6" s="82">
        <f t="shared" si="2"/>
        <v>0.4356559669902017</v>
      </c>
      <c r="J6" s="82">
        <f t="shared" si="3"/>
        <v>1</v>
      </c>
    </row>
    <row r="9" spans="1:10">
      <c r="C9" s="83"/>
    </row>
    <row r="10" spans="1:10">
      <c r="C10" s="83"/>
    </row>
    <row r="11" spans="1:10">
      <c r="C11" s="83"/>
    </row>
    <row r="12" spans="1:10">
      <c r="C12" s="8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</vt:lpstr>
      <vt:lpstr>FUNCIONAMIETO</vt:lpstr>
      <vt:lpstr>FET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dcterms:created xsi:type="dcterms:W3CDTF">2015-10-06T19:48:57Z</dcterms:created>
  <dcterms:modified xsi:type="dcterms:W3CDTF">2026-06-16T13:26:02Z</dcterms:modified>
</cp:coreProperties>
</file>