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Mi unidad\Secretaría de Movilidad\Trámites\2026\Proyecto 8012\"/>
    </mc:Choice>
  </mc:AlternateContent>
  <xr:revisionPtr revIDLastSave="0" documentId="13_ncr:1_{17FBB35C-811F-4403-AC2C-56A05D704FCA}" xr6:coauthVersionLast="47" xr6:coauthVersionMax="47" xr10:uidLastSave="{00000000-0000-0000-0000-000000000000}"/>
  <bookViews>
    <workbookView xWindow="-120" yWindow="-120" windowWidth="29040" windowHeight="15840" activeTab="1" xr2:uid="{00000000-000D-0000-FFFF-FFFF00000000}"/>
  </bookViews>
  <sheets>
    <sheet name="1. Generalidades" sheetId="1" r:id="rId1"/>
    <sheet name="Anexo Ficha Técnica" sheetId="16" r:id="rId2"/>
    <sheet name="2.Actividad_tareas_subtareas" sheetId="3" r:id="rId3"/>
    <sheet name="3. Actividades Proyecto" sheetId="5" r:id="rId4"/>
    <sheet name="4.Magnitud_Presupuesto" sheetId="6" r:id="rId5"/>
    <sheet name="5. Metas_PDD" sheetId="7" r:id="rId6"/>
    <sheet name="ANEXO_ODS" sheetId="8" state="hidden" r:id="rId7"/>
    <sheet name="ANEXO_VARIABLES" sheetId="9" state="hidden" r:id="rId8"/>
    <sheet name="GLOSARIO" sheetId="10" state="hidden" r:id="rId9"/>
    <sheet name="INSTRUCCIÓN DE DILIGENCIAMIENTO" sheetId="11" state="hidden" r:id="rId10"/>
    <sheet name="INSTRUCTIVO DE DILIGENCIAMIENTO" sheetId="13" state="hidden" r:id="rId11"/>
    <sheet name="LISTAS_1" sheetId="15" state="hidden" r:id="rId12"/>
  </sheets>
  <definedNames>
    <definedName name="_xlnm._FilterDatabase" localSheetId="2" hidden="1">'2.Actividad_tareas_subtareas'!$D$7:$AW$10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20" roundtripDataChecksum="5x/aoQ7/bnzMMnxQQUREN67ds7X9AWHZDuDqKN5+xLE="/>
    </ext>
  </extLst>
</workbook>
</file>

<file path=xl/calcChain.xml><?xml version="1.0" encoding="utf-8"?>
<calcChain xmlns="http://schemas.openxmlformats.org/spreadsheetml/2006/main">
  <c r="B51" i="16" l="1"/>
  <c r="G51" i="16"/>
  <c r="I50" i="16"/>
  <c r="E50" i="16"/>
  <c r="AA9" i="5"/>
  <c r="K11" i="6" l="1"/>
  <c r="P14" i="3"/>
  <c r="P16" i="3"/>
  <c r="P11" i="3"/>
  <c r="P8" i="3"/>
  <c r="T8" i="3"/>
  <c r="U8" i="3"/>
  <c r="W8" i="3" s="1"/>
  <c r="Z8" i="3"/>
  <c r="AA8" i="3"/>
  <c r="T9" i="3"/>
  <c r="Z9" i="3"/>
  <c r="T10" i="3"/>
  <c r="Z10" i="3"/>
  <c r="K16" i="6"/>
  <c r="H16" i="6"/>
  <c r="J16" i="6"/>
  <c r="G16" i="6"/>
  <c r="G11" i="6"/>
  <c r="H11" i="6" s="1"/>
  <c r="BA10" i="5"/>
  <c r="AZ10" i="5"/>
  <c r="AZ9" i="5"/>
  <c r="AC10" i="5" l="1"/>
  <c r="AC9" i="5"/>
  <c r="AA16" i="6"/>
  <c r="Z11" i="6"/>
  <c r="AA11" i="6" s="1"/>
  <c r="U11" i="6"/>
  <c r="T11" i="6"/>
  <c r="B67" i="16" l="1"/>
  <c r="AG13" i="6" l="1"/>
  <c r="AF13" i="6"/>
  <c r="AE13" i="6"/>
  <c r="AD13" i="6"/>
  <c r="AC13" i="6"/>
  <c r="AI13" i="6" s="1"/>
  <c r="AB13" i="6"/>
  <c r="AH13" i="6" s="1"/>
  <c r="Z13" i="6"/>
  <c r="Y13" i="6"/>
  <c r="X13" i="6"/>
  <c r="W13" i="6"/>
  <c r="V13" i="6"/>
  <c r="S13" i="6"/>
  <c r="R13" i="6"/>
  <c r="Q13" i="6"/>
  <c r="P13" i="6"/>
  <c r="T13" i="6" s="1"/>
  <c r="U13" i="6" s="1"/>
  <c r="O13" i="6"/>
  <c r="AI18" i="6"/>
  <c r="AJ18" i="6" s="1"/>
  <c r="AG18" i="6"/>
  <c r="AF18" i="6"/>
  <c r="AE18" i="6"/>
  <c r="AD18" i="6"/>
  <c r="AC18" i="6"/>
  <c r="Y18" i="6"/>
  <c r="X18" i="6"/>
  <c r="W18" i="6"/>
  <c r="V18" i="6"/>
  <c r="Z18" i="6" s="1"/>
  <c r="S18" i="6"/>
  <c r="R18" i="6"/>
  <c r="Q18" i="6"/>
  <c r="P18" i="6"/>
  <c r="T18" i="6" s="1"/>
  <c r="O18" i="6"/>
  <c r="AJ15" i="6"/>
  <c r="AJ10" i="6"/>
  <c r="AI17" i="6"/>
  <c r="AI16" i="6"/>
  <c r="AJ16" i="6" s="1"/>
  <c r="AI15" i="6"/>
  <c r="AI12" i="6"/>
  <c r="AI11" i="6"/>
  <c r="AJ11" i="6" s="1"/>
  <c r="AI10" i="6"/>
  <c r="AH17" i="6"/>
  <c r="AH16" i="6"/>
  <c r="AH15" i="6"/>
  <c r="AH12" i="6"/>
  <c r="AH11" i="6"/>
  <c r="AH19" i="6" s="1"/>
  <c r="AH10" i="6"/>
  <c r="Z17" i="6"/>
  <c r="Z16" i="6"/>
  <c r="Z19" i="6" s="1"/>
  <c r="Z15" i="6"/>
  <c r="AA15" i="6" s="1"/>
  <c r="Z14" i="6"/>
  <c r="AA14" i="6" s="1"/>
  <c r="AA10" i="6"/>
  <c r="AA9" i="6"/>
  <c r="AI19" i="6"/>
  <c r="AG19" i="6"/>
  <c r="AF19" i="6"/>
  <c r="AE19" i="6"/>
  <c r="AD19" i="6"/>
  <c r="AC19" i="6"/>
  <c r="AB19" i="6"/>
  <c r="Y19" i="6"/>
  <c r="X19" i="6"/>
  <c r="W19" i="6"/>
  <c r="V19" i="6"/>
  <c r="S19" i="6"/>
  <c r="R19" i="6"/>
  <c r="Q19" i="6"/>
  <c r="P19" i="6"/>
  <c r="O19" i="6"/>
  <c r="T10" i="6"/>
  <c r="U10" i="6" s="1"/>
  <c r="T17" i="6"/>
  <c r="U17" i="6" s="1"/>
  <c r="T16" i="6"/>
  <c r="T19" i="6" s="1"/>
  <c r="T15" i="6"/>
  <c r="U15" i="6" s="1"/>
  <c r="T14" i="6"/>
  <c r="U14" i="6" s="1"/>
  <c r="J18" i="6"/>
  <c r="I18" i="6"/>
  <c r="H18" i="6"/>
  <c r="G18" i="6"/>
  <c r="F18" i="6"/>
  <c r="AY10" i="5"/>
  <c r="AK9" i="5"/>
  <c r="AF9" i="5"/>
  <c r="AY9" i="5"/>
  <c r="BA9" i="5" s="1"/>
  <c r="AS16" i="3"/>
  <c r="AT16" i="3" s="1"/>
  <c r="AR16" i="3"/>
  <c r="AS14" i="3"/>
  <c r="AT14" i="3" s="1"/>
  <c r="AR14" i="3"/>
  <c r="AS11" i="3"/>
  <c r="AT11" i="3" s="1"/>
  <c r="AR11" i="3"/>
  <c r="AS8" i="3"/>
  <c r="AT8" i="3" s="1"/>
  <c r="AR8" i="3"/>
  <c r="AP17" i="3"/>
  <c r="AQ17" i="3" s="1"/>
  <c r="AP16" i="3"/>
  <c r="AQ16" i="3" s="1"/>
  <c r="AP15" i="3"/>
  <c r="AQ15" i="3" s="1"/>
  <c r="AP14" i="3"/>
  <c r="AQ14" i="3" s="1"/>
  <c r="AP13" i="3"/>
  <c r="AQ13" i="3" s="1"/>
  <c r="AP12" i="3"/>
  <c r="AQ12" i="3" s="1"/>
  <c r="AP11" i="3"/>
  <c r="AQ11" i="3" s="1"/>
  <c r="AP10" i="3"/>
  <c r="AQ10" i="3" s="1"/>
  <c r="AP9" i="3"/>
  <c r="AQ9" i="3" s="1"/>
  <c r="AP8" i="3"/>
  <c r="AQ8" i="3" s="1"/>
  <c r="AO17" i="3"/>
  <c r="AO16" i="3"/>
  <c r="AO15" i="3"/>
  <c r="AO14" i="3"/>
  <c r="AO13" i="3"/>
  <c r="AO12" i="3"/>
  <c r="AO11" i="3"/>
  <c r="AO10" i="3"/>
  <c r="AO9" i="3"/>
  <c r="AO8" i="3"/>
  <c r="AL17" i="3"/>
  <c r="AL16" i="3"/>
  <c r="AL10" i="3"/>
  <c r="AL9" i="3"/>
  <c r="AL8" i="3"/>
  <c r="AF17" i="3"/>
  <c r="AF16" i="3"/>
  <c r="AF10" i="3"/>
  <c r="AF9" i="3"/>
  <c r="AF8" i="3"/>
  <c r="T17" i="3"/>
  <c r="T16" i="3"/>
  <c r="T14" i="3"/>
  <c r="T11" i="3"/>
  <c r="Z17" i="3"/>
  <c r="Z16" i="3"/>
  <c r="Z14" i="3"/>
  <c r="Z11" i="3"/>
  <c r="AI8" i="3"/>
  <c r="AI16" i="3"/>
  <c r="AI14" i="3"/>
  <c r="AI11" i="3"/>
  <c r="AC16" i="3"/>
  <c r="AC14" i="3"/>
  <c r="AC11" i="3"/>
  <c r="AC8" i="3"/>
  <c r="AG8" i="3"/>
  <c r="W16" i="3"/>
  <c r="W14" i="3"/>
  <c r="W11" i="3"/>
  <c r="AG16" i="3"/>
  <c r="AG14" i="3"/>
  <c r="AG11" i="3"/>
  <c r="AA16" i="3"/>
  <c r="AA14" i="3"/>
  <c r="AA11" i="3"/>
  <c r="U16" i="3"/>
  <c r="U14" i="3"/>
  <c r="U11" i="3"/>
  <c r="O16" i="3"/>
  <c r="O14" i="3"/>
  <c r="O11" i="3"/>
  <c r="Q11" i="3" s="1"/>
  <c r="O8" i="3"/>
  <c r="Q8" i="3" s="1"/>
  <c r="Q16" i="3"/>
  <c r="Q14" i="3"/>
  <c r="U16" i="6" l="1"/>
  <c r="AA18" i="6"/>
  <c r="U18" i="6"/>
  <c r="AA13" i="6"/>
  <c r="AJ13" i="6"/>
  <c r="U19" i="6"/>
  <c r="AJ19" i="6"/>
  <c r="AA19" i="6"/>
  <c r="AQ8" i="5"/>
  <c r="AP8" i="5"/>
  <c r="AL8" i="5"/>
  <c r="AK8" i="5"/>
  <c r="AG8" i="5"/>
  <c r="AF8" i="5"/>
  <c r="AB8" i="5"/>
  <c r="AA8" i="5"/>
  <c r="T25" i="9" l="1"/>
  <c r="S25" i="9"/>
  <c r="R25" i="9"/>
  <c r="K18" i="6" l="1"/>
</calcChain>
</file>

<file path=xl/sharedStrings.xml><?xml version="1.0" encoding="utf-8"?>
<sst xmlns="http://schemas.openxmlformats.org/spreadsheetml/2006/main" count="1723" uniqueCount="1141">
  <si>
    <t>SISTEMA INTEGRADO DE GESTION DISTRITAL  BAJO EL ESTÁNDAR MIPG</t>
  </si>
  <si>
    <t>PROCESO DIRECCIONAMIENTO ESTRATÉGICO</t>
  </si>
  <si>
    <t>Programación y seguimiento al Plan Operativo Anual de Proyectos de Inversión</t>
  </si>
  <si>
    <t>VERSIÓN :03</t>
  </si>
  <si>
    <t>Plan de Desarrollo</t>
  </si>
  <si>
    <t>Bogotá Camina Segura</t>
  </si>
  <si>
    <t>Propósito del Plan de Desarrollo</t>
  </si>
  <si>
    <t>1. Bogotá avanza en  seguridad</t>
  </si>
  <si>
    <t>Programa Plan de Desarrollo</t>
  </si>
  <si>
    <t>Indice</t>
  </si>
  <si>
    <t>Metas Estratégicas</t>
  </si>
  <si>
    <t>O1:Fatalidades en siniestros viales por año</t>
  </si>
  <si>
    <t>Número y nombre del Proyecto de Inversión</t>
  </si>
  <si>
    <t>Objetivo general del Proyecto de Inversión</t>
  </si>
  <si>
    <t>Código BPIN</t>
  </si>
  <si>
    <t>2024110010100</t>
  </si>
  <si>
    <t>Dimensión MIPG</t>
  </si>
  <si>
    <t>Política MIPG</t>
  </si>
  <si>
    <t>Subsecretaría Responsable</t>
  </si>
  <si>
    <t>Dependencia</t>
  </si>
  <si>
    <t>Subsecretaría de Política de Movilidad</t>
  </si>
  <si>
    <t>Ordenador(a) de gasto</t>
  </si>
  <si>
    <t>Período de seguimiento</t>
  </si>
  <si>
    <t>De</t>
  </si>
  <si>
    <t>A</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</si>
  <si>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</si>
  <si>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</si>
  <si>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</si>
  <si>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</si>
  <si>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</si>
  <si>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</si>
  <si>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</si>
  <si>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CUADRO DE CONTROL VIGENCIA</t>
  </si>
  <si>
    <t>Ene-Mar</t>
  </si>
  <si>
    <t>Abr-Jun</t>
  </si>
  <si>
    <t>Jul-Sep</t>
  </si>
  <si>
    <t>Oct-Dic</t>
  </si>
  <si>
    <t>TAREAS VIGENCIA</t>
  </si>
  <si>
    <t>% Avance actividades período</t>
  </si>
  <si>
    <t>% Avance tareas perído</t>
  </si>
  <si>
    <t>% Avance tareas período</t>
  </si>
  <si>
    <t>Ubicación estratégica</t>
  </si>
  <si>
    <t>Componente asociado a la Misión</t>
  </si>
  <si>
    <t>Componente asociado a la Vision</t>
  </si>
  <si>
    <t>Objetivo Estratégico</t>
  </si>
  <si>
    <t>Objetivos de los Sistemas de Gestión:
OSGC (Calidad), OSGGA (Ambiental), OSGAS (Antisoborno), OSGSST (Seguridad y Salud en el Trabajo), OSGSI (Seguridad de la Información) y OSGCN (Continuidad de Negocio)</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</si>
  <si>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</si>
  <si>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</si>
  <si>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</si>
  <si>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</si>
  <si>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</si>
  <si>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</si>
  <si>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</si>
  <si>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</si>
  <si>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</si>
  <si>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 xml:space="preserve">Objetivo </t>
  </si>
  <si>
    <t>Indicador de Objetivo</t>
  </si>
  <si>
    <t>Producto</t>
  </si>
  <si>
    <t>Indicador de Producto</t>
  </si>
  <si>
    <t>Tazador Presupuestal</t>
  </si>
  <si>
    <t>Indicador</t>
  </si>
  <si>
    <t>Meta PDD/Meta Proeycto de inversión</t>
  </si>
  <si>
    <t>El avance en la magnitud corresponde al avance en las actividades?</t>
  </si>
  <si>
    <t>Avances y Logros</t>
  </si>
  <si>
    <t>Retrasos y Soluciones</t>
  </si>
  <si>
    <t>Población beneficiada</t>
  </si>
  <si>
    <t>SI</t>
  </si>
  <si>
    <t>Presupuesto _Giros</t>
  </si>
  <si>
    <t>Objetivo específico proyecto de inversión</t>
  </si>
  <si>
    <t>Tipo de Anualización</t>
  </si>
  <si>
    <t>Vigencia</t>
  </si>
  <si>
    <t>Magnitud programada</t>
  </si>
  <si>
    <t>Apropiación_
diponible</t>
  </si>
  <si>
    <t>% presupuesto comprometido</t>
  </si>
  <si>
    <t>Reserva constituida</t>
  </si>
  <si>
    <t>Giros_reserva
Ene-Mar</t>
  </si>
  <si>
    <t>Giros_reserva
Abr-Jun</t>
  </si>
  <si>
    <t>Giros_reserva
Jul-Sep</t>
  </si>
  <si>
    <t>Giros_reserva
Oct-Dic</t>
  </si>
  <si>
    <t>Anulaciones</t>
  </si>
  <si>
    <t>Total reserva definitiva</t>
  </si>
  <si>
    <t>Total_Giros de la reserva</t>
  </si>
  <si>
    <t>% Giros de la reserva</t>
  </si>
  <si>
    <t>Total meta</t>
  </si>
  <si>
    <t>Magnitud-Vigencia</t>
  </si>
  <si>
    <t>Ejecutada
Ene - Mar</t>
  </si>
  <si>
    <t>Ejetuada
Abril - Jun</t>
  </si>
  <si>
    <t>Ejecutada
Jul - Sept</t>
  </si>
  <si>
    <t>Ejecutada
Oct - Dic</t>
  </si>
  <si>
    <t xml:space="preserve">Programación </t>
  </si>
  <si>
    <t xml:space="preserve">Ejecución </t>
  </si>
  <si>
    <t>% Ejecución</t>
  </si>
  <si>
    <t>CÁLCULO DEL PORCENTAJE DE AVANCE DE LOS INDICADORES SEGÚN TIPO DE ANUALIZACIÓN</t>
  </si>
  <si>
    <t>SUMA</t>
  </si>
  <si>
    <r>
      <rPr>
        <sz val="10"/>
        <color theme="5"/>
        <rFont val="Calibri"/>
        <family val="2"/>
      </rPr>
      <t>A la vigencia</t>
    </r>
    <r>
      <rPr>
        <sz val="10"/>
        <color theme="1"/>
        <rFont val="Calibri"/>
        <family val="2"/>
      </rPr>
      <t xml:space="preserve"> Ejecutado vigencia / Programado Vigencia</t>
    </r>
  </si>
  <si>
    <r>
      <rPr>
        <sz val="10"/>
        <color theme="5"/>
        <rFont val="Calibri"/>
        <family val="2"/>
      </rPr>
      <t>Al transcurrido del Plan</t>
    </r>
    <r>
      <rPr>
        <sz val="10"/>
        <color theme="1"/>
        <rFont val="Calibri"/>
        <family val="2"/>
      </rPr>
      <t xml:space="preserve"> Suma Ejecutado a la Vigencia del Informe / Suma Programado a la Vigencia del Informe</t>
    </r>
  </si>
  <si>
    <r>
      <rPr>
        <sz val="10"/>
        <color theme="5"/>
        <rFont val="Calibri"/>
        <family val="2"/>
      </rPr>
      <t>Plan de Desarrollo</t>
    </r>
    <r>
      <rPr>
        <sz val="10"/>
        <color theme="1"/>
        <rFont val="Calibri"/>
        <family val="2"/>
      </rPr>
      <t xml:space="preserve"> Suma Ejecutado a la Vigencia del Informe / Total Programado para el Plan</t>
    </r>
  </si>
  <si>
    <t>CONSTANTE</t>
  </si>
  <si>
    <t>La ejecución es independiente en cada vigencia</t>
  </si>
  <si>
    <r>
      <rPr>
        <sz val="10"/>
        <color theme="5"/>
        <rFont val="Calibri"/>
        <family val="2"/>
      </rPr>
      <t>A la vigencia</t>
    </r>
    <r>
      <rPr>
        <sz val="10"/>
        <color theme="1"/>
        <rFont val="Calibri"/>
        <family val="2"/>
      </rPr>
      <t xml:space="preserve"> Ejecutado Vigencia / Programado Vigencia</t>
    </r>
  </si>
  <si>
    <r>
      <rPr>
        <sz val="10"/>
        <color theme="5"/>
        <rFont val="Calibri"/>
        <family val="2"/>
      </rPr>
      <t xml:space="preserve">Al transcurrido del Plan </t>
    </r>
    <r>
      <rPr>
        <sz val="10"/>
        <color theme="1"/>
        <rFont val="Calibri"/>
        <family val="2"/>
      </rPr>
      <t>Promedio Ejecutado de los años programados a la vigencia seleccionada / Promedio Programado a la Vigencia Seleccionada</t>
    </r>
  </si>
  <si>
    <r>
      <rPr>
        <sz val="10"/>
        <color theme="5"/>
        <rFont val="Calibri"/>
        <family val="2"/>
      </rPr>
      <t>Plan de Desarrollo</t>
    </r>
    <r>
      <rPr>
        <sz val="10"/>
        <color theme="1"/>
        <rFont val="Calibri"/>
        <family val="2"/>
      </rPr>
      <t xml:space="preserve"> Promedio Ejecutado de los años programados / Promedio Años Programados del Plan</t>
    </r>
  </si>
  <si>
    <t>CRECIENTE SIN LÍNEA BASE</t>
  </si>
  <si>
    <t>La ejecución, es el último valor reportado por la entidad sin importar la vigencia</t>
  </si>
  <si>
    <r>
      <rPr>
        <sz val="10"/>
        <color theme="5"/>
        <rFont val="Calibri"/>
        <family val="2"/>
      </rPr>
      <t>A la vigencia</t>
    </r>
    <r>
      <rPr>
        <sz val="10"/>
        <color theme="1"/>
        <rFont val="Calibri"/>
        <family val="2"/>
      </rPr>
      <t xml:space="preserve"> Última Ejecución a la Vigencia del Informe / Programado Vigencia</t>
    </r>
  </si>
  <si>
    <r>
      <rPr>
        <sz val="10"/>
        <color theme="5"/>
        <rFont val="Calibri"/>
        <family val="2"/>
      </rPr>
      <t>Al transcurrido del Plan</t>
    </r>
    <r>
      <rPr>
        <sz val="10"/>
        <color theme="1"/>
        <rFont val="Calibri"/>
        <family val="2"/>
      </rPr>
      <t xml:space="preserve"> Última ejecución a la Vigencia del Informe / Programado Vigencia del Informe</t>
    </r>
  </si>
  <si>
    <r>
      <rPr>
        <sz val="10"/>
        <color theme="5"/>
        <rFont val="Calibri"/>
        <family val="2"/>
      </rPr>
      <t>Plan de Desarrollo</t>
    </r>
    <r>
      <rPr>
        <sz val="10"/>
        <color theme="1"/>
        <rFont val="Calibri"/>
        <family val="2"/>
      </rPr>
      <t xml:space="preserve"> Última ejecución del Plan / Programado para el Plan</t>
    </r>
  </si>
  <si>
    <t>CRECIENTE CON LÍNEA BASE</t>
  </si>
  <si>
    <t>La línea base debe ser menor o igual al valor de la primera vigencia programada. En caso de ser mayor, el resultado será cero.</t>
  </si>
  <si>
    <t>Si el resultado del cálculo es negativo el porcentaje de avance se colocará en 0</t>
  </si>
  <si>
    <r>
      <rPr>
        <sz val="10"/>
        <color theme="5"/>
        <rFont val="Calibri"/>
        <family val="2"/>
      </rPr>
      <t>A la vigencia</t>
    </r>
    <r>
      <rPr>
        <sz val="10"/>
        <color theme="1"/>
        <rFont val="Calibri"/>
        <family val="2"/>
      </rPr>
      <t xml:space="preserve"> (Ejecutado Vigencia - Ejecutado Vigencia Anterior) / (Programado Vigencia - Ejecutado Vigencia Anterior)</t>
    </r>
  </si>
  <si>
    <t>Para la primer vigencia, el ejecutado vigencia anterior es la línea base</t>
  </si>
  <si>
    <t>Si el programado es igual a la línea base y el ejecutado es superior a lo programado:</t>
  </si>
  <si>
    <t>(Ejecutado Vigencia - Línea base) / (Programado para el Plan - línea base)</t>
  </si>
  <si>
    <r>
      <rPr>
        <sz val="10"/>
        <color theme="5"/>
        <rFont val="Calibri"/>
        <family val="2"/>
      </rPr>
      <t>Al transcurrido del Plan</t>
    </r>
    <r>
      <rPr>
        <sz val="10"/>
        <color theme="1"/>
        <rFont val="Calibri"/>
        <family val="2"/>
      </rPr>
      <t xml:space="preserve"> (Última Ejecución a la Vigencia del Informe - línea base) / (Programado en la Vigencia del Informe - línea base)</t>
    </r>
  </si>
  <si>
    <t>(Última Ejecución a la Vigencia del Informe - línea base) / (Programado para el Plan - línea base)</t>
  </si>
  <si>
    <r>
      <rPr>
        <sz val="10"/>
        <color theme="5"/>
        <rFont val="Calibri"/>
        <family val="2"/>
      </rPr>
      <t>Plan de Desarrollo</t>
    </r>
    <r>
      <rPr>
        <sz val="10"/>
        <color theme="1"/>
        <rFont val="Calibri"/>
        <family val="2"/>
      </rPr>
      <t xml:space="preserve"> (Última Ejecución del Plan - línea base) / (Programado para el Plan - línea base)</t>
    </r>
  </si>
  <si>
    <t>DECRECIENTE SIN LÍNEA BASE</t>
  </si>
  <si>
    <t>A la vigencia Programado Vigencia / Última Ejecución a la Vigencia</t>
  </si>
  <si>
    <t>Al transcurrido del Plan Programado vigencia / Última Ejecución a la Vigencia del Informe</t>
  </si>
  <si>
    <t>Plan de Desarrollo Programado para el Plan / Última Ejecución</t>
  </si>
  <si>
    <t>DECRECIENTE CON LÍNEA BASE</t>
  </si>
  <si>
    <t>La línea base debe ser mayor o igual al valor de la primera vigencia programada En caso de ser menor, el resultado será cero.</t>
  </si>
  <si>
    <r>
      <rPr>
        <sz val="10"/>
        <color theme="5"/>
        <rFont val="Calibri"/>
        <family val="2"/>
      </rPr>
      <t>A la vigencia</t>
    </r>
    <r>
      <rPr>
        <sz val="10"/>
        <color theme="1"/>
        <rFont val="Calibri"/>
        <family val="2"/>
      </rPr>
      <t xml:space="preserve"> (Ejecutado Vigencia Anterior - ejecutado vigencia) / (Ejecutado Vigencia Anterior - Programado Vigencia)</t>
    </r>
  </si>
  <si>
    <r>
      <rPr>
        <sz val="10"/>
        <color theme="5"/>
        <rFont val="Calibri"/>
        <family val="2"/>
      </rPr>
      <t>Para la primer vigencia</t>
    </r>
    <r>
      <rPr>
        <sz val="10"/>
        <color theme="1"/>
        <rFont val="Calibri"/>
        <family val="2"/>
      </rPr>
      <t>, el ejecutado vigencia anterior es línea base</t>
    </r>
  </si>
  <si>
    <t>(Ejecutado Vigencia - línea base) / (línea base - Programado para el Plan)</t>
  </si>
  <si>
    <r>
      <rPr>
        <sz val="10"/>
        <color theme="5"/>
        <rFont val="Calibri"/>
        <family val="2"/>
      </rPr>
      <t>Al transcurrido del Pla</t>
    </r>
    <r>
      <rPr>
        <sz val="10"/>
        <color theme="1"/>
        <rFont val="Calibri"/>
        <family val="2"/>
      </rPr>
      <t>n (línea base - Última Ejecución a la Vigencia del Informe) / (línea base - Programado en la Vigencia del Informe)</t>
    </r>
  </si>
  <si>
    <t>(Última ejecución a la Vigencia del informe - línea base) / (línea base - Programado para el Plan)</t>
  </si>
  <si>
    <r>
      <rPr>
        <sz val="10"/>
        <color theme="5"/>
        <rFont val="Calibri"/>
        <family val="2"/>
      </rPr>
      <t>Plan de Desarrollo</t>
    </r>
    <r>
      <rPr>
        <sz val="10"/>
        <color theme="1"/>
        <rFont val="Calibri"/>
        <family val="2"/>
      </rPr>
      <t xml:space="preserve"> (línea base - Última ejecución del Plan) / (línea base - Programado para el Plan)</t>
    </r>
  </si>
  <si>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</si>
  <si>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</si>
  <si>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</si>
  <si>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</si>
  <si>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</si>
  <si>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</si>
  <si>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</si>
  <si>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</si>
  <si>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</si>
  <si>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</si>
  <si>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</si>
  <si>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</si>
  <si>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</si>
  <si>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</si>
  <si>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</si>
  <si>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</si>
  <si>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</si>
  <si>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</si>
  <si>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</si>
  <si>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</si>
  <si>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</si>
  <si>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</si>
  <si>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</si>
  <si>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</si>
  <si>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</si>
  <si>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</si>
  <si>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</si>
  <si>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</si>
  <si>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</si>
  <si>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</si>
  <si>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</si>
  <si>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</si>
  <si>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</si>
  <si>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</si>
  <si>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</si>
  <si>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</si>
  <si>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</si>
  <si>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</si>
  <si>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</si>
  <si>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</si>
  <si>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</si>
  <si>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</si>
  <si>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</si>
  <si>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</si>
  <si>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</si>
  <si>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</si>
  <si>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</si>
  <si>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</si>
  <si>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</si>
  <si>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</si>
  <si>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</si>
  <si>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</si>
  <si>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</si>
  <si>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</si>
  <si>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</si>
  <si>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</si>
  <si>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</si>
  <si>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</si>
  <si>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</si>
  <si>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</si>
  <si>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</si>
  <si>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</si>
  <si>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</si>
  <si>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</si>
  <si>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</si>
  <si>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</si>
  <si>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</si>
  <si>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</si>
  <si>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</si>
  <si>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</si>
  <si>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</si>
  <si>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</si>
  <si>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</si>
  <si>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</si>
  <si>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</si>
  <si>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</si>
  <si>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</si>
  <si>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</si>
  <si>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</si>
  <si>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</si>
  <si>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</si>
  <si>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</si>
  <si>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</si>
  <si>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</si>
  <si>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</si>
  <si>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</si>
  <si>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</si>
  <si>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</si>
  <si>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</si>
  <si>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</si>
  <si>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</si>
  <si>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</si>
  <si>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</si>
  <si>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</si>
  <si>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</si>
  <si>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</si>
  <si>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</si>
  <si>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</si>
  <si>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</si>
  <si>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</si>
  <si>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</si>
  <si>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</si>
  <si>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</si>
  <si>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</si>
  <si>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</si>
  <si>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</si>
  <si>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</si>
  <si>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</si>
  <si>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</si>
  <si>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</si>
  <si>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</si>
  <si>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</si>
  <si>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</si>
  <si>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</si>
  <si>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</si>
  <si>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</si>
  <si>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</si>
  <si>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</si>
  <si>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</si>
  <si>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</si>
  <si>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</si>
  <si>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</si>
  <si>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</si>
  <si>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</si>
  <si>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</si>
  <si>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</si>
  <si>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</si>
  <si>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</si>
  <si>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</si>
  <si>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</si>
  <si>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</si>
  <si>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</si>
  <si>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</si>
  <si>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</si>
  <si>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</si>
  <si>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</si>
  <si>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</si>
  <si>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</si>
  <si>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</si>
  <si>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</si>
  <si>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</si>
  <si>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</si>
  <si>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</si>
  <si>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</si>
  <si>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</si>
  <si>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</si>
  <si>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</si>
  <si>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</si>
  <si>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</si>
  <si>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</si>
  <si>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</si>
  <si>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</si>
  <si>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</si>
  <si>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</si>
  <si>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</si>
  <si>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</si>
  <si>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</si>
  <si>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</si>
  <si>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</si>
  <si>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</si>
  <si>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</si>
  <si>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</si>
  <si>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</si>
  <si>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</si>
  <si>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</si>
  <si>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</si>
  <si>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</si>
  <si>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</si>
  <si>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</si>
  <si>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</si>
  <si>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</si>
  <si>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</si>
  <si>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</si>
  <si>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</si>
  <si>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</si>
  <si>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</si>
  <si>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</si>
  <si>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</si>
  <si>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</si>
  <si>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</si>
  <si>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</si>
  <si>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</si>
  <si>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</si>
  <si>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</si>
  <si>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</si>
  <si>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</si>
  <si>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</si>
  <si>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</si>
  <si>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</si>
  <si>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</si>
  <si>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</si>
  <si>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</si>
  <si>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</si>
  <si>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</si>
  <si>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</si>
  <si>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</si>
  <si>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</si>
  <si>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</si>
  <si>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</si>
  <si>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</si>
  <si>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</si>
  <si>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</si>
  <si>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</si>
  <si>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</si>
  <si>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</si>
  <si>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</si>
  <si>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</si>
  <si>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</si>
  <si>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</si>
  <si>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</si>
  <si>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</si>
  <si>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</si>
  <si>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</si>
  <si>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</si>
  <si>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</si>
  <si>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</si>
  <si>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</si>
  <si>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</si>
  <si>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</si>
  <si>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</si>
  <si>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</si>
  <si>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</si>
  <si>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</si>
  <si>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</si>
  <si>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</si>
  <si>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</si>
  <si>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</si>
  <si>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</si>
  <si>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</si>
  <si>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</si>
  <si>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</si>
  <si>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</si>
  <si>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</si>
  <si>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</si>
  <si>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</si>
  <si>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</si>
  <si>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</si>
  <si>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</si>
  <si>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</si>
  <si>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</si>
  <si>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</si>
  <si>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</si>
  <si>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</si>
  <si>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</si>
  <si>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</si>
  <si>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</si>
  <si>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</si>
  <si>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</si>
  <si>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</si>
  <si>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</si>
  <si>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</si>
  <si>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</si>
  <si>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</si>
  <si>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</si>
  <si>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</si>
  <si>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</si>
  <si>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</si>
  <si>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</si>
  <si>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</si>
  <si>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</si>
  <si>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</si>
  <si>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</si>
  <si>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</si>
  <si>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</si>
  <si>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</si>
  <si>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</si>
  <si>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</si>
  <si>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</si>
  <si>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</si>
  <si>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</si>
  <si>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</si>
  <si>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</si>
  <si>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</si>
  <si>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</si>
  <si>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</si>
  <si>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</si>
  <si>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</si>
  <si>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</si>
  <si>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</si>
  <si>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</si>
  <si>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</si>
  <si>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</si>
  <si>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</si>
  <si>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</si>
  <si>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</si>
  <si>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</si>
  <si>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</si>
  <si>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</si>
  <si>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</si>
  <si>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</si>
  <si>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</si>
  <si>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</si>
  <si>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</si>
  <si>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</si>
  <si>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</si>
  <si>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</si>
  <si>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</si>
  <si>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</si>
  <si>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</si>
  <si>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</si>
  <si>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</si>
  <si>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</si>
  <si>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</si>
  <si>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</si>
  <si>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</si>
  <si>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</si>
  <si>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</si>
  <si>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</si>
  <si>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</si>
  <si>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</si>
  <si>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</si>
  <si>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</si>
  <si>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</si>
  <si>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</si>
  <si>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</si>
  <si>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</si>
  <si>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</si>
  <si>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</si>
  <si>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</si>
  <si>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</si>
  <si>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</si>
  <si>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</si>
  <si>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</si>
  <si>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</si>
  <si>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</si>
  <si>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</si>
  <si>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</si>
  <si>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</si>
  <si>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</si>
  <si>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</si>
  <si>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</si>
  <si>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</si>
  <si>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</si>
  <si>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</si>
  <si>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</si>
  <si>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</si>
  <si>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</si>
  <si>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</si>
  <si>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</si>
  <si>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</si>
  <si>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</si>
  <si>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</si>
  <si>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</si>
  <si>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</si>
  <si>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</si>
  <si>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</si>
  <si>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</si>
  <si>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</si>
  <si>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</si>
  <si>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</si>
  <si>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</si>
  <si>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</si>
  <si>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</si>
  <si>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</si>
  <si>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</si>
  <si>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</si>
  <si>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</si>
  <si>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</si>
  <si>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</si>
  <si>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</si>
  <si>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</si>
  <si>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</si>
  <si>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</si>
  <si>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</si>
  <si>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</si>
  <si>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</si>
  <si>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</si>
  <si>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</si>
  <si>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</si>
  <si>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</si>
  <si>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</si>
  <si>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</si>
  <si>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</si>
  <si>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</si>
  <si>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</si>
  <si>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</si>
  <si>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</si>
  <si>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</si>
  <si>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</si>
  <si>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</si>
  <si>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</si>
  <si>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</si>
  <si>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</si>
  <si>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</si>
  <si>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</si>
  <si>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</si>
  <si>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</si>
  <si>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</si>
  <si>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</si>
  <si>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</si>
  <si>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</si>
  <si>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</si>
  <si>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</si>
  <si>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</si>
  <si>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</si>
  <si>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Magnitud</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</si>
  <si>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</si>
  <si>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</si>
  <si>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</si>
  <si>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</si>
  <si>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</si>
  <si>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</si>
  <si>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</si>
  <si>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</si>
  <si>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</si>
  <si>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</si>
  <si>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</si>
  <si>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</si>
  <si>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</si>
  <si>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</si>
  <si>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</si>
  <si>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</si>
  <si>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</si>
  <si>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</si>
  <si>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</si>
  <si>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</si>
  <si>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</si>
  <si>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</si>
  <si>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</si>
  <si>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</si>
  <si>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</si>
  <si>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</si>
  <si>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</si>
  <si>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</si>
  <si>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</si>
  <si>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</si>
  <si>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</si>
  <si>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</si>
  <si>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</si>
  <si>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</si>
  <si>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</si>
  <si>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</si>
  <si>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</si>
  <si>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</si>
  <si>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</si>
  <si>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</si>
  <si>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</si>
  <si>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</si>
  <si>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</si>
  <si>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</si>
  <si>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</si>
  <si>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Usaquén</t>
  </si>
  <si>
    <t>San Cristóbal</t>
  </si>
  <si>
    <t>Fontibón</t>
  </si>
  <si>
    <t>Engativá</t>
  </si>
  <si>
    <t>Los Mártires</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</si>
  <si>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</si>
  <si>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</si>
  <si>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</si>
  <si>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</si>
  <si>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</si>
  <si>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</si>
  <si>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</si>
  <si>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r>
      <rPr>
        <b/>
        <sz val="10"/>
        <color theme="1"/>
        <rFont val="Calibri"/>
        <family val="2"/>
      </rPr>
      <t xml:space="preserve">Periodicidad informe: SEGUN CRONOGRAMA DE LA VIGENCIA </t>
    </r>
    <r>
      <rPr>
        <sz val="10"/>
        <color theme="1"/>
        <rFont val="Calibri"/>
        <family val="2"/>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</si>
  <si>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r>
      <rPr>
        <sz val="10"/>
        <color theme="1"/>
        <rFont val="Calibri"/>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rPr>
      <t xml:space="preserve">ciudad, claros y concretos
- </t>
    </r>
    <r>
      <rPr>
        <sz val="10"/>
        <color theme="1"/>
        <rFont val="Calibri"/>
        <family val="2"/>
      </rPr>
      <t>Si la programación vigente es diferente a la inicialmente programada favor justificar en Observaciones
Con corte trimestral  debe existir coherencia entre lo relacionado en el formato y los productos entregables señalados en la programación del plan de acción.</t>
    </r>
  </si>
  <si>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</si>
  <si>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actual-2024-2027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</si>
  <si>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</si>
  <si>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 xml:space="preserve">Plan de Desarrollo </t>
  </si>
  <si>
    <t>Meses</t>
  </si>
  <si>
    <t>Años</t>
  </si>
  <si>
    <t>Objetivo PDD</t>
  </si>
  <si>
    <t>Programa PDD</t>
  </si>
  <si>
    <t>No. Meta PDD</t>
  </si>
  <si>
    <t>Nombre Meta PDD</t>
  </si>
  <si>
    <t>ODS</t>
  </si>
  <si>
    <t>Tipo_Meta</t>
  </si>
  <si>
    <t>TipoInd</t>
  </si>
  <si>
    <t>Periodicidad</t>
  </si>
  <si>
    <t>Si_No</t>
  </si>
  <si>
    <t>Localidades</t>
  </si>
  <si>
    <t>Misión</t>
  </si>
  <si>
    <t>Visión</t>
  </si>
  <si>
    <t>OBJETIVO ESTRATÉGICO</t>
  </si>
  <si>
    <t>Dimensiones MIPG</t>
  </si>
  <si>
    <t>Politicas MIPG</t>
  </si>
  <si>
    <t>Enero</t>
  </si>
  <si>
    <t>Alcanzar 480.000 estudiantes beneficiadas y beneficiados en el programa de Niñas y Niños Primero – NNP, incluyendo acciones orientadas a mejorar las condiciones de movilidad de las rutas escolares</t>
  </si>
  <si>
    <t>2024110010075</t>
  </si>
  <si>
    <t>Suma</t>
  </si>
  <si>
    <t>Eficacia</t>
  </si>
  <si>
    <t>Mensual</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</si>
  <si>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</si>
  <si>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1. Talento Humano</t>
  </si>
  <si>
    <t>1. Política de Gestión Estratégica del Talento Humano</t>
  </si>
  <si>
    <t>Febrero</t>
  </si>
  <si>
    <t>Subsecretaría de Gestión de Movilidad</t>
  </si>
  <si>
    <t>Complementar con dispositivos que garanticen la accesibilidad de 340 intersecciones semafóricas que cumplan con las condiciones técnicas para tal fin</t>
  </si>
  <si>
    <t>2024110010076</t>
  </si>
  <si>
    <t>Constante</t>
  </si>
  <si>
    <t>Eficiencia</t>
  </si>
  <si>
    <t>Trimestral</t>
  </si>
  <si>
    <t>NO</t>
  </si>
  <si>
    <t>2. Direccionamiento Estrategico</t>
  </si>
  <si>
    <t>2. Política de Integridad</t>
  </si>
  <si>
    <t>Marzo</t>
  </si>
  <si>
    <t>Subsecretaría de Servicios a la Ciudadanía</t>
  </si>
  <si>
    <t>3. Bogotá confía en su potencial</t>
  </si>
  <si>
    <t>Diseñar, implementar y evaluar el 100% del plan sectorial de cultura ciudadana, comunicación y pedagogía cívica que propicien transformaciones voluntarias constructivas y corresponsables en el sistema de movilidad</t>
  </si>
  <si>
    <t>2024110010077</t>
  </si>
  <si>
    <t>Creciente</t>
  </si>
  <si>
    <t>Efectividad</t>
  </si>
  <si>
    <t>Semestral</t>
  </si>
  <si>
    <t/>
  </si>
  <si>
    <t>Santafé</t>
  </si>
  <si>
    <t>15-Fatalidades en siniestros viales por año</t>
  </si>
  <si>
    <t>3. Gestión con Valores para los resultados</t>
  </si>
  <si>
    <t>3. Política de Planeación Institucional</t>
  </si>
  <si>
    <t>Abril</t>
  </si>
  <si>
    <t>Subsecretaría de Gestión Jurídica</t>
  </si>
  <si>
    <t>Realizar 300.000 intervenciones para mejorar las condiciones de movilidad en los corredores y puntos estratégicos de la ciudad Región</t>
  </si>
  <si>
    <t>2024110010093</t>
  </si>
  <si>
    <t>Decreciente</t>
  </si>
  <si>
    <t>Anual</t>
  </si>
  <si>
    <t>4. Evaluación de Resultados</t>
  </si>
  <si>
    <t>4. Política de Gestión Presupuestal y Eficiencia del Gasto Público</t>
  </si>
  <si>
    <t>Mayo</t>
  </si>
  <si>
    <t>Subsecretaría de Gestión Corporativa</t>
  </si>
  <si>
    <t>5. Bogotá confía en su gobierno</t>
  </si>
  <si>
    <t>Realizar seguimiento al 100% de los PMT (Planes de Manejo de Tránsito) que generen mayor afectación a los usuarios priorizando la seguridad e infraestructura a las y los peatones y ciclistas</t>
  </si>
  <si>
    <t>2024110010095</t>
  </si>
  <si>
    <t>O1: % del sistema de semaforización inteligente de la ciudad mantenido y optimizado (a 2027 llegar al 99%)</t>
  </si>
  <si>
    <t>52-Porcentaje de viajes en 
modos sostenibles en un día 
típico de los hogares de 
Bogotá</t>
  </si>
  <si>
    <t>5. Información y Comunicación</t>
  </si>
  <si>
    <t>5. Política compras y contratación pública</t>
  </si>
  <si>
    <t>N/A</t>
  </si>
  <si>
    <t>Junio</t>
  </si>
  <si>
    <t>Dirección de inteligencia para la movilidad</t>
  </si>
  <si>
    <t>Realizar un (1) estudio técnico en corredores principales, para evaluar los límites de velocidad en la ciudad</t>
  </si>
  <si>
    <t>2024110010096</t>
  </si>
  <si>
    <t>O4:Porcentaje de viajes en modos sostenibles en un día típico de los hogares de Bogotá</t>
  </si>
  <si>
    <t>6. Gestión del Conocimiento</t>
  </si>
  <si>
    <t>6. Política de Fortalecimiento Institucional y Simplificación de Procesos</t>
  </si>
  <si>
    <t>Julio</t>
  </si>
  <si>
    <t>Dirección de planeación para la movilidad</t>
  </si>
  <si>
    <t>2024110010097</t>
  </si>
  <si>
    <t>7. Control Interno</t>
  </si>
  <si>
    <t>7. Política Gobierno Digital</t>
  </si>
  <si>
    <t>Agosto</t>
  </si>
  <si>
    <t>Dirección de ingienería y tránsito</t>
  </si>
  <si>
    <t>Recuperar 30.000 m2 de espacio público para una movilidad más segura y accesible, principalmente en entornos relacionados con la movilidad activa y sostenible, siguiendo el enfoque de calle completa</t>
  </si>
  <si>
    <t>2024110010104</t>
  </si>
  <si>
    <t>8. Política de Seguridad Digital</t>
  </si>
  <si>
    <t>Septiembre</t>
  </si>
  <si>
    <t>Dirección de Gestión de tránsito y control de transito y transporte</t>
  </si>
  <si>
    <t>Construir 59 kilómetros lineales de la red de cicloinfraestructura</t>
  </si>
  <si>
    <t>9. Política de Defensa Jurídica</t>
  </si>
  <si>
    <t>Octubre</t>
  </si>
  <si>
    <t>Dirección de atención al ciudadano</t>
  </si>
  <si>
    <t>Diseñar e implementar una (1) estrategia para la promoción de infraestructura de recarga de vehículos eléctricos en Bogotá D.C</t>
  </si>
  <si>
    <t>2024110010099</t>
  </si>
  <si>
    <t>10. Política de Mejora normativa</t>
  </si>
  <si>
    <t>Noviembre</t>
  </si>
  <si>
    <t>Dirección de investigaciones administrativas al tránsito y y¡transporte</t>
  </si>
  <si>
    <t>Implementar 3 acciones para promover la renovación tecnológica de transporte de carga hacia una tecnología de cero y bajas emisiones</t>
  </si>
  <si>
    <t>2024110010116</t>
  </si>
  <si>
    <t>11. Política de Servicio al ciudadano</t>
  </si>
  <si>
    <t>Diciembre</t>
  </si>
  <si>
    <t>Dirección de representación judicial</t>
  </si>
  <si>
    <t>Implementar una estrategia para lograr que el 50% de bicicletas existentes en la ciudad, según la Encuesta de Movilidad 2023, se registren en la plataforma de Registro obligatorio de bicicletas.</t>
  </si>
  <si>
    <t>2024110010114</t>
  </si>
  <si>
    <t>12. Producción y consumo responsables</t>
  </si>
  <si>
    <t>Barrios unidos</t>
  </si>
  <si>
    <t>12. Política de Racionalización de trámites</t>
  </si>
  <si>
    <t>Dirección de normatividad y conceptos</t>
  </si>
  <si>
    <t>Lograr 9.200.000 viajes en modos sostenibles en un día hábil entre semana en Bogotá.</t>
  </si>
  <si>
    <t>2024110010124</t>
  </si>
  <si>
    <t>13. Acción por el clima</t>
  </si>
  <si>
    <t>13. Política de Participación Ciudadana en la Gestión Pública</t>
  </si>
  <si>
    <t>Dirección de contratación</t>
  </si>
  <si>
    <t>Desarrollar el 100% de la estrategia de mejora y sostenibilidad del Modelo Integrado De Planeación y Gestión - Mipg en las entidades del Sector Movilidad</t>
  </si>
  <si>
    <t>2024110010127</t>
  </si>
  <si>
    <t>14. Política de Seguimiento y Evaluación del Desempeño Institucional</t>
  </si>
  <si>
    <t>Dirección de gestión de cobro</t>
  </si>
  <si>
    <t>Desarrollar el 100% de mejoramiento en la atención, participación ciudadana incidente y formación para la atención integral con enfoques de género, diferencial y territorial, a través de los canales definidos por cada entidad, del Sector Movilidad</t>
  </si>
  <si>
    <t>2024110010125</t>
  </si>
  <si>
    <t>15. Vida de ecosistemas terrestres</t>
  </si>
  <si>
    <t xml:space="preserve">OSGSST-Cumplir la normatividad nacional vigente en materia de riesgos laborales y de otra índole, teniendo en cuenta los requisitos aplicables a la Secretaría. </t>
  </si>
  <si>
    <t>15. Política de Transparencia, acceso a la información pública y lucha contra la corrupción</t>
  </si>
  <si>
    <t>Dirección administrativa y financiera</t>
  </si>
  <si>
    <t>16. Política de Gestión Documental</t>
  </si>
  <si>
    <t>Dirección de talento humano</t>
  </si>
  <si>
    <t>17. Alianzas para Lograr los Objetivos</t>
  </si>
  <si>
    <t>17. Política de Gestión de la Información Estadística</t>
  </si>
  <si>
    <t>Oficina asesora de comunicaciones y cultura para la movilidad</t>
  </si>
  <si>
    <t>Rafael Uribe</t>
  </si>
  <si>
    <t>18. Política de Gestión del Conocimiento y la Innovación</t>
  </si>
  <si>
    <t>Oficina de tecnologías de la información y las comunicaciones</t>
  </si>
  <si>
    <t>Ciudad Bolívar</t>
  </si>
  <si>
    <t>19. Política de Control Interno</t>
  </si>
  <si>
    <t>Oficina de seguridad vial</t>
  </si>
  <si>
    <t>Oficina de gestión social</t>
  </si>
  <si>
    <t>OSGSI-Gestionar los eventos e incidentes de seguridad de la información, fortaleciendo la capacidad de la Secretaría Distrital de Movilidad para hacer frente a las amenazas y ataques informáticos</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</si>
  <si>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</si>
  <si>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</si>
  <si>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</si>
  <si>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</si>
  <si>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</si>
  <si>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</si>
  <si>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</si>
  <si>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</si>
  <si>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</si>
  <si>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</si>
  <si>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</si>
  <si>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</si>
  <si>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</si>
  <si>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</si>
  <si>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</si>
  <si>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Subdirección de administrativa</t>
  </si>
  <si>
    <t>Nombre de Evidencias</t>
  </si>
  <si>
    <t>1. Generalidades</t>
  </si>
  <si>
    <t>2. Actividades_tareas_vigencia</t>
  </si>
  <si>
    <t>3. Metas Proyecto de Inv</t>
  </si>
  <si>
    <t xml:space="preserve">4.Magnitud_Presupuesto
</t>
  </si>
  <si>
    <t>5. Metas_PDD</t>
  </si>
  <si>
    <t>6. Territorialización</t>
  </si>
  <si>
    <t>20. Gestión ambiental para el buen uso de los recursos públicos</t>
  </si>
  <si>
    <t>PONDERACION ACTIVIDAD</t>
  </si>
  <si>
    <t>DESCRIPCIÓN ACTIVIDAD</t>
  </si>
  <si>
    <t>No. TAREA</t>
  </si>
  <si>
    <t>Descripción de la Tarea</t>
  </si>
  <si>
    <t>% Ponderación Vertical Tarea</t>
  </si>
  <si>
    <t>% Ponderación horizontal de la tarea cuatrienio</t>
  </si>
  <si>
    <t>No. de la Sub tarea</t>
  </si>
  <si>
    <t>Descripción de la Sub tarea</t>
  </si>
  <si>
    <t>% Ponderación de la Sub tarea</t>
  </si>
  <si>
    <t>Jul-sep Programado tareas</t>
  </si>
  <si>
    <t>Jul-sep Porgramado Sub Tarea</t>
  </si>
  <si>
    <t>Oct-Dic Programado tareas</t>
  </si>
  <si>
    <t>TOTAL SUB TAREAS PROGRAMADO VIGENCIA</t>
  </si>
  <si>
    <t>TOTAL SUB TAREAS EJECUTADAS VIGENCIA</t>
  </si>
  <si>
    <t>% AVANCE SUB TAREAS VIGENCIA</t>
  </si>
  <si>
    <t>SUB TAREAS VIGENCIA</t>
  </si>
  <si>
    <t>% Avance Sub tareas perído</t>
  </si>
  <si>
    <t>PROGRAMADO TAREAS HORIZONTAL * PONDERACIÓN</t>
  </si>
  <si>
    <t>EJECUTADO TAREAS HORIZONTAL * PONDERACIÓN</t>
  </si>
  <si>
    <t xml:space="preserve"> </t>
  </si>
  <si>
    <t>Sub Tareas</t>
  </si>
  <si>
    <t>% Avance sub tareas período</t>
  </si>
  <si>
    <t>Jul-Sep: Ejecutado tareas</t>
  </si>
  <si>
    <t>% Avance actividades tareas</t>
  </si>
  <si>
    <t>Jul-Sep: % Ejecutado Sub tareas</t>
  </si>
  <si>
    <t>Oct-Dic: Ejecutado tareas</t>
  </si>
  <si>
    <t>Oct-Dic Porgramado Sub Tareas</t>
  </si>
  <si>
    <t>Oct-Dic: % Ejecutado Sub tareas</t>
  </si>
  <si>
    <t>% AVANCE TAREAS VIGENCIA</t>
  </si>
  <si>
    <t>Tareas (bienes y servicios entregados a los ciudadanos)</t>
  </si>
  <si>
    <t>No. ACTIVIDAD</t>
  </si>
  <si>
    <t>Ene-mar: Programado tareas</t>
  </si>
  <si>
    <t>Ene-mar: Ejecutado tareas</t>
  </si>
  <si>
    <t>Ene-mar: Porgramado Sub Tarea</t>
  </si>
  <si>
    <t>Ene-mar: % Ejecutado Sub tareas</t>
  </si>
  <si>
    <t>Abr-jun: sep Programado tareas</t>
  </si>
  <si>
    <t>Abr-jun: Ejecutado tareas</t>
  </si>
  <si>
    <t>Abr-jun: Porgramado Sub Tarea</t>
  </si>
  <si>
    <t>Abr-jun: % Ejecutado Sub tareas</t>
  </si>
  <si>
    <t>Código Meta Plan de Desarrollo
(Combine acorde al total de actividades proyecto asociadas a la meta)</t>
  </si>
  <si>
    <t>Meta Plan de Desarrollo
(Combine acorde al total de actividads proyecto asociadas a la meta)</t>
  </si>
  <si>
    <t>Actividad Proyecto de Inversión</t>
  </si>
  <si>
    <t>Análisis cualitativo acumulado actividad_vigencia</t>
  </si>
  <si>
    <t>Actividad Vigencia</t>
  </si>
  <si>
    <t>Magnitud de la Actividad_Vigencia</t>
  </si>
  <si>
    <t>% Avance Actividad Período</t>
  </si>
  <si>
    <t>Avance Cualitativo de actividades, tareas  y subtareas (Precisar resultados y calidad de los bienes y Servicios entregados en beneficio de la ciudadanía)</t>
  </si>
  <si>
    <t>Avance Cualitativo de actividades, tareas y subtareas (Precisar resultados y calidad de los bienes y Servicios entregados en beneficio de la ciudadanía)</t>
  </si>
  <si>
    <t>Programado Actividad Vigencia</t>
  </si>
  <si>
    <t>Ejecutado Actividad Vigencia</t>
  </si>
  <si>
    <t>% Avance Actividad Vigencia</t>
  </si>
  <si>
    <t>Total compromisos por actividad</t>
  </si>
  <si>
    <t>Total Giros por Actividad</t>
  </si>
  <si>
    <t>%Total presupuesto girado por actividad</t>
  </si>
  <si>
    <t>Código del Indicador
(Combine acorde al total de actividades proyecto asociadas a la meta)</t>
  </si>
  <si>
    <t>Realizar 35.000 intervenciones en las vías y el espacio público para la movilidad enfocadas en la mejora de la seguridad vial, priorizando actividades de señalización y demarcación</t>
  </si>
  <si>
    <t xml:space="preserve">Actividad Proyecto de Inversión_Asociada
</t>
  </si>
  <si>
    <t xml:space="preserve">Vigencia </t>
  </si>
  <si>
    <t>Magnitud contratada</t>
  </si>
  <si>
    <t>Magnitud entregada (ejecutada)</t>
  </si>
  <si>
    <t>TOTAL MAGNITUD PROGRAMADA Y EJECUTADA</t>
  </si>
  <si>
    <t>Programación y Seguimiento presupuesto de vigencia</t>
  </si>
  <si>
    <t>Magnitud total programada</t>
  </si>
  <si>
    <t>Magnitud total entregada (ejecutada)</t>
  </si>
  <si>
    <t>%</t>
  </si>
  <si>
    <t>Magnitud  - Recursos vigencia</t>
  </si>
  <si>
    <t>Magnitud  - Recursos reserva</t>
  </si>
  <si>
    <t>Presupuesto _Reservas</t>
  </si>
  <si>
    <t>Tipo de Meta del Plan de Desarrollo</t>
  </si>
  <si>
    <t>Código Meta del Plan de Desarrollo
(Combine acorde al total de actividades del proyecto asociadas a la meta)</t>
  </si>
  <si>
    <t>Meta del Plan de Desarrollo
(Combine acorde al total de actividades del proyecto asociadas a la meta)</t>
  </si>
  <si>
    <t>Indicador Meta del Plan de Desarrollo
(Combine acorde al total de actividades proyecto asociadas a la meta)</t>
  </si>
  <si>
    <t>Avance  Cualitativo Metas del Plan de Desarrollo</t>
  </si>
  <si>
    <t>Responsable de reporte Meta del Plan de Desarrollo</t>
  </si>
  <si>
    <t>b.    Retrasos y soluciones:  Mencione las situaciones misionales que han dificultado el logro de las actividades y su solución.</t>
  </si>
  <si>
    <t xml:space="preserve">c.    Impactos o beneficios obtenidos con la ejecución de la Meta del Plan de Desarrollo. 
</t>
  </si>
  <si>
    <t>Magnitud _anualización Metas del Plan de Desarrollo</t>
  </si>
  <si>
    <t>a.     Avances estratégicos y/o logros de ciudad: Describa de manera clara y específica las acciones desarrolladas para el avance de la Meta del Plan de Desarrollo a la fecha, indique, cuánto, cómo y en dónde.
Inicie señalando el avance acumulado plan de desarrollo y luego el avance de la vigencia.</t>
  </si>
  <si>
    <t>PE01-IN03-F01</t>
  </si>
  <si>
    <t>05. Espacio público seguro e inclusivo</t>
  </si>
  <si>
    <t>06. Movilidad segura e inclusiva</t>
  </si>
  <si>
    <t>12. Bogotá cuida a su gente</t>
  </si>
  <si>
    <t>26. Movilidad Sostenible</t>
  </si>
  <si>
    <t>33. Fortalecimiento institucional para un gobierno confiable</t>
  </si>
  <si>
    <t>39. Camino hacia una democracia deliberativa con un gobierno cercano a la gente y con participación ciudadana</t>
  </si>
  <si>
    <t>2. Bogotá confía en su bienestar</t>
  </si>
  <si>
    <t>4. Bogotá ordena su territorio y avanza en su acción climática</t>
  </si>
  <si>
    <t>Indicador Metas Estratégicas</t>
  </si>
  <si>
    <t>20 - % del sistema de semaforización inteligente de la ciudad mantenido y optimizado (a 2027 llegar al 99%)</t>
  </si>
  <si>
    <t>1. formular e implementar políticas y estrategias para una movilidad segura, sostenible, inclusiva y accesible, que contribuyan al bien-estar y la calidad de vida de la ciudadanía</t>
  </si>
  <si>
    <t>1. ser modelo en la construcción e implementación de soluciones de movilidad accesibles, seguras e incluyentes, que permitan a la ciudadanía moverse de manera eficiente en la ciudad</t>
  </si>
  <si>
    <t xml:space="preserve">1. Proteger vidas en el espacio público para la movilidad, a través de la formulación e implementación de proyectos e intervenciones, así como el fomento de la cultura ciudadana. </t>
  </si>
  <si>
    <t>2. promover la cultura ciudadana, la protección de la vida, el espacio público para la movilidad y el uso eficiente de medios de transporte en Bogotá y la región</t>
  </si>
  <si>
    <t>2. promoción de hábitos y comportamientos seguros, gestión de la infraestructura que articule los sistemas de movilidad</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</si>
  <si>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</si>
  <si>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3. gestión de trámites y servicios integral y transparente</t>
  </si>
  <si>
    <t>3. estrategias innovadoras en la gestión y control en el espacio público así como en sus trámites y servicios</t>
  </si>
  <si>
    <t xml:space="preserve">3. Fortalecer el uso de medios de transporte sostenibles y alternativos mediante políticas de movilidad amigables con el ambiente y con un enfoque diferencial e incluyente. </t>
  </si>
  <si>
    <t>4. equipo humano que genera confianza en la ciudadanía y en la entidad</t>
  </si>
  <si>
    <t>4. entidad moderna que genere confianza en la ciudadanía</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</si>
  <si>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</si>
  <si>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</si>
  <si>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</si>
  <si>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Procesos Entidad</t>
  </si>
  <si>
    <t>Proceso Ingeniería de Tránsito PM03</t>
  </si>
  <si>
    <t>Proceso Gestión Social PM06</t>
  </si>
  <si>
    <t>Proceso Gestión de Tránsito y Control de Tránsito y Transporte PM02</t>
  </si>
  <si>
    <t>Proceso Direccionamiento Estratégico PE01</t>
  </si>
  <si>
    <t>Proceso Comunicaciones y Cultura para la Movilidad PE02</t>
  </si>
  <si>
    <t>Proceso Seguridad Vial PE03</t>
  </si>
  <si>
    <t>Proceso Planeación de Transporte e Infraestructura PM01</t>
  </si>
  <si>
    <t>Proceso Gestión de Trámites y Servicios para la Ciudadanía PM04</t>
  </si>
  <si>
    <t>Proceso  Gestión Contravencional y Transporte Publico PM05</t>
  </si>
  <si>
    <t>Proceso Gestión Administrativa PA01</t>
  </si>
  <si>
    <t>Proceso Gestión Financiera PA03</t>
  </si>
  <si>
    <t>Proceso Gestión Jurídica PA05</t>
  </si>
  <si>
    <t>Proceso Talento Humano PA02</t>
  </si>
  <si>
    <t>Proceso Tecnologías de la Información y las Comunicaciones PA04</t>
  </si>
  <si>
    <t>Proceso Control Disciplinario PV02</t>
  </si>
  <si>
    <t>Proceso Control y Evaluación de la Gestión PV01</t>
  </si>
  <si>
    <t>Proceso Inteligencia para la Movilidad PE04</t>
  </si>
  <si>
    <t>Meta ODS</t>
  </si>
  <si>
    <t>OSGAS-Mantener las buenas prácticas antisoborno contenidas en la norma ISO 37001 y las demás adoptadas por la Entidad.</t>
  </si>
  <si>
    <t>OSGAS-Promover una cultura de integridad y ética pública en los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</si>
  <si>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éste.</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</si>
  <si>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</si>
  <si>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OSGGA-Implementar el Programa de Ahorro y Uso Eficiente del Agua para la optimización de los recursos en las diferentes sedes que conforman la Secretaría Distrital de Movilidad.</t>
  </si>
  <si>
    <t>OSGGA-Implementar del Programa de Ahorro y Uso Eficiente de la Energía para la optimización de los recursos en las diferentes sedes que conforman la Secretaría Distrital de Movilidad.</t>
  </si>
  <si>
    <t>OSGGA-Fortalecer las acciones que desde el Distrito Capital y la Secretaria Distrital de Movilidad se adelanten en relación a problemáticas socio-ambientales relacionadas con la gestión integral de los residuos</t>
  </si>
  <si>
    <t>OSGGA-Fomentar el consumo sostenible y el uso eficiente de los recursos en todas las actividades de la entidad, con el objetivo de alcanzar un consumo responsable que contribuya tanto a la sostenibilidad ambiental como a la mejora de la calidad de vida.</t>
  </si>
  <si>
    <t>OSGGA-Implementar el programa de Mejoramiento de las Condiciones Ambientales Internas, articulado con la gestión de cambio climático.</t>
  </si>
  <si>
    <t>OSGGA-Fortalecer las buenas prácticas ambientales mediante estrategias efectivas de comunicación, formación y sensibilización en toda la entidad.</t>
  </si>
  <si>
    <t>OSGSST- Identificar continua y sistemáticamente los peligros, evaluar, valorar los riesgos en SST y determinar los controles operacionales para su eliminación o mitigación.</t>
  </si>
  <si>
    <t>OSGSST-Prevenir lesiones y deterioro de la salud relacionados con el trabajo a los (as) colaboradores (as) proporcionando lugares de trabajo seguros y saludables, favoreciendo en todo momento su consulta y participación y la de sus representantes.</t>
  </si>
  <si>
    <t xml:space="preserve">OSGSST-Definir e implementar planes y estrategias para el mejoramiento continuo de las condiciones de salud y seguridad en el trabajo.. </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</si>
  <si>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</si>
  <si>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</si>
  <si>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</si>
  <si>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</si>
  <si>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OSGCN-Identificar los procesos, servicios y trámites críticos de la entidad que requieren una estrategia de continuidad, debido al impacto que podría tener para la entidad su interrupción.</t>
  </si>
  <si>
    <t>OSGCN-Implementar planes y medios necesarios para desarrollar en la entidad la capacidad de recuperación frente a diferentes escenarios de interrupción.</t>
  </si>
  <si>
    <t>OSGCN-Gestionar el óptimo manejo de incidentes de continuidad del negocio en la Secretaría Distrital de Movilidad.</t>
  </si>
  <si>
    <t>OSGCN-Desarrollar las competencias mínimas requeridas para los roles que hacen parte de la estructura de recuperación de la entidad.</t>
  </si>
  <si>
    <t>OBJETIVOS SISTEMAS DE GESTION
(Calidad, Ambiental, SST, Antisoborno, Seguridad de la información, y Continuidad de Negocio)</t>
  </si>
  <si>
    <t>01. Fin de la pobreza</t>
  </si>
  <si>
    <t>01.01. Para 2030, erradicar la pobreza extrema para todas las personas en el mundo, actualmente medida por un ingreso por persona inferior a 1,25 dólares al día</t>
  </si>
  <si>
    <t>01.02. Para 2030, reducir al menos a la mitad la proporción de hombres, mujeres y niños y niñas de todas las edades que viven en la pobreza en todas sus dimensiones con arreglo a las definiciones nacionales</t>
  </si>
  <si>
    <t>01.03. Poner en práctica a nivel nacional sistemas y medidas apropiadas de protección social para todos y, para 2030, lograr una amplia cobertura de los pobres y los más vulnerables</t>
  </si>
  <si>
    <t>01.04. Para 2030, garantizar que todos los hombres y mujeres, en particular los pobres y los más vulnerables, tengan los mismos derechos a los recursos económicos, así como acceso a los servicios básicos, la propiedad y el control de las tierras y otros bienes, la herencia, los recursos naturales, las nuevas tecnologías y los servicios económicos, incluida la microfinanciación</t>
  </si>
  <si>
    <t>02. Hambre cero</t>
  </si>
  <si>
    <t>02.01. Para 2030, poner fin al hambre y asegurar el acceso de todas las personas, en particular los pobres y las personas en situaciones vulnerables, incluidos los lactantes, a una alimentación sana, nutritiva y suficiente durante todo el año</t>
  </si>
  <si>
    <t>02.02.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</si>
  <si>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02.03.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</si>
  <si>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02.C.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</si>
  <si>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03. Salud y Bienestar</t>
  </si>
  <si>
    <t>03.01. Para 2030, reducir la tasa mundial de mortalidad materna a menos de 70 por cada 100.000 nacidos vivos</t>
  </si>
  <si>
    <t>03.02.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</si>
  <si>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03.03. Para 2030, poner fin a las epidemias del SIDA, la tuberculosis, la malaria y las enfermedades tropicales desatendidas y combatir la hepatitis, las enfermedades transmitidas por el agua y otras enfermedades transmisibles</t>
  </si>
  <si>
    <t>03.04. Para 2030, reducir en un tercio la mortalidad prematura por enfermedades no transmisibles mediante la prevención y el tratamiento y promover la salud mental y el bienestar</t>
  </si>
  <si>
    <t>03.05. Fortalecer la prevención y el tratamiento del abuso de sustancias adictivas, incluido el uso indebido de estupefacientes y el consumo nocivo de alcohol</t>
  </si>
  <si>
    <t>03.06. Para 2020, reducir a la mitad el número de muertes y lesiones causadas por accidentes de tráfico en el mundo</t>
  </si>
  <si>
    <t>03.08. Lograr la cobertura sanitaria universal, en particular la protección contra los riesgos financieros, el acceso a servicios de salud esenciales de calidad y el acceso a medicamentos y vacunas seguros, eficaces, asequibles y de calidad para todos</t>
  </si>
  <si>
    <t>03.C. Aumentar sustancialmente la financiación de la salud y la contratación, el desarrollo, la capacitación y la retención del personal sanitario en los países en desarrollo, especialmente en los países menos adelantados y los pequeños Estados insulares en desarrollo</t>
  </si>
  <si>
    <t>03.D. Reforzar la capacidad de todos los países, en particular los países en desarrollo, en materia de alerta temprana, reducción de riesgos y gestión de los riesgos para la salud nacional y mundial</t>
  </si>
  <si>
    <t>04. Educación de Calidad</t>
  </si>
  <si>
    <t>04.01. De aquí a 2030, asegurar que todas las niñas y todos los niños terminen la enseñanza primaria y secundaria, que ha de ser gratuita, equitativa y de calidad y producir resultados de aprendizaje pertinentes y efectivos</t>
  </si>
  <si>
    <t>04.02. De aquí a 2030, asegurar que todas las niñas y todos los niños tengan acceso a servicios de atención y desarrollo en la primera infancia y educación preescolar de calidad, a fin de que estén preparados para la enseñanza primaria</t>
  </si>
  <si>
    <t>04.03. De aquí a 2030, asegurar el acceso igualitario de todos los hombres y las mujeres a una formación técnica, profesional y superior de calidad, incluida la enseñanza universitaria</t>
  </si>
  <si>
    <t>04.04. De aquí a 2030, aumentar considerablemente el número de jóvenes y adultos que tienen las competencias necesarias, en particular técnicas y profesionales, para acceder al empleo, el trabajo decente y el emprendimiento</t>
  </si>
  <si>
    <t>04.07.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</si>
  <si>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04.A. Construir y adecuar instalaciones educativas que tengan en cuenta las necesidades de los niños y las personas con discapacidad y las diferencias de género, y que ofrezcan entornos de aprendizaje seguros, no violentos, inclusivos y eficaces para todos</t>
  </si>
  <si>
    <t>04.B.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</si>
  <si>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04.C. 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</si>
  <si>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 xml:space="preserve">05. Igualdad de género </t>
  </si>
  <si>
    <t>05.01. Poner fin a todas las formas de discriminación contra todas las mujeres y las niñas en todo el mundo</t>
  </si>
  <si>
    <t>05.02. Eliminar todas las formas de violencia contra todas las mujeres y las niñas en los ámbitos público y privado, incluidas la trata y la explotación sexual y otros tipos de explotación</t>
  </si>
  <si>
    <t>05.04. Reconocer y valorar los cuidados y el trabajo doméstico no remunerados mediante servicios públicos, infraestructuras y políticas de protección social, y promoviendo la responsabilidad compartida en el hogar y la familia, según proceda en cada país</t>
  </si>
  <si>
    <t>05.05. Asegurar la participación plena y efectiva de las mujeres y la igualdad de oportunidades de liderazgo a todos los niveles decisorios en la vida política, económica y pública</t>
  </si>
  <si>
    <t>05.B. Mejorar el uso de la tecnología instrumental, en particular la tecnología de la información y las comunicaciones, para promover el empoderamiento de las mujeres</t>
  </si>
  <si>
    <t>05.C. Aprobar y fortalecer políticas acertadas y leyes aplicables para promover la igualdad de género y el gempoderamiento de todas las mujeres y las niñas a todos los niveles</t>
  </si>
  <si>
    <t>06. Agua limpia y saneamiento</t>
  </si>
  <si>
    <t>06.01. De aquí a 2030, lograr el acceso universal y equitativo al agua potable a un precio asequible para todos</t>
  </si>
  <si>
    <t>06.02. De aquí a 2030, lograr el acceso a servicios de saneamiento e higiene adecuados y equitativos para todos y poner fin a la defecación al aire libre, prestando especial atención a las necesidades de las mujeres y las niñas y las personas en situaciones de vulnerabilidad</t>
  </si>
  <si>
    <t>06.03.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</si>
  <si>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06.06. De aquí a 2020, proteger y restablecer los ecosistemas relacionados con el agua, incluidos los bosques, las montañas, los humedales, los ríos, los acuíferos y los lagos</t>
  </si>
  <si>
    <t>07. Energía asequible y no contaminante</t>
  </si>
  <si>
    <t>07.03. De aquí a 2030, duplicar la tasa mundial de mejora de la eficiencia energética</t>
  </si>
  <si>
    <t>08. Trabajo decente y crecimiento económico</t>
  </si>
  <si>
    <t>08.02. Lograr niveles más elevados de productividad económica mediante la diversificación, la modernización tecnológica y la innovación, entre otras cosas centrándose en los sectores con gran valor añadido y un uso intensivo de la mano de obra</t>
  </si>
  <si>
    <t>08.03.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</si>
  <si>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08.06. De aquí a 2020, reducir considerablemente la proporción de jóvenes que no están empleados y no cursan estudios ni reciben capacitación</t>
  </si>
  <si>
    <t>08.07. 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</si>
  <si>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08.09. De aquí a 2030, elaborar y poner en práctica políticas encaminadas a promover un turismo sostenible que cree puestos de trabajo y promueva la cultura y los productos locales</t>
  </si>
  <si>
    <t>09. Industria, innovación e infraestructura</t>
  </si>
  <si>
    <t>09.01. Desarrollar infraestructuras fiables, sostenibles, resilientes y de calidad, incluidas infraestructuras regionales y transfronterizas, para apoyar el desarrollo económico y el bienestar humano, haciendo especial hincapié en el acceso asequible y equitativo para todos</t>
  </si>
  <si>
    <t>09.02.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</si>
  <si>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09.04.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</si>
  <si>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09.05.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</si>
  <si>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09.C. Aumentar significativamente el acceso a la tecnología de la información y las comunicaciones y esforzarse por proporcionar acceso universal y asequible a Internet en los países menos adelantados de aquí a 2020</t>
  </si>
  <si>
    <t>10. Reducción de las desigualdades</t>
  </si>
  <si>
    <t>10.02. De aquí a 2030, potenciar y promover la inclusión social, económica y política de todas las personas, independientemente de su edad, sexo, discapacidad, raza, etnia, origen, religión o situación económica u otra condición</t>
  </si>
  <si>
    <t>10.02. De aquí a 2030, potenciar y promover la inclusión social, económica y política de todas las personas, independientemente de su edad, sexo, discapacidad, raza, etnia, origen, religión o situación económica u otra
condición</t>
  </si>
  <si>
    <t>10.07. Facilitar la migración y la movilidad ordenadas, seguras, regulares y responsables de las personas, incluso mediante la aplicación de políticas migratorias planificadas y bien gestionadas</t>
  </si>
  <si>
    <t>11. Ciudades y Comunidades Sostenibles</t>
  </si>
  <si>
    <t>11.01. De aquí a 2030, asegurar el acceso de todas las personas a viviendas y servicios básicos adecuados, seguros y asequibles y mejorar los barrios marginales</t>
  </si>
  <si>
    <t>11.02.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</si>
  <si>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11.03. De aquí a 2030, aumentar la urbanización inclusiva y sostenible y la capacidad para la planificación y la gestión participativas, integradas y sostenibles de los asentamientos humanos en todos los países</t>
  </si>
  <si>
    <t>11.04. Redoblar los esfuerzos para proteger y salvaguardar el patrimonio cultural y natural del mundo</t>
  </si>
  <si>
    <t>11.05.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</si>
  <si>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11.06. De aquí a 2030, reducir el impacto ambiental negativo per capita de las ciudades, incluso prestando especial atención a la calidad del aire y la gestión de los desechos municipales y de otro tipo</t>
  </si>
  <si>
    <t>11.07. De aquí a 2030, proporcionar acceso universal a zonas verdes y espacios públicos seguros, inclusivos y accesibles, en particular para las mujeres y los niños, las personas de edad y las personas con discapacidad</t>
  </si>
  <si>
    <t>11.A. Apoyar los vínculos económicos, sociales y ambientales positivos entre las zonas urbanas, periurbanas y rurales fortaleciendo la planificación del desarrollo nacional y regional</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</si>
  <si>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</si>
  <si>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12.05. De aquí a 2030, reducir considerablemente la generación de desechos mediante actividades de prevención, reducción, reciclado y reutilización</t>
  </si>
  <si>
    <t>12.B. Elaborar y aplicar instrumentos para vigilar los efectos en el desarrollo sostenible, a fin de lograr un turismo sostenible que cree puestos de trabajo y promueva la cultura y los productos locales</t>
  </si>
  <si>
    <t>13.01. Fortalecer la resiliencia y la capacidad de adaptación a los riesgos relacionados con el clima y los desastres naturales en todos los países</t>
  </si>
  <si>
    <t>13.02. Incorporar medidas relativas al cambio climático en las políticas, estrategias y planes nacionales</t>
  </si>
  <si>
    <t>13.03. Mejorar la educación, la sensibilización y la capacidad humana e institucional respecto de la mitigación del cambio climático, la adaptación a él, la reducción de sus efectos y la alerta temprana</t>
  </si>
  <si>
    <t>15.01. 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</si>
  <si>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15.05. Para 2020, integrar los valores de los ecosistemas y la diversidad biológica en la planificación nacional y local, los procesos de desarrollo, las estrategias de reducción de la pobreza y la contabilidad</t>
  </si>
  <si>
    <t>15.09. Para 2020, integrar los valores de los ecosistemas y la diversidad biológica en la planificación nacional y local, los procesos de desarrollo, las estrategias de reducción de la pobreza y la contabilidad</t>
  </si>
  <si>
    <t>16. Paz, Justicia e Instituciones Sólidas</t>
  </si>
  <si>
    <t>16.01. Reducir significativamente todas las formas de violencia y las correspondientes tasas de mortalidad en todo el mundo</t>
  </si>
  <si>
    <t>16.02. Poner fin al maltrato, la explotación, la trata y todas las formas de violencia y tortura contra los niños</t>
  </si>
  <si>
    <t>16.03. Promover el estado de derecho en los planos nacional e internacional y garantizar la igualdad de acceso a la justicia para todos</t>
  </si>
  <si>
    <t>16.04. De aquí a 2030, reducir significativamente las corrientes financieras y de armas ilícitas, fortalecer la recuperación y devolución de los activos robados y luchar contra todas las formas de delincuencia organizada</t>
  </si>
  <si>
    <t>16.05. Reducir considerablemente la corrupción y el soborno en todas sus formas</t>
  </si>
  <si>
    <t>16.06. Crear a todos los niveles instituciones eficaces y transparentes que rindan cuentas</t>
  </si>
  <si>
    <t>16.07. Garantizar la adopción en todos los niveles de decisiones inclusivas, participativas y representativas que respondan a las necesidades</t>
  </si>
  <si>
    <t>16.A. Fortalecer las instituciones nacionales pertinentes, incluso mediante la cooperación internacional, para crear a todos los niveles, particularmente en los países en desarrollo, la capacidad de prevenir la violencia y combatir el terrorismo y la delincuencia</t>
  </si>
  <si>
    <t>17.01. Fortalecer la movilización de recursos internos, incluso mediante la prestación de apoyo internacional a los países en desarrollo, con el fin de mejorar la capacidad nacional para recaudar ingresos fiscales y de otra índole</t>
  </si>
  <si>
    <t>17.07. Promover el desarrollo de tecnologías ecológicamente racionales y su transferencia, divulgación y difusión a los países en desarrollo en condiciones favorables, incluso en condiciones concesionarias y preferenciales, según lo convenido de mutuo acuerdo</t>
  </si>
  <si>
    <t>17.18.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</si>
  <si>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17.19. De aquí a 2030, aprovechar las iniciativas existentes para elaborar indicadores que permitan medir los progresos en materia de desarrollo sostenible y complementen el producto interno bruto, y apoyar la creación de capacidad estadística en los países en desarrollo</t>
  </si>
  <si>
    <t>7974 - Fortalecimiento de los procesos contravencionales asociados a las infracciones de normas de tránsito y transporte público en Bogotá D.C.</t>
  </si>
  <si>
    <t>8008 - Mejoramiento de los servicios prestados en la Secretaría Distrital de Movilidad de Bogotá D.C.</t>
  </si>
  <si>
    <t>8012 - Implementación de espacios de participación ciudadana incidente en la Secretaría Distrital de Movilidad de Bogotá D.C.</t>
  </si>
  <si>
    <t>7969 - Mejoramiento en la gestión de las acciones de transparencia e integridad de la Secretaría Distrital de Movilidad en Bogotá D.C</t>
  </si>
  <si>
    <t>7982 - Mejoramiento y mantenimiento de los servicios de TI asociados a la infraestructura tecnológica operacional de la Secretaría Distrital de Movilidad de Bogotá D.C.</t>
  </si>
  <si>
    <t>7980 - Implementación de intervenciones integrales de cultura, comunicación y pedagogía, para la movilidad segura en Bogotá D.C</t>
  </si>
  <si>
    <t>7985 - Consolidación del trabajo colaborativo y apoyo institucional en la Secretaría Distrital de Movilidad de Bogotá D.C.</t>
  </si>
  <si>
    <t>7994 - Fortalecimiento de la Gestión Jurídica en la Secretaría Distrital de Movilidad de Bogotá D.C.</t>
  </si>
  <si>
    <t>7941 - Fortalecimiento del componente de gobernanza para la implementación de la estrategia de seguridad vial en Bogotá D.C.</t>
  </si>
  <si>
    <t>7975 - Implementación de acciones para una movilidad sostenible, segura y confiable para Bogotá D.C.</t>
  </si>
  <si>
    <t>7996 - Fortalecimiento del programa niñas y niños primero para mejorar la seguridad vial y la confianza en el camino al colegio en Bogotá D.C.</t>
  </si>
  <si>
    <t>7998 - Fortalecimiento de la red de cicloinfraestructura en la ciudad de Bogotá D.C.</t>
  </si>
  <si>
    <t>8000 - Fortalecimiento del sistema de señalización para la movilidad enfocada en la mejora de la seguridad vial en la ciudad de Bogotá D.C</t>
  </si>
  <si>
    <t>8001 - Consolidación de las intervenciones en el espacio público para el mejoramiento de las condiciones de movilidad y seguridad vial en los corredores y puntos estratégicos
en Bogotá D.C.</t>
  </si>
  <si>
    <t>8009 - Fortalecimiento de las intervenciones de control y prevención del tránsito y el transporte para mejorar la seguridad vial en Bogotá D.C.</t>
  </si>
  <si>
    <t>Fecha Act listas_11_marzo_2026</t>
  </si>
  <si>
    <t>Versión: 2.0</t>
  </si>
  <si>
    <t>Aumentar la participación de la ciudadanía en los procesos de formulación, implementación, seguimiento, evaluación y control social de los planes, programas y proyectos de la Secretaría Distrital de Movilidad</t>
  </si>
  <si>
    <t>Nicolas Adolfo Correal Huertas</t>
  </si>
  <si>
    <t>1.1.</t>
  </si>
  <si>
    <t>Promover espacios de participación frente a los temas de movilidad de la ciudad</t>
  </si>
  <si>
    <t>Realizar Jornadas de información, comunicación, promoción y fortalecimiento de capacidades en temas relacionados con Movilidad.</t>
  </si>
  <si>
    <t>Desarrollar escenarios de promoción de la participación ciudadana y el control social y de articulación Interinstitucional e institucional para la participación</t>
  </si>
  <si>
    <t>Acompañar la implementación del protocolo de atención a manifestaciones públicas y conflicos en vía, en el marco del Decreto 053 del 2023 (Protocolo Distrital para la atención y acompañamiento de las protestas pacificas).</t>
  </si>
  <si>
    <t>1.2.</t>
  </si>
  <si>
    <t>Desarrollar la metodología de Rendición de Cuentas Locales</t>
  </si>
  <si>
    <t>Realizar la fase de alistamiento y capacitación de Rendición de cuentas Local</t>
  </si>
  <si>
    <t>Ejecutar los espacios participativos de rendición de cuentas en las 20 localidades del Distrito.</t>
  </si>
  <si>
    <t>Realizar seguimiento y evaluación de la estrategia de la rendición de cuentas locales</t>
  </si>
  <si>
    <t>2.1.</t>
  </si>
  <si>
    <t>Desarrollar las herramientas esenciales que permitan efectuar un diagnóstico social detallado en lo concerniente a la movilidad a nivel distrital</t>
  </si>
  <si>
    <t>Diseño de la metodología y herramientas para la realización del Diagnóstico de la Participación</t>
  </si>
  <si>
    <t>Implementación de las herramientas y análisis de los datos obtenidos para la realización del Diagnóstico de la Participación</t>
  </si>
  <si>
    <t>2.2.</t>
  </si>
  <si>
    <t>Construir lineamientos tecnicos sociales para incluir la perspectiva poblacional -diferencial y de género en los planes, programas y proyectos.</t>
  </si>
  <si>
    <t>Asesorar y acompañar la ejecución de estrategias de gestión social en las fases del ciclo de los proyectos de movilidad</t>
  </si>
  <si>
    <t>Apoyar en la elaboración, implementación y seguimiento de las acciones concertadas en planes de acción de las políticas públicas.</t>
  </si>
  <si>
    <t>Aumentar a 74150 personas que participan en los espacios que crea la Secretaría Distrital de Movilidad, de acuerdo con el enfoque poblacional-diferencial y de género.</t>
  </si>
  <si>
    <t>Crear 12 documentos de lineamientos técnicos sociales de acuerdo con el enfoque poblacional-diferencial y de género</t>
  </si>
  <si>
    <t>2. Prestar trámites y servicios confiables, eficientes, oportunos y de calidad, mediante el uso de tecnologías y seguridad de la información y las comunicaciones, innovación, gestión del conocimiento, promoción de la participación incidente y formación ciudadana.</t>
  </si>
  <si>
    <t>OSGC-Prestar trámites y servicios confiables, eficientes, oportunos y de calidad, mediante el uso de tecnologías y seguridad de la información y las comunicaciones, innovación, gestión del conocimiento, promoción de la participación incidente y formación ciudadana.
OSGCN-Gestionar el óptimo manejo de incidentes de continuidad del negocio en la Secretaría Distrital de Movilidad</t>
  </si>
  <si>
    <t>NA</t>
  </si>
  <si>
    <t>9. Mejorar los servicios de atención a la ciudadanía</t>
  </si>
  <si>
    <t>15. Porcentaje de participación de personas con enfoque poblacional diferencial en los espacios de participación.</t>
  </si>
  <si>
    <t>16. Paz, justicia e instituciones sólidas</t>
  </si>
  <si>
    <t>16.6 Crear a todos los niveles instituciones eficaces y transparentes que rindan cuentas.</t>
  </si>
  <si>
    <t>4502001 - Servicio de promoción a la participación ciudadana</t>
  </si>
  <si>
    <t>450200100 - Espacios de participación promovidos</t>
  </si>
  <si>
    <t>TPGE; TPIEG; TPDD; TPJ; TPCC</t>
  </si>
  <si>
    <t>Crear 12 documentos de lineamientos técnicos sociales</t>
  </si>
  <si>
    <t>Generar espacios de participación ciudadana que tengan un impacto visible y significativo en la toma de decisiones de Secretaría Distrital de Movilidad, de acuerdo con el enfoque poblacional-diferencial y de género.</t>
  </si>
  <si>
    <t>-</t>
  </si>
  <si>
    <t>SUBSECRETARÍA DE SERVICIOS A LA CIUDADANÍA</t>
  </si>
  <si>
    <t xml:space="preserve"> Ficha Técnica del Indicador de la Secretaría Distrital de Movilidad</t>
  </si>
  <si>
    <t>PE01-IN03-F05</t>
  </si>
  <si>
    <t>Versión: 1.0</t>
  </si>
  <si>
    <t>Hoja de vida del Indicador</t>
  </si>
  <si>
    <t>Datos básicos del indicador</t>
  </si>
  <si>
    <t>1. ID Indicador</t>
  </si>
  <si>
    <t xml:space="preserve">2.  Código y nombre del proceso </t>
  </si>
  <si>
    <t>3. Tipo de Proceso</t>
  </si>
  <si>
    <t>Misional</t>
  </si>
  <si>
    <t xml:space="preserve">4. Subsecretaría responsable </t>
  </si>
  <si>
    <t>5. Dependencia responsable</t>
  </si>
  <si>
    <t>Oficina de Gestión Social</t>
  </si>
  <si>
    <t>6. Tema/ Proyecto de inversión/ PDD</t>
  </si>
  <si>
    <t>7. Nombre del indicador</t>
  </si>
  <si>
    <t xml:space="preserve">Número de personas que participan en los espacios creados por la Secretaria Distrital de Movilidad durante la vigencia		</t>
  </si>
  <si>
    <t>8. Fecha de creación</t>
  </si>
  <si>
    <t>12</t>
  </si>
  <si>
    <t>6</t>
  </si>
  <si>
    <t>2024</t>
  </si>
  <si>
    <t>10. Fin de la Serie</t>
  </si>
  <si>
    <t>31</t>
  </si>
  <si>
    <t>2027</t>
  </si>
  <si>
    <t>9. Inicio de la serie</t>
  </si>
  <si>
    <t>1</t>
  </si>
  <si>
    <t>11. Meta para la vigencia</t>
  </si>
  <si>
    <t>12. Línea base</t>
  </si>
  <si>
    <t xml:space="preserve">13. Observación a la magnitud propuesta para la Meta </t>
  </si>
  <si>
    <t>La línea base corresponde a la participación reportada para la vigencia 2023. La meta para 2025 es de 49258 y corresponde a la cantidad de personas que participan en los espacios de participación.</t>
  </si>
  <si>
    <t>Fuente u origen de datos</t>
  </si>
  <si>
    <t>14. Fuente de datos No. 1</t>
  </si>
  <si>
    <t xml:space="preserve">Informe del Plan Institucional de Participación </t>
  </si>
  <si>
    <t>15. Tipo de formato</t>
  </si>
  <si>
    <t>PDF</t>
  </si>
  <si>
    <t>16. Sistema de información</t>
  </si>
  <si>
    <t>17. Unidad de medida del indicador</t>
  </si>
  <si>
    <t>Número</t>
  </si>
  <si>
    <t>18. Tipo de anualización</t>
  </si>
  <si>
    <t>19. Tipología</t>
  </si>
  <si>
    <t>20. Frecuencia del reporte o periodicidad</t>
  </si>
  <si>
    <t>21. Ultimo valor reportado</t>
  </si>
  <si>
    <t>22. Síntesis del indicador</t>
  </si>
  <si>
    <t>Ley Estaturia 1757 de 2015. Por la cual se dictan disposiciones para la promoción y protección de la participación ciudadana en Colombia.
Artículo 8 del Decreto 672 de 2018. Por medio del cual se modifica la estructura organizacional de la Secretaría Distrital de Movilidad y se dictan otras disposiciones.</t>
  </si>
  <si>
    <t>23. Objetivo del indicador</t>
  </si>
  <si>
    <t>Medir la eficacia de los espacios generados por la Secretaría Distrital de Movilidad para aumentar la  participacion ciudadana incidente.</t>
  </si>
  <si>
    <t>24. Metodología de medición</t>
  </si>
  <si>
    <t>Se calcula a partir de los datos reportados en los informes trimestrales del Plan Institucional de Participación referente al número total de personas que participan de los espacios generados por la Secretaría Distrital de Movilidad, teniendo como línea base la participación reportada para la vigencia 2023.</t>
  </si>
  <si>
    <t>Cálculo del Indicador</t>
  </si>
  <si>
    <t>25. Fórmula de cálculo del indicador</t>
  </si>
  <si>
    <t xml:space="preserve">Sumatoria del número de personas que participan en los espacios creados durante la vigencia </t>
  </si>
  <si>
    <t>Información variables</t>
  </si>
  <si>
    <t>Variable 1</t>
  </si>
  <si>
    <t>Variable 2</t>
  </si>
  <si>
    <t>Variable 3</t>
  </si>
  <si>
    <t>Variable 4</t>
  </si>
  <si>
    <t xml:space="preserve">26.  Nombre de las variables </t>
  </si>
  <si>
    <t>Número de personas que participan en los espacios creados durante la vigencia</t>
  </si>
  <si>
    <t>Línea Base</t>
  </si>
  <si>
    <t>27. Unidad de medida de la variable</t>
  </si>
  <si>
    <t>28. Tipo de variable</t>
  </si>
  <si>
    <t>Numérico</t>
  </si>
  <si>
    <t xml:space="preserve">29.  Frecuencia de las variables </t>
  </si>
  <si>
    <t>30. Origen de la variable</t>
  </si>
  <si>
    <t>Informe del Plan Institucional de Participación de 2023</t>
  </si>
  <si>
    <t>32. Descripción de la variable</t>
  </si>
  <si>
    <t>Se refiere a las personas que participan en los espacios promovidos por la Secretaría Distrital de Movilidad</t>
  </si>
  <si>
    <t xml:space="preserve">La línea base corresponde a la participación reportada para la vigencia 2023. </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</si>
  <si>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</si>
  <si>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</si>
  <si>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</si>
  <si>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</si>
  <si>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</si>
  <si>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</si>
  <si>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</si>
  <si>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</si>
  <si>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</si>
  <si>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</si>
  <si>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</si>
  <si>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Carlos Humberto Gonzalez</t>
  </si>
  <si>
    <t>Erika Julieth Beltran Silva</t>
  </si>
  <si>
    <t>43.  Control de cambios de la hoja de vida del Indicador</t>
  </si>
  <si>
    <t>Fecha</t>
  </si>
  <si>
    <t>Modificación a la Hoja de Vida del Indicador</t>
  </si>
  <si>
    <t>Versión hoja de vida del indicador</t>
  </si>
  <si>
    <t>8012 Implementación de Espacios de Participación Ciudadana Incidente en la Secretaría Distrital de Movilidad de Bogotá D.C. Meta 2. Crear 12 documentos de lineamientos técnicos sociales, de acuerdo con el enfoque poblacional-diferencial y de género</t>
  </si>
  <si>
    <t>Número de documentos de lineamientos técnicos sociales creados durante la vigencia</t>
  </si>
  <si>
    <t>Corresponde a la cantidad de documentos creados durante la vigencia</t>
  </si>
  <si>
    <t>Medir la eficacia de la Oficina de Gestion Social en la incorporacion de los lineamientos de politica, para la participacion desde un perspectiva poblacional -diferencial y de género.</t>
  </si>
  <si>
    <t>Se calcula a partir de los datos reportados en los informes trimestrales del Plan Institucional de Participación referente al número de documentos de lineamientos técnicos sociales generados durante la vigencia.</t>
  </si>
  <si>
    <t xml:space="preserve">Sumatoria del número de documentos creados </t>
  </si>
  <si>
    <t xml:space="preserve">Numero de Documentos </t>
  </si>
  <si>
    <t>Se refiere a los documentos de lineamientos técnicos sociales creados para promover la participación</t>
  </si>
  <si>
    <t>No</t>
  </si>
  <si>
    <t>No se presentaron retrasos durante el trimestre para el cumplimiento de la meta</t>
  </si>
  <si>
    <t>No se presentan retrasos para la ejecución de las actividades para el cumplimiento de la meta</t>
  </si>
  <si>
    <t>Las acciones de participación ciudadana y gestión social desarrolladas por la Secretaría Distrital de Movilidad dieron lugar a importantes impactos y beneficios, tales como:
• Fortalecimiento del vínculo entre ciudadanía e institucionalidad: A través de la iniciativa “Movilidad al barrio”, se promovió una relación más cercana entre la Secretaría y la comunidad, facilitando espacios de diálogo directo con líderes locales, instancias comunitarias y actores clave del sector movilidad. Esto permitió una mayor participación ciudadana y corresponsabilidad en la construcción de soluciones locales.
• Incidencia ciudadana en el diseño de proyectos: Con la estrategia de participación en el proyecto “Kennedy activa, inclusiva e innovadora”, se logró que la ciudadanía aportara en la formulación del proyecto mediante herramientas como consultas y cartografías sociales, permitiendo diseños más acordes a las necesidades reales del territorio.
• Mejora en la comprensión normativa y colaboración sectorial: La socialización del Decreto 840 de 2019 con transportadores de carga y comercios generó mayor claridad sobre las normas de cargue y descargue, reduciendo conflictos en el espacio público e impulsando compromisos conjuntos para una movilidad más eficiente y ordenada en zonas comerciales.
• Sensibilización en seguridad vial para jóvenes: La actividad pedagógica sobre ‘Gravity Bike’ en la localidad de San Cristóbal contribuyó a la concientización de estudiantes sobre prácticas seguras en la vía, fomentando comportamientos responsables y la prevención de accidentes entre los jóvenes.
• Promoción de una movilidad inclusiva y equitativa: Con la estrategia “Movilidad del Cuidado”, se identificaron barreras y oportunidades de mejora en el acceso a equipamientos del cuidado desde la perspectiva de mujeres, personas mayores y personas con discapacidad, promoviendo entornos más seguros y accesibles, así como una movilidad centrada en el cuidado y la proximidad.
• Mayor comprensión de necesidades territoriales en seguridad vial: La aplicación de herramientas de recolección cualitativa permitió caracterizar problemáticas locales relacionadas con la seguridad vial y el uso del espacio público, lo que servirá como insumo para ajustar políticas y estrategias de intervención más eficaces y contextualizadas.
• Transformación de la percepción del espacio público: A través de la sensibilización sobre la salud emocional y la cultura ciudadana, se fomenta una convivencia más armónica donde los ciudadanos reconocen la importancia de la inclusión, especialmente hacia personas con discapacidad física, y se comprometen a mantener comportamientos positivos que mejoren la calidad de vida y el encuentro con el otro en la vía.</t>
  </si>
  <si>
    <t>Como resultado de la implementación de lineamientos y estrategias de gestión social, la Secretaría Distrital de Movilidad ha logrado la participación de 137.142 personas, distribuidas así: 120.610 en Gestión Social Local, 12.805 en Políticas Públicas y Proyectos y 3727 en Rendición de Cuentas, fortaleciendo así la confianza ciudadana en la gestión institucional.</t>
  </si>
  <si>
    <t>Informe del Plan Institucional de Participación 
https://drive.google.com/drive/folders/164XFLx-cI9wu5m8b8eTcp9v6FGJ4ernJ?usp=drive_link</t>
  </si>
  <si>
    <t>Informe del Plan Institucional de Participación 
https://drive.google.com/drive/folders/1nKH2UxMY9zJ5-2vFdWTPV7ZMZzDHh-q3?usp=drive_link</t>
  </si>
  <si>
    <t>% Ponderación horizontal de la tarea año 2024</t>
  </si>
  <si>
    <t>% Ponderación horizontal de la tarea año 2025</t>
  </si>
  <si>
    <t>% Ponderación horizontal de la tarea año 2026</t>
  </si>
  <si>
    <t>% Ponderación horizontal de la tarea año 2027</t>
  </si>
  <si>
    <t>8012 Implementación de Espacios de Participación Ciudadana Incidente en la Secretaría Distrital de Movilidad de Bogotá D.C. Meta 1. Aumentar a 74150 personas que participan en los espacios que crea la Secretaría Distrital de Movilidad, de acuerdo con el enfoque poblacional-diferencial y de género.</t>
  </si>
  <si>
    <t>Durante el primer trimestre, se promovió la participación de 9.584 personas en torno a la movilidad, consolidando espacios de diálogo y control social. Con este resultado, se alcanza un cumplimiento del 13% de la meta anual. Se realizaron 826 jornadas de comunicación y fortalecimiento de capacidades y 1.616 escenarios de promoción de la participación, control social y articulación institucional, con 7.021 participantes. Se implementó el protocolo de gestión de conflictos con 24 acompañamientos en vía. En Gestión Social de Proyectos y Políticas Públicas, se llevaron a cabo 201 actividades con 1.853 personas. En Rendición de Cuentas se realizaron 5 actividades, con 710 asistentes. Estas acciones fortalecieron la gobernanza participativa y la confianza de la ciudadanía</t>
  </si>
  <si>
    <t>2026</t>
  </si>
  <si>
    <t>El alcance de 9.584 personas durante el primer trimestre evidencia un compromiso efectivo con la inclusión poblacional y la incorporación del enfoque de género. Del total de participantes, 4.248 corresponden a mujeres, lo que equivale a una participación femenina del 44,3% en los espacios de participación.
Así mismo, en el marco del enfoque diferencial y territorial, las acciones de Rendición de Cuentas priorizan la vinculación de sectores específicos de la población —entre ellos niños, niñas y adolescentes, jóvenes, mujeres y personas con movilidad reducida—, con el propósito de asegurar una representatividad diversa que contribuya al fortalecimiento de la gobernanza participativa en el Distrito</t>
  </si>
  <si>
    <t>La integración de los enfoques poblacional-diferencial y de género en el documento técnico de "Caracterización de las necesidades de movilidad asociadas a la percepción de seguridad vial y al uso y apropiación del espacio público" beneficia a la ciudadanía al transformar la planificación de la movilidad en un ejercicio inclusivo que visibiliza y atiende las necesidades de grupos históricamente marginados. Al capturar las experiencias reales de mujeres, personas con discapacidad, adultos mayores y habitantes rurales a través de herramientas cualitativas, el estudio permite que la Secretaría Distrital de Movilidad diseñe intervenciones de infraestructura y políticas que garantizan la autonomía, reducen la carga física y emocional de las tareas de cuidado y eliminan barreras físicas en el espacio público. En última instancia, este enfoque asegura que el sistema de transporte no solo sea eficiente, sino que actúe como un facilitador de derechos fundamentales como la salud y la educación, fortaleciendo la confianza institucional y promoviendo una ciudad más segura y equitativa para todos sus habitantes.</t>
  </si>
  <si>
    <t>Durante el primer trimestre, se alcanzó el 33% de la meta anual mediante la consolidación del documento técnico "Caracterización de las necesidades de movilidad asociadas a la percepción de seguridad vial y al uso y apropiación del espacio público", insumo estratégico para ajustar políticas y formular estrategias de intervención más eficaces y contextualizadas. 
Así mismo, se diseñó la metodología para la recolección de la información, atendiendo a los lineamientos del Modelo Integrado de Planeación y Gestión – MIPG y la Política Pública de Participación Ciudadana Incidente del distrito, y se definió el cronograma para la realización del Diagnóstico de la Participación.
Se realizó la asesoría y acompañamiento a la ejecución de estrategias de gestión social en proyectos críticos como el Metro de Bogotá, ZPP, estrategias territoriales (Barrios Vitales, Kennedy Activa).
Se apoyó además el seguimiento y revisión a políticas públicas, destacando la socialización de la Estrategia de Movilidad del Cuidado ante instancias de participación ciudadana del Sistema Distrital del Cuidado, fortaleciendo la participación incidente para la mejora de la estrategia y el posicionamiento institucional de la SDM como entidad pionera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</si>
</sst>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2" formatCode="_-&quot;$&quot;\ * #,##0_-;\-&quot;$&quot;\ * #,##0_-;_-&quot;$&quot;\ * &quot;-&quot;_-;_-@_-"/>
    <numFmt numFmtId="41" formatCode="_-* #,##0_-;\-* #,##0_-;_-* &quot;-&quot;_-;_-@_-"/>
    <numFmt numFmtId="43" formatCode="_-* #,##0.00_-;\-* #,##0.00_-;_-* &quot;-&quot;??_-;_-@_-"/>
    <numFmt numFmtId="164" formatCode="0.0%"/>
    <numFmt numFmtId="165" formatCode="_(&quot;$&quot;\ * #,##0_);_(&quot;$&quot;\ * \(#,##0\);_(&quot;$&quot;\ * &quot;-&quot;??_);_(@_)"/>
    <numFmt numFmtId="166" formatCode="&quot;$&quot;#,##0"/>
    <numFmt numFmtId="167" formatCode="_-&quot;$&quot;\ * #,##0_-;\-&quot;$&quot;\ * #,##0_-;_-&quot;$&quot;\ * &quot;-&quot;_-;_-@"/>
    <numFmt numFmtId="168" formatCode="_-* #,##0_-;\-* #,##0_-;_-* &quot;-&quot;_-;_-@"/>
    <numFmt numFmtId="169" formatCode="_-* #,##0.00_-;\-* #,##0.00_-;_-* &quot;-&quot;_-;_-@"/>
    <numFmt numFmtId="170" formatCode="_-* #,##0_-;\-* #,##0_-;_-* &quot;-&quot;??_-;_-@_-"/>
    <numFmt numFmtId="171" formatCode="_-* #,##0_-;\-* #,##0_-;_-* &quot;-&quot;??_-;_-@"/>
    <numFmt numFmtId="172" formatCode="d/m/yyyy"/>
  </numFmts>
  <fonts count="8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font>
    <font>
      <sz val="11"/>
      <name val="Calibri"/>
      <family val="2"/>
    </font>
    <font>
      <b/>
      <sz val="12"/>
      <color theme="1"/>
      <name val="Calibri"/>
      <family val="2"/>
    </font>
    <font>
      <b/>
      <sz val="12"/>
      <color theme="0"/>
      <name val="Calibri"/>
      <family val="2"/>
    </font>
    <font>
      <b/>
      <sz val="12"/>
      <color rgb="FF879739"/>
      <name val="Calibri"/>
      <family val="2"/>
    </font>
    <font>
      <b/>
      <sz val="12"/>
      <color theme="9"/>
      <name val="Calibri"/>
      <family val="2"/>
    </font>
    <font>
      <sz val="11"/>
      <color theme="0"/>
      <name val="Calibri"/>
      <family val="2"/>
    </font>
    <font>
      <sz val="11"/>
      <color theme="1"/>
      <name val="Calibri"/>
      <family val="2"/>
    </font>
    <font>
      <b/>
      <sz val="14"/>
      <color rgb="FF82892B"/>
      <name val="Calibri"/>
      <family val="2"/>
    </font>
    <font>
      <sz val="12"/>
      <color theme="9"/>
      <name val="Calibri"/>
      <family val="2"/>
    </font>
    <font>
      <b/>
      <sz val="14"/>
      <color rgb="FF879739"/>
      <name val="Calibri"/>
      <family val="2"/>
    </font>
    <font>
      <b/>
      <sz val="14"/>
      <color theme="9"/>
      <name val="Calibri"/>
      <family val="2"/>
    </font>
    <font>
      <b/>
      <u/>
      <sz val="12"/>
      <color theme="9"/>
      <name val="Calibri"/>
      <family val="2"/>
    </font>
    <font>
      <sz val="12"/>
      <color rgb="FF7F7F7F"/>
      <name val="Calibri"/>
      <family val="2"/>
    </font>
    <font>
      <b/>
      <sz val="16"/>
      <color rgb="FF879739"/>
      <name val="Calibri"/>
      <family val="2"/>
    </font>
    <font>
      <sz val="14"/>
      <color theme="1"/>
      <name val="Calibri"/>
      <family val="2"/>
    </font>
    <font>
      <sz val="14"/>
      <color rgb="FF7F7F7F"/>
      <name val="Calibri"/>
      <family val="2"/>
    </font>
    <font>
      <u/>
      <sz val="12"/>
      <color theme="10"/>
      <name val="Calibri"/>
      <family val="2"/>
    </font>
    <font>
      <b/>
      <sz val="12"/>
      <color rgb="FF7F7F7F"/>
      <name val="Calibri"/>
      <family val="2"/>
    </font>
    <font>
      <b/>
      <sz val="11"/>
      <color rgb="FF7F7F7F"/>
      <name val="Calibri"/>
      <family val="2"/>
    </font>
    <font>
      <sz val="10"/>
      <color theme="1"/>
      <name val="Calibri"/>
      <family val="2"/>
    </font>
    <font>
      <b/>
      <sz val="10"/>
      <color theme="1"/>
      <name val="Calibri"/>
      <family val="2"/>
    </font>
    <font>
      <sz val="10"/>
      <color theme="0"/>
      <name val="Calibri"/>
      <family val="2"/>
    </font>
    <font>
      <sz val="10"/>
      <color rgb="FF7F7F7F"/>
      <name val="Calibri"/>
      <family val="2"/>
    </font>
    <font>
      <b/>
      <sz val="10"/>
      <color theme="0"/>
      <name val="Calibri"/>
      <family val="2"/>
    </font>
    <font>
      <sz val="10"/>
      <color rgb="FF000000"/>
      <name val="Calibri"/>
      <family val="2"/>
    </font>
    <font>
      <b/>
      <sz val="10"/>
      <color rgb="FF000000"/>
      <name val="Calibri"/>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sz val="11"/>
      <color theme="1"/>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b/>
      <sz val="11"/>
      <color theme="1"/>
      <name val="Arial"/>
      <family val="2"/>
    </font>
    <font>
      <b/>
      <sz val="11"/>
      <color theme="0"/>
      <name val="Arial"/>
      <family val="2"/>
    </font>
    <font>
      <b/>
      <u/>
      <sz val="11"/>
      <color rgb="FF0000FF"/>
      <name val="Arial"/>
      <family val="2"/>
    </font>
    <font>
      <b/>
      <sz val="10"/>
      <color rgb="FF738030"/>
      <name val="Calibri"/>
      <family val="2"/>
    </font>
    <font>
      <sz val="10"/>
      <color rgb="FF738030"/>
      <name val="Calibri"/>
      <family val="2"/>
    </font>
    <font>
      <b/>
      <sz val="10"/>
      <color rgb="FF3CB1EC"/>
      <name val="Calibri"/>
      <family val="2"/>
    </font>
    <font>
      <sz val="10"/>
      <color theme="5"/>
      <name val="Calibri"/>
      <family val="2"/>
    </font>
    <font>
      <sz val="10"/>
      <color rgb="FF333333"/>
      <name val="Calibri"/>
      <family val="2"/>
    </font>
    <font>
      <sz val="11"/>
      <color theme="9"/>
      <name val="Arial"/>
      <family val="2"/>
    </font>
    <font>
      <b/>
      <sz val="11"/>
      <color rgb="FF000000"/>
      <name val="Arial"/>
      <family val="2"/>
    </font>
    <font>
      <sz val="11"/>
      <color rgb="FF9C5700"/>
      <name val="Calibri"/>
      <family val="2"/>
      <scheme val="minor"/>
    </font>
    <font>
      <sz val="11"/>
      <color theme="1"/>
      <name val="Calibri"/>
      <family val="2"/>
    </font>
    <font>
      <sz val="10"/>
      <name val="Arial"/>
      <family val="2"/>
    </font>
    <font>
      <sz val="10"/>
      <color theme="0"/>
      <name val="Calibri"/>
      <family val="2"/>
      <scheme val="minor"/>
    </font>
    <font>
      <b/>
      <sz val="10"/>
      <color theme="0"/>
      <name val="Calibri"/>
      <family val="2"/>
      <scheme val="minor"/>
    </font>
    <font>
      <b/>
      <sz val="11"/>
      <color theme="1"/>
      <name val="Calibri"/>
      <family val="2"/>
    </font>
    <font>
      <b/>
      <sz val="11"/>
      <name val="Calibri"/>
      <family val="2"/>
    </font>
    <font>
      <sz val="11"/>
      <color theme="1"/>
      <name val="Calibri"/>
      <family val="2"/>
      <scheme val="minor"/>
    </font>
    <font>
      <sz val="10"/>
      <color theme="1"/>
      <name val="Calibri"/>
      <family val="2"/>
      <scheme val="minor"/>
    </font>
    <font>
      <sz val="10"/>
      <name val="Calibri"/>
      <family val="2"/>
    </font>
    <font>
      <sz val="11"/>
      <color theme="1"/>
      <name val="Calibri"/>
      <family val="2"/>
      <scheme val="minor"/>
    </font>
    <font>
      <u/>
      <sz val="10"/>
      <color theme="0"/>
      <name val="Calibri"/>
      <family val="2"/>
    </font>
    <font>
      <sz val="11"/>
      <color theme="1"/>
      <name val="Calibri"/>
      <family val="2"/>
      <scheme val="minor"/>
    </font>
    <font>
      <u/>
      <sz val="11"/>
      <color theme="0"/>
      <name val="Calibri"/>
      <family val="2"/>
    </font>
    <font>
      <sz val="10"/>
      <color theme="0" tint="-0.249977111117893"/>
      <name val="Calibri"/>
      <family val="2"/>
    </font>
    <font>
      <b/>
      <sz val="10"/>
      <name val="Arial"/>
      <family val="2"/>
    </font>
    <font>
      <sz val="10"/>
      <color theme="0"/>
      <name val="Arial"/>
      <family val="2"/>
    </font>
    <font>
      <sz val="10"/>
      <color rgb="FF7F7F7F"/>
      <name val="Arial"/>
      <family val="2"/>
    </font>
    <font>
      <sz val="11"/>
      <color theme="0"/>
      <name val="Arial"/>
      <family val="2"/>
    </font>
    <font>
      <sz val="10"/>
      <color theme="1"/>
      <name val="Arial"/>
      <family val="2"/>
    </font>
  </fonts>
  <fills count="44">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B4C6E7"/>
        <bgColor rgb="FFB4C6E7"/>
      </patternFill>
    </fill>
    <fill>
      <patternFill patternType="solid">
        <fgColor rgb="FFDEEAF6"/>
        <bgColor rgb="FFDEEAF6"/>
      </patternFill>
    </fill>
    <fill>
      <patternFill patternType="solid">
        <fgColor rgb="FFB6C400"/>
        <bgColor rgb="FFB6C400"/>
      </patternFill>
    </fill>
    <fill>
      <patternFill patternType="solid">
        <fgColor rgb="FFE7ECCA"/>
        <bgColor rgb="FFE7ECCA"/>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8D9731"/>
        <bgColor rgb="FF8D9731"/>
      </patternFill>
    </fill>
    <fill>
      <patternFill patternType="solid">
        <fgColor rgb="FFFFEB9C"/>
      </patternFill>
    </fill>
    <fill>
      <patternFill patternType="solid">
        <fgColor rgb="FF97A606"/>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theme="0" tint="-0.34998626667073579"/>
        <bgColor indexed="64"/>
      </patternFill>
    </fill>
    <fill>
      <patternFill patternType="solid">
        <fgColor rgb="FF7F882C"/>
        <bgColor indexed="64"/>
      </patternFill>
    </fill>
    <fill>
      <patternFill patternType="solid">
        <fgColor theme="0" tint="-0.499984740745262"/>
        <bgColor indexed="64"/>
      </patternFill>
    </fill>
    <fill>
      <patternFill patternType="solid">
        <fgColor rgb="FFB6C400"/>
        <bgColor indexed="64"/>
      </patternFill>
    </fill>
    <fill>
      <patternFill patternType="solid">
        <fgColor theme="0"/>
        <bgColor indexed="64"/>
      </patternFill>
    </fill>
    <fill>
      <patternFill patternType="solid">
        <fgColor theme="9"/>
        <bgColor indexed="64"/>
      </patternFill>
    </fill>
    <fill>
      <patternFill patternType="solid">
        <fgColor theme="0"/>
        <bgColor rgb="FFFFFF00"/>
      </patternFill>
    </fill>
    <fill>
      <patternFill patternType="solid">
        <fgColor theme="0"/>
        <bgColor rgb="FFF2F2F2"/>
      </patternFill>
    </fill>
    <fill>
      <patternFill patternType="solid">
        <fgColor theme="0" tint="-4.9989318521683403E-2"/>
        <bgColor theme="0"/>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0" tint="-0.34998626667073579"/>
        <bgColor rgb="FFA5A5A5"/>
      </patternFill>
    </fill>
    <fill>
      <patternFill patternType="solid">
        <fgColor theme="4" tint="0.79998168889431442"/>
        <bgColor indexed="64"/>
      </patternFill>
    </fill>
    <fill>
      <patternFill patternType="solid">
        <fgColor theme="7" tint="0.79998168889431442"/>
        <bgColor theme="0"/>
      </patternFill>
    </fill>
    <fill>
      <patternFill patternType="solid">
        <fgColor theme="7" tint="0.79998168889431442"/>
        <bgColor indexed="64"/>
      </patternFill>
    </fill>
    <fill>
      <patternFill patternType="solid">
        <fgColor indexed="9"/>
        <bgColor indexed="64"/>
      </patternFill>
    </fill>
    <fill>
      <patternFill patternType="solid">
        <fgColor rgb="FFFFFF00"/>
        <bgColor theme="0"/>
      </patternFill>
    </fill>
  </fills>
  <borders count="135">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right style="hair">
        <color rgb="FF000000"/>
      </right>
      <top style="hair">
        <color rgb="FF000000"/>
      </top>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rgb="FF000000"/>
      </left>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rgb="FF000000"/>
      </left>
      <right style="hair">
        <color rgb="FF000000"/>
      </right>
      <top/>
      <bottom/>
      <diagonal/>
    </border>
    <border>
      <left style="hair">
        <color rgb="FF000000"/>
      </left>
      <right style="hair">
        <color rgb="FF000000"/>
      </right>
      <top/>
      <bottom/>
      <diagonal/>
    </border>
    <border>
      <left/>
      <right style="hair">
        <color rgb="FF000000"/>
      </right>
      <top/>
      <bottom/>
      <diagonal/>
    </border>
    <border>
      <left/>
      <right style="hair">
        <color rgb="FF000000"/>
      </right>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thin">
        <color indexed="64"/>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rgb="FF000000"/>
      </top>
      <bottom/>
      <diagonal/>
    </border>
    <border>
      <left/>
      <right style="hair">
        <color indexed="64"/>
      </right>
      <top/>
      <bottom style="hair">
        <color rgb="FF000000"/>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hair">
        <color rgb="FF000000"/>
      </left>
      <right/>
      <top style="thin">
        <color indexed="64"/>
      </top>
      <bottom style="hair">
        <color rgb="FF000000"/>
      </bottom>
      <diagonal/>
    </border>
    <border>
      <left/>
      <right/>
      <top style="thin">
        <color indexed="64"/>
      </top>
      <bottom style="hair">
        <color rgb="FF000000"/>
      </bottom>
      <diagonal/>
    </border>
    <border>
      <left/>
      <right style="hair">
        <color rgb="FF000000"/>
      </right>
      <top style="thin">
        <color indexed="64"/>
      </top>
      <bottom style="hair">
        <color rgb="FF000000"/>
      </bottom>
      <diagonal/>
    </border>
  </borders>
  <cellStyleXfs count="11">
    <xf numFmtId="0" fontId="0" fillId="0" borderId="0"/>
    <xf numFmtId="0" fontId="60" fillId="22" borderId="0" applyNumberFormat="0" applyBorder="0" applyAlignment="0" applyProtection="0"/>
    <xf numFmtId="0" fontId="62" fillId="0" borderId="29"/>
    <xf numFmtId="9" fontId="62" fillId="0" borderId="29" applyFont="0" applyFill="0" applyBorder="0" applyAlignment="0" applyProtection="0"/>
    <xf numFmtId="41" fontId="67" fillId="0" borderId="0" applyFont="0" applyFill="0" applyBorder="0" applyAlignment="0" applyProtection="0"/>
    <xf numFmtId="42" fontId="67" fillId="0" borderId="0" applyFont="0" applyFill="0" applyBorder="0" applyAlignment="0" applyProtection="0"/>
    <xf numFmtId="9" fontId="67" fillId="0" borderId="0" applyFont="0" applyFill="0" applyBorder="0" applyAlignment="0" applyProtection="0"/>
    <xf numFmtId="0" fontId="70" fillId="0" borderId="29"/>
    <xf numFmtId="43" fontId="72" fillId="0" borderId="0" applyFont="0" applyFill="0" applyBorder="0" applyAlignment="0" applyProtection="0"/>
    <xf numFmtId="0" fontId="2" fillId="0" borderId="29"/>
    <xf numFmtId="0" fontId="1" fillId="0" borderId="29"/>
  </cellStyleXfs>
  <cellXfs count="704">
    <xf numFmtId="0" fontId="0" fillId="0" borderId="0" xfId="0"/>
    <xf numFmtId="0" fontId="4" fillId="2" borderId="1" xfId="0" applyFont="1" applyFill="1" applyBorder="1"/>
    <xf numFmtId="0" fontId="6" fillId="0" borderId="0" xfId="0" applyFont="1" applyAlignment="1">
      <alignment vertical="center"/>
    </xf>
    <xf numFmtId="0" fontId="6"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right" vertical="center"/>
    </xf>
    <xf numFmtId="0" fontId="6" fillId="2" borderId="1" xfId="0" applyFont="1" applyFill="1" applyBorder="1"/>
    <xf numFmtId="0" fontId="4" fillId="0" borderId="0" xfId="0" applyFont="1"/>
    <xf numFmtId="0" fontId="8" fillId="2" borderId="1" xfId="0" applyFont="1" applyFill="1" applyBorder="1" applyAlignment="1">
      <alignment wrapText="1"/>
    </xf>
    <xf numFmtId="0" fontId="9" fillId="2" borderId="1" xfId="0" applyFont="1" applyFill="1" applyBorder="1" applyAlignment="1">
      <alignment wrapText="1"/>
    </xf>
    <xf numFmtId="0" fontId="8" fillId="2" borderId="1" xfId="0" applyFont="1" applyFill="1" applyBorder="1" applyAlignment="1">
      <alignment horizontal="center" wrapText="1"/>
    </xf>
    <xf numFmtId="0" fontId="8" fillId="5" borderId="1" xfId="0" applyFont="1" applyFill="1" applyBorder="1" applyAlignment="1">
      <alignment horizontal="center" wrapText="1"/>
    </xf>
    <xf numFmtId="0" fontId="13" fillId="2" borderId="1" xfId="0" applyFont="1" applyFill="1" applyBorder="1"/>
    <xf numFmtId="0" fontId="13" fillId="5" borderId="1" xfId="0" applyFont="1" applyFill="1" applyBorder="1"/>
    <xf numFmtId="0" fontId="15" fillId="3" borderId="1" xfId="0" applyFont="1" applyFill="1" applyBorder="1"/>
    <xf numFmtId="0" fontId="14" fillId="3" borderId="1" xfId="0" applyFont="1" applyFill="1" applyBorder="1" applyAlignment="1">
      <alignment horizontal="center" wrapText="1"/>
    </xf>
    <xf numFmtId="0" fontId="9" fillId="3" borderId="1" xfId="0" applyFont="1" applyFill="1" applyBorder="1"/>
    <xf numFmtId="0" fontId="11" fillId="3" borderId="17"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8" fillId="3" borderId="1" xfId="0" applyFont="1" applyFill="1" applyBorder="1" applyAlignment="1">
      <alignment horizontal="center" wrapText="1"/>
    </xf>
    <xf numFmtId="0" fontId="16" fillId="3" borderId="1" xfId="0" applyFont="1" applyFill="1" applyBorder="1"/>
    <xf numFmtId="0" fontId="9" fillId="3" borderId="1" xfId="0" applyFont="1" applyFill="1" applyBorder="1" applyAlignment="1">
      <alignment wrapText="1"/>
    </xf>
    <xf numFmtId="0" fontId="4" fillId="3" borderId="1" xfId="0" applyFont="1" applyFill="1" applyBorder="1"/>
    <xf numFmtId="0" fontId="17" fillId="3" borderId="1" xfId="0" applyFont="1" applyFill="1" applyBorder="1" applyAlignment="1">
      <alignment vertical="center" wrapText="1"/>
    </xf>
    <xf numFmtId="0" fontId="19" fillId="3" borderId="1" xfId="0" applyFont="1" applyFill="1" applyBorder="1" applyAlignment="1">
      <alignment vertical="center"/>
    </xf>
    <xf numFmtId="0" fontId="20" fillId="3" borderId="1" xfId="0" applyFont="1" applyFill="1" applyBorder="1" applyAlignment="1">
      <alignment vertical="center"/>
    </xf>
    <xf numFmtId="0" fontId="21" fillId="2" borderId="1" xfId="0" applyFont="1" applyFill="1" applyBorder="1"/>
    <xf numFmtId="0" fontId="17" fillId="3" borderId="1" xfId="0" applyFont="1" applyFill="1" applyBorder="1"/>
    <xf numFmtId="0" fontId="19" fillId="3" borderId="1" xfId="0" applyFont="1" applyFill="1" applyBorder="1"/>
    <xf numFmtId="0" fontId="20" fillId="3" borderId="1" xfId="0" applyFont="1" applyFill="1" applyBorder="1"/>
    <xf numFmtId="0" fontId="22" fillId="3" borderId="1" xfId="0" applyFont="1" applyFill="1" applyBorder="1" applyAlignment="1">
      <alignment vertical="center" wrapText="1"/>
    </xf>
    <xf numFmtId="0" fontId="24" fillId="0" borderId="0" xfId="0" applyFont="1"/>
    <xf numFmtId="0" fontId="24" fillId="0" borderId="0" xfId="0" applyFont="1" applyAlignment="1">
      <alignment horizontal="left" vertical="center" wrapText="1"/>
    </xf>
    <xf numFmtId="0" fontId="24" fillId="2" borderId="1" xfId="0" applyFont="1" applyFill="1" applyBorder="1"/>
    <xf numFmtId="0" fontId="24" fillId="0" borderId="0" xfId="0" applyFont="1" applyAlignment="1">
      <alignment horizontal="left" vertical="center"/>
    </xf>
    <xf numFmtId="0" fontId="24" fillId="0" borderId="0" xfId="0" applyFont="1" applyAlignment="1">
      <alignment horizontal="center" vertical="center"/>
    </xf>
    <xf numFmtId="0" fontId="24" fillId="2" borderId="1" xfId="0" applyFont="1" applyFill="1" applyBorder="1" applyAlignment="1">
      <alignment horizontal="center" vertical="center"/>
    </xf>
    <xf numFmtId="0" fontId="26" fillId="0" borderId="0" xfId="0" applyFont="1"/>
    <xf numFmtId="0" fontId="26" fillId="0" borderId="0" xfId="0" applyFont="1" applyAlignment="1">
      <alignment horizontal="left" vertical="center" wrapText="1"/>
    </xf>
    <xf numFmtId="0" fontId="24" fillId="2" borderId="1" xfId="0" applyFont="1" applyFill="1" applyBorder="1" applyAlignment="1">
      <alignment vertical="center"/>
    </xf>
    <xf numFmtId="0" fontId="25" fillId="2" borderId="1" xfId="0" applyFont="1" applyFill="1" applyBorder="1" applyAlignment="1">
      <alignment vertical="center" wrapText="1"/>
    </xf>
    <xf numFmtId="0" fontId="28" fillId="10" borderId="42" xfId="0" applyFont="1" applyFill="1" applyBorder="1" applyAlignment="1">
      <alignment horizontal="center" vertical="center" wrapText="1"/>
    </xf>
    <xf numFmtId="0" fontId="28" fillId="14" borderId="42" xfId="0" applyFont="1" applyFill="1" applyBorder="1" applyAlignment="1">
      <alignment horizontal="center" vertical="center" wrapText="1"/>
    </xf>
    <xf numFmtId="0" fontId="28" fillId="10" borderId="21" xfId="0" applyFont="1" applyFill="1" applyBorder="1" applyAlignment="1">
      <alignment horizontal="center" vertical="center" wrapText="1"/>
    </xf>
    <xf numFmtId="0" fontId="24" fillId="0" borderId="42" xfId="0" applyFont="1" applyBorder="1" applyAlignment="1">
      <alignment vertical="center" wrapText="1"/>
    </xf>
    <xf numFmtId="0" fontId="24" fillId="2" borderId="42" xfId="0" applyFont="1" applyFill="1" applyBorder="1" applyAlignment="1">
      <alignment vertical="center"/>
    </xf>
    <xf numFmtId="0" fontId="24" fillId="2" borderId="42" xfId="0" applyFont="1" applyFill="1" applyBorder="1" applyAlignment="1">
      <alignment vertical="center" wrapText="1"/>
    </xf>
    <xf numFmtId="9" fontId="24" fillId="2" borderId="42" xfId="0" applyNumberFormat="1" applyFont="1" applyFill="1" applyBorder="1" applyAlignment="1">
      <alignment vertical="center"/>
    </xf>
    <xf numFmtId="164" fontId="24" fillId="2" borderId="42" xfId="0" applyNumberFormat="1" applyFont="1" applyFill="1" applyBorder="1" applyAlignment="1">
      <alignment vertical="center"/>
    </xf>
    <xf numFmtId="9" fontId="24" fillId="2" borderId="21" xfId="0" applyNumberFormat="1" applyFont="1" applyFill="1" applyBorder="1" applyAlignment="1">
      <alignment horizontal="center" vertical="center"/>
    </xf>
    <xf numFmtId="0" fontId="24" fillId="2" borderId="1" xfId="0" applyFont="1" applyFill="1" applyBorder="1" applyAlignment="1">
      <alignment vertical="center" wrapText="1"/>
    </xf>
    <xf numFmtId="0" fontId="29" fillId="0" borderId="0" xfId="0" applyFont="1"/>
    <xf numFmtId="0" fontId="25" fillId="0" borderId="0" xfId="0" applyFont="1" applyAlignment="1">
      <alignment vertical="center"/>
    </xf>
    <xf numFmtId="10" fontId="24" fillId="2" borderId="17" xfId="0" applyNumberFormat="1" applyFont="1" applyFill="1" applyBorder="1" applyAlignment="1">
      <alignment horizontal="center" vertical="center" wrapText="1"/>
    </xf>
    <xf numFmtId="166" fontId="24" fillId="0" borderId="21" xfId="0" applyNumberFormat="1" applyFont="1" applyBorder="1" applyAlignment="1">
      <alignment horizontal="center" vertical="center" wrapText="1"/>
    </xf>
    <xf numFmtId="167" fontId="24" fillId="2" borderId="21" xfId="0" applyNumberFormat="1" applyFont="1" applyFill="1" applyBorder="1" applyAlignment="1">
      <alignment horizontal="center" vertical="center" wrapText="1"/>
    </xf>
    <xf numFmtId="167" fontId="24" fillId="2" borderId="17" xfId="0" applyNumberFormat="1" applyFont="1" applyFill="1" applyBorder="1" applyAlignment="1">
      <alignment horizontal="center" vertical="center" wrapText="1"/>
    </xf>
    <xf numFmtId="1" fontId="29" fillId="2" borderId="21" xfId="0" applyNumberFormat="1" applyFont="1" applyFill="1" applyBorder="1" applyAlignment="1">
      <alignment horizontal="center" vertical="center"/>
    </xf>
    <xf numFmtId="164" fontId="24" fillId="2" borderId="21" xfId="0" applyNumberFormat="1" applyFont="1" applyFill="1" applyBorder="1" applyAlignment="1">
      <alignment horizontal="center" vertical="center" wrapText="1"/>
    </xf>
    <xf numFmtId="166" fontId="24" fillId="2" borderId="21" xfId="0" applyNumberFormat="1" applyFont="1" applyFill="1" applyBorder="1" applyAlignment="1">
      <alignment horizontal="center" vertical="center" wrapText="1"/>
    </xf>
    <xf numFmtId="9" fontId="24" fillId="2" borderId="21" xfId="0" applyNumberFormat="1" applyFont="1" applyFill="1" applyBorder="1" applyAlignment="1">
      <alignment horizontal="center" vertical="center" wrapText="1"/>
    </xf>
    <xf numFmtId="167" fontId="25" fillId="2" borderId="21" xfId="0" applyNumberFormat="1" applyFont="1" applyFill="1" applyBorder="1" applyAlignment="1">
      <alignment horizontal="center" vertical="center" wrapText="1"/>
    </xf>
    <xf numFmtId="0" fontId="25" fillId="15" borderId="1" xfId="0" applyFont="1" applyFill="1" applyBorder="1"/>
    <xf numFmtId="164" fontId="25" fillId="15" borderId="21" xfId="0" applyNumberFormat="1" applyFont="1" applyFill="1" applyBorder="1" applyAlignment="1">
      <alignment horizontal="center" vertical="center" wrapText="1"/>
    </xf>
    <xf numFmtId="167" fontId="25" fillId="15" borderId="21" xfId="0" applyNumberFormat="1" applyFont="1" applyFill="1" applyBorder="1" applyAlignment="1">
      <alignment horizontal="center" vertical="center" wrapText="1"/>
    </xf>
    <xf numFmtId="166" fontId="25" fillId="15" borderId="21" xfId="0" applyNumberFormat="1" applyFont="1" applyFill="1" applyBorder="1" applyAlignment="1">
      <alignment horizontal="center" vertical="center" wrapText="1"/>
    </xf>
    <xf numFmtId="0" fontId="24" fillId="0" borderId="0" xfId="0" applyFont="1" applyAlignment="1">
      <alignment horizontal="center"/>
    </xf>
    <xf numFmtId="0" fontId="24" fillId="0" borderId="0" xfId="0" applyFont="1" applyAlignment="1">
      <alignment horizontal="right"/>
    </xf>
    <xf numFmtId="0" fontId="24" fillId="0" borderId="0" xfId="0" applyFont="1" applyAlignment="1">
      <alignment vertical="center"/>
    </xf>
    <xf numFmtId="0" fontId="28" fillId="8" borderId="21" xfId="0" applyFont="1" applyFill="1" applyBorder="1" applyAlignment="1">
      <alignment horizontal="center" vertical="center" wrapText="1"/>
    </xf>
    <xf numFmtId="1" fontId="29" fillId="2" borderId="21" xfId="0" applyNumberFormat="1" applyFont="1" applyFill="1" applyBorder="1" applyAlignment="1">
      <alignment horizontal="left" vertical="center" wrapText="1"/>
    </xf>
    <xf numFmtId="169" fontId="24" fillId="2" borderId="21" xfId="0" applyNumberFormat="1" applyFont="1" applyFill="1" applyBorder="1" applyAlignment="1">
      <alignment horizontal="center" vertical="center" wrapText="1"/>
    </xf>
    <xf numFmtId="1" fontId="29" fillId="16" borderId="21" xfId="0" applyNumberFormat="1" applyFont="1" applyFill="1" applyBorder="1" applyAlignment="1">
      <alignment horizontal="left" vertical="center" wrapText="1"/>
    </xf>
    <xf numFmtId="164" fontId="24" fillId="16" borderId="21" xfId="0" applyNumberFormat="1" applyFont="1" applyFill="1" applyBorder="1" applyAlignment="1">
      <alignment horizontal="center" vertical="center" wrapText="1"/>
    </xf>
    <xf numFmtId="0" fontId="24" fillId="0" borderId="0" xfId="0" applyFont="1" applyAlignment="1">
      <alignment wrapText="1"/>
    </xf>
    <xf numFmtId="0" fontId="25" fillId="0" borderId="0" xfId="0" applyFont="1"/>
    <xf numFmtId="0" fontId="25" fillId="0" borderId="0" xfId="0" applyFont="1" applyAlignment="1">
      <alignment horizontal="right"/>
    </xf>
    <xf numFmtId="0" fontId="25" fillId="0" borderId="0" xfId="0" applyFont="1" applyAlignment="1">
      <alignment wrapText="1"/>
    </xf>
    <xf numFmtId="0" fontId="31" fillId="2" borderId="60" xfId="0" applyFont="1" applyFill="1" applyBorder="1" applyAlignment="1">
      <alignment horizontal="center" vertical="center"/>
    </xf>
    <xf numFmtId="0" fontId="31" fillId="2" borderId="60" xfId="0" applyFont="1" applyFill="1" applyBorder="1" applyAlignment="1">
      <alignment horizontal="left" vertical="center" wrapText="1"/>
    </xf>
    <xf numFmtId="0" fontId="33" fillId="2" borderId="60" xfId="0" applyFont="1" applyFill="1" applyBorder="1" applyAlignment="1">
      <alignment horizontal="center" vertical="center"/>
    </xf>
    <xf numFmtId="0" fontId="33" fillId="2" borderId="60" xfId="0" applyFont="1" applyFill="1" applyBorder="1" applyAlignment="1">
      <alignment horizontal="left" vertical="center" wrapText="1"/>
    </xf>
    <xf numFmtId="0" fontId="31" fillId="0" borderId="60" xfId="0" applyFont="1" applyBorder="1" applyAlignment="1">
      <alignment horizontal="left" vertical="center" wrapText="1"/>
    </xf>
    <xf numFmtId="0" fontId="34" fillId="5" borderId="60" xfId="0" applyFont="1" applyFill="1" applyBorder="1" applyAlignment="1">
      <alignment horizontal="center" vertical="center"/>
    </xf>
    <xf numFmtId="0" fontId="35" fillId="0" borderId="0" xfId="0" applyFont="1"/>
    <xf numFmtId="0" fontId="35" fillId="0" borderId="0" xfId="0" applyFont="1" applyAlignment="1">
      <alignment vertical="center"/>
    </xf>
    <xf numFmtId="0" fontId="34" fillId="17" borderId="60" xfId="0" applyFont="1" applyFill="1" applyBorder="1" applyAlignment="1">
      <alignment horizontal="center" vertical="center"/>
    </xf>
    <xf numFmtId="3" fontId="34" fillId="6" borderId="1" xfId="0" applyNumberFormat="1" applyFont="1" applyFill="1" applyBorder="1" applyAlignment="1">
      <alignment vertical="center"/>
    </xf>
    <xf numFmtId="0" fontId="35" fillId="0" borderId="60" xfId="0" applyFont="1" applyBorder="1" applyAlignment="1">
      <alignment horizontal="left" vertical="center" wrapText="1"/>
    </xf>
    <xf numFmtId="0" fontId="35" fillId="0" borderId="60" xfId="0" applyFont="1" applyBorder="1" applyAlignment="1">
      <alignment vertical="center"/>
    </xf>
    <xf numFmtId="0" fontId="35" fillId="0" borderId="60" xfId="0" applyFont="1" applyBorder="1" applyAlignment="1">
      <alignment horizontal="center" vertical="center"/>
    </xf>
    <xf numFmtId="0" fontId="34" fillId="17" borderId="60" xfId="0" applyFont="1" applyFill="1" applyBorder="1" applyAlignment="1">
      <alignment horizontal="center" wrapText="1"/>
    </xf>
    <xf numFmtId="0" fontId="34" fillId="0" borderId="69" xfId="0" applyFont="1" applyBorder="1" applyAlignment="1">
      <alignment horizontal="center" vertical="center" wrapText="1"/>
    </xf>
    <xf numFmtId="0" fontId="34" fillId="0" borderId="0" xfId="0" applyFont="1" applyAlignment="1">
      <alignment horizontal="center" vertical="center" wrapText="1"/>
    </xf>
    <xf numFmtId="0" fontId="34" fillId="0" borderId="70" xfId="0" applyFont="1" applyBorder="1" applyAlignment="1">
      <alignment horizontal="center" vertical="center" wrapText="1"/>
    </xf>
    <xf numFmtId="0" fontId="36" fillId="18" borderId="72" xfId="0" applyFont="1" applyFill="1" applyBorder="1" applyAlignment="1">
      <alignment horizontal="center" vertical="center"/>
    </xf>
    <xf numFmtId="0" fontId="36" fillId="18" borderId="73" xfId="0" applyFont="1" applyFill="1" applyBorder="1" applyAlignment="1">
      <alignment horizontal="center" vertical="center"/>
    </xf>
    <xf numFmtId="0" fontId="36" fillId="18" borderId="74" xfId="0" applyFont="1" applyFill="1" applyBorder="1" applyAlignment="1">
      <alignment horizontal="center" vertical="center"/>
    </xf>
    <xf numFmtId="0" fontId="34" fillId="17" borderId="60" xfId="0" applyFont="1" applyFill="1" applyBorder="1" applyAlignment="1">
      <alignment horizontal="center" vertical="center" wrapText="1"/>
    </xf>
    <xf numFmtId="0" fontId="35" fillId="0" borderId="60" xfId="0" applyFont="1" applyBorder="1"/>
    <xf numFmtId="3" fontId="34" fillId="0" borderId="60" xfId="0" applyNumberFormat="1" applyFont="1" applyBorder="1" applyAlignment="1">
      <alignment horizontal="right"/>
    </xf>
    <xf numFmtId="0" fontId="36" fillId="18" borderId="76" xfId="0" applyFont="1" applyFill="1" applyBorder="1" applyAlignment="1">
      <alignment horizontal="center" vertical="center" wrapText="1"/>
    </xf>
    <xf numFmtId="0" fontId="36" fillId="18" borderId="77" xfId="0" applyFont="1" applyFill="1" applyBorder="1" applyAlignment="1">
      <alignment horizontal="center" vertical="center" wrapText="1"/>
    </xf>
    <xf numFmtId="0" fontId="36" fillId="18" borderId="78" xfId="0" applyFont="1" applyFill="1" applyBorder="1" applyAlignment="1">
      <alignment horizontal="center" vertical="center" wrapText="1"/>
    </xf>
    <xf numFmtId="0" fontId="34" fillId="19" borderId="79" xfId="0" applyFont="1" applyFill="1" applyBorder="1"/>
    <xf numFmtId="0" fontId="35" fillId="19" borderId="80" xfId="0" applyFont="1" applyFill="1" applyBorder="1" applyAlignment="1">
      <alignment horizontal="center"/>
    </xf>
    <xf numFmtId="0" fontId="35" fillId="19" borderId="1" xfId="0" applyFont="1" applyFill="1" applyBorder="1" applyAlignment="1">
      <alignment horizontal="center"/>
    </xf>
    <xf numFmtId="0" fontId="35" fillId="19" borderId="81" xfId="0" applyFont="1" applyFill="1" applyBorder="1" applyAlignment="1">
      <alignment horizontal="center"/>
    </xf>
    <xf numFmtId="3" fontId="35" fillId="0" borderId="60" xfId="0" applyNumberFormat="1" applyFont="1" applyBorder="1"/>
    <xf numFmtId="0" fontId="34" fillId="2" borderId="60" xfId="0" applyFont="1" applyFill="1" applyBorder="1" applyAlignment="1">
      <alignment horizontal="center"/>
    </xf>
    <xf numFmtId="3" fontId="34" fillId="2" borderId="60" xfId="0" applyNumberFormat="1" applyFont="1" applyFill="1" applyBorder="1" applyAlignment="1">
      <alignment horizontal="right"/>
    </xf>
    <xf numFmtId="0" fontId="35" fillId="2" borderId="60" xfId="0" applyFont="1" applyFill="1" applyBorder="1" applyAlignment="1">
      <alignment horizontal="center"/>
    </xf>
    <xf numFmtId="3" fontId="35" fillId="2" borderId="60" xfId="0" applyNumberFormat="1" applyFont="1" applyFill="1" applyBorder="1"/>
    <xf numFmtId="0" fontId="35" fillId="0" borderId="60" xfId="0" applyFont="1" applyBorder="1" applyAlignment="1">
      <alignment vertical="center" wrapText="1"/>
    </xf>
    <xf numFmtId="0" fontId="34" fillId="0" borderId="60" xfId="0" applyFont="1" applyBorder="1" applyAlignment="1">
      <alignment horizontal="center"/>
    </xf>
    <xf numFmtId="0" fontId="34" fillId="5" borderId="60" xfId="0" applyFont="1" applyFill="1" applyBorder="1" applyAlignment="1">
      <alignment horizontal="center"/>
    </xf>
    <xf numFmtId="0" fontId="37" fillId="6" borderId="60" xfId="0" applyFont="1" applyFill="1" applyBorder="1" applyAlignment="1">
      <alignment horizontal="left" vertical="center" wrapText="1"/>
    </xf>
    <xf numFmtId="0" fontId="35" fillId="0" borderId="0" xfId="0" applyFont="1" applyAlignment="1">
      <alignment horizontal="center" vertical="center"/>
    </xf>
    <xf numFmtId="0" fontId="34" fillId="0" borderId="88" xfId="0" applyFont="1" applyBorder="1" applyAlignment="1">
      <alignment horizontal="center"/>
    </xf>
    <xf numFmtId="3" fontId="34" fillId="0" borderId="76" xfId="0" applyNumberFormat="1" applyFont="1" applyBorder="1" applyAlignment="1">
      <alignment horizontal="right"/>
    </xf>
    <xf numFmtId="3" fontId="34" fillId="0" borderId="77" xfId="0" applyNumberFormat="1" applyFont="1" applyBorder="1" applyAlignment="1">
      <alignment horizontal="right"/>
    </xf>
    <xf numFmtId="3" fontId="34" fillId="0" borderId="78" xfId="0" applyNumberFormat="1" applyFont="1" applyBorder="1" applyAlignment="1">
      <alignment horizontal="right"/>
    </xf>
    <xf numFmtId="0" fontId="35" fillId="0" borderId="88" xfId="0" applyFont="1" applyBorder="1" applyAlignment="1">
      <alignment horizontal="center"/>
    </xf>
    <xf numFmtId="3" fontId="35" fillId="0" borderId="76" xfId="0" applyNumberFormat="1" applyFont="1" applyBorder="1"/>
    <xf numFmtId="3" fontId="35" fillId="0" borderId="77" xfId="0" applyNumberFormat="1" applyFont="1" applyBorder="1"/>
    <xf numFmtId="3" fontId="35" fillId="0" borderId="78" xfId="0" applyNumberFormat="1" applyFont="1" applyBorder="1"/>
    <xf numFmtId="0" fontId="37" fillId="0" borderId="60" xfId="0" applyFont="1" applyBorder="1" applyAlignment="1">
      <alignment horizontal="left" vertical="center" wrapText="1"/>
    </xf>
    <xf numFmtId="0" fontId="34" fillId="0" borderId="0" xfId="0" applyFont="1" applyAlignment="1">
      <alignment vertical="center"/>
    </xf>
    <xf numFmtId="0" fontId="35" fillId="0" borderId="56" xfId="0" applyFont="1" applyBorder="1" applyAlignment="1">
      <alignment vertical="center"/>
    </xf>
    <xf numFmtId="0" fontId="35" fillId="0" borderId="21" xfId="0" applyFont="1" applyBorder="1" applyAlignment="1">
      <alignment vertical="center"/>
    </xf>
    <xf numFmtId="0" fontId="35" fillId="0" borderId="60" xfId="0" applyFont="1" applyBorder="1" applyAlignment="1">
      <alignment wrapText="1"/>
    </xf>
    <xf numFmtId="0" fontId="38" fillId="0" borderId="0" xfId="0" applyFont="1"/>
    <xf numFmtId="0" fontId="40" fillId="0" borderId="89" xfId="0" applyFont="1" applyBorder="1" applyAlignment="1">
      <alignment horizontal="center" vertical="center" wrapText="1"/>
    </xf>
    <xf numFmtId="0" fontId="41" fillId="0" borderId="90" xfId="0" applyFont="1" applyBorder="1" applyAlignment="1">
      <alignment horizontal="left" vertical="center" wrapText="1"/>
    </xf>
    <xf numFmtId="0" fontId="40" fillId="0" borderId="91" xfId="0" applyFont="1" applyBorder="1" applyAlignment="1">
      <alignment horizontal="center" vertical="center" wrapText="1"/>
    </xf>
    <xf numFmtId="0" fontId="41" fillId="0" borderId="92" xfId="0" applyFont="1" applyBorder="1" applyAlignment="1">
      <alignment horizontal="left" vertical="center" wrapText="1"/>
    </xf>
    <xf numFmtId="0" fontId="43" fillId="0" borderId="92" xfId="0" applyFont="1" applyBorder="1" applyAlignment="1">
      <alignment horizontal="left" vertical="center" wrapText="1"/>
    </xf>
    <xf numFmtId="0" fontId="40" fillId="0" borderId="91" xfId="0" applyFont="1" applyBorder="1" applyAlignment="1">
      <alignment horizontal="center" vertical="center" readingOrder="1"/>
    </xf>
    <xf numFmtId="0" fontId="44" fillId="0" borderId="91" xfId="0" applyFont="1" applyBorder="1" applyAlignment="1">
      <alignment horizontal="center" vertical="center" wrapText="1"/>
    </xf>
    <xf numFmtId="0" fontId="40" fillId="0" borderId="93" xfId="0" applyFont="1" applyBorder="1" applyAlignment="1">
      <alignment horizontal="center" vertical="center" readingOrder="1"/>
    </xf>
    <xf numFmtId="0" fontId="41" fillId="0" borderId="94" xfId="0" applyFont="1" applyBorder="1" applyAlignment="1">
      <alignment horizontal="left" vertical="center" wrapText="1"/>
    </xf>
    <xf numFmtId="0" fontId="45" fillId="0" borderId="0" xfId="0" applyFont="1"/>
    <xf numFmtId="0" fontId="46" fillId="0" borderId="0" xfId="0" applyFont="1"/>
    <xf numFmtId="0" fontId="47" fillId="0" borderId="0" xfId="0" applyFont="1"/>
    <xf numFmtId="0" fontId="48" fillId="0" borderId="0" xfId="0" applyFont="1"/>
    <xf numFmtId="0" fontId="49" fillId="0" borderId="21" xfId="0" applyFont="1" applyBorder="1" applyAlignment="1">
      <alignment horizontal="center" vertical="center"/>
    </xf>
    <xf numFmtId="0" fontId="42" fillId="0" borderId="21" xfId="0" applyFont="1" applyBorder="1"/>
    <xf numFmtId="0" fontId="51" fillId="10" borderId="21" xfId="0" applyFont="1" applyFill="1" applyBorder="1" applyAlignment="1">
      <alignment horizontal="center" vertical="center" wrapText="1"/>
    </xf>
    <xf numFmtId="0" fontId="50" fillId="0" borderId="21" xfId="0" applyFont="1" applyBorder="1" applyAlignment="1">
      <alignment horizontal="left" vertical="center" wrapText="1"/>
    </xf>
    <xf numFmtId="0" fontId="45" fillId="0" borderId="21" xfId="0" applyFont="1" applyBorder="1" applyAlignment="1">
      <alignment horizontal="left" vertical="center" wrapText="1"/>
    </xf>
    <xf numFmtId="0" fontId="52" fillId="0" borderId="21" xfId="0" applyFont="1" applyBorder="1" applyAlignment="1">
      <alignment horizontal="left" vertical="center" wrapText="1"/>
    </xf>
    <xf numFmtId="0" fontId="45" fillId="0" borderId="21" xfId="0" applyFont="1" applyBorder="1" applyAlignment="1">
      <alignment vertical="center" wrapText="1"/>
    </xf>
    <xf numFmtId="0" fontId="45" fillId="0" borderId="0" xfId="0" applyFont="1" applyAlignment="1">
      <alignment vertical="center" wrapText="1"/>
    </xf>
    <xf numFmtId="0" fontId="50" fillId="0" borderId="0" xfId="0" applyFont="1" applyAlignment="1">
      <alignment horizontal="left" vertical="center"/>
    </xf>
    <xf numFmtId="0" fontId="53" fillId="0" borderId="0" xfId="0" applyFont="1"/>
    <xf numFmtId="0" fontId="54" fillId="0" borderId="0" xfId="0" applyFont="1"/>
    <xf numFmtId="0" fontId="55" fillId="0" borderId="0" xfId="0" applyFont="1"/>
    <xf numFmtId="0" fontId="24" fillId="0" borderId="21" xfId="0" applyFont="1" applyBorder="1"/>
    <xf numFmtId="0" fontId="24" fillId="0" borderId="21" xfId="0" applyFont="1" applyBorder="1" applyAlignment="1">
      <alignment horizontal="left" vertical="center" wrapText="1"/>
    </xf>
    <xf numFmtId="1" fontId="24" fillId="0" borderId="0" xfId="0" applyNumberFormat="1" applyFont="1" applyAlignment="1">
      <alignment horizontal="left" vertical="center" wrapText="1"/>
    </xf>
    <xf numFmtId="49" fontId="24" fillId="0" borderId="0" xfId="0" applyNumberFormat="1" applyFont="1" applyAlignment="1">
      <alignment horizontal="right" vertical="top" wrapText="1"/>
    </xf>
    <xf numFmtId="0" fontId="57" fillId="0" borderId="0" xfId="0" applyFont="1" applyAlignment="1">
      <alignment horizontal="left" vertical="center" wrapText="1"/>
    </xf>
    <xf numFmtId="0" fontId="29" fillId="0" borderId="0" xfId="0" applyFont="1" applyAlignment="1">
      <alignment horizontal="left" vertical="center" wrapText="1"/>
    </xf>
    <xf numFmtId="0" fontId="57" fillId="0" borderId="0" xfId="0" applyFont="1" applyAlignment="1">
      <alignment horizontal="left" vertical="center"/>
    </xf>
    <xf numFmtId="0" fontId="63" fillId="24" borderId="38" xfId="0" applyFont="1" applyFill="1" applyBorder="1" applyAlignment="1">
      <alignment horizontal="justify" vertical="center" wrapText="1"/>
    </xf>
    <xf numFmtId="0" fontId="63" fillId="25" borderId="99" xfId="0" applyFont="1" applyFill="1" applyBorder="1" applyAlignment="1">
      <alignment horizontal="center" vertical="center" wrapText="1"/>
    </xf>
    <xf numFmtId="0" fontId="63" fillId="26" borderId="99" xfId="0" applyFont="1" applyFill="1" applyBorder="1" applyAlignment="1">
      <alignment horizontal="center" vertical="center" wrapText="1"/>
    </xf>
    <xf numFmtId="0" fontId="64" fillId="27" borderId="42" xfId="0" applyFont="1" applyFill="1" applyBorder="1" applyAlignment="1">
      <alignment vertical="center" wrapText="1"/>
    </xf>
    <xf numFmtId="0" fontId="64" fillId="26" borderId="42" xfId="0" applyFont="1" applyFill="1" applyBorder="1" applyAlignment="1">
      <alignment horizontal="center" vertical="center" wrapText="1"/>
    </xf>
    <xf numFmtId="0" fontId="64" fillId="26" borderId="42" xfId="1" applyFont="1" applyFill="1" applyBorder="1" applyAlignment="1" applyProtection="1">
      <alignment horizontal="justify" vertical="center" wrapText="1"/>
    </xf>
    <xf numFmtId="0" fontId="64" fillId="28" borderId="42" xfId="0" applyFont="1" applyFill="1" applyBorder="1" applyAlignment="1">
      <alignment horizontal="center" vertical="center" wrapText="1"/>
    </xf>
    <xf numFmtId="0" fontId="64" fillId="27" borderId="98" xfId="0" applyFont="1" applyFill="1" applyBorder="1" applyAlignment="1">
      <alignment horizontal="center" vertical="center" wrapText="1"/>
    </xf>
    <xf numFmtId="0" fontId="63" fillId="27" borderId="98" xfId="0" applyFont="1" applyFill="1" applyBorder="1" applyAlignment="1">
      <alignment horizontal="center" vertical="center" wrapText="1"/>
    </xf>
    <xf numFmtId="0" fontId="63" fillId="27" borderId="97" xfId="0" applyFont="1" applyFill="1" applyBorder="1" applyAlignment="1">
      <alignment horizontal="center" vertical="center" wrapText="1"/>
    </xf>
    <xf numFmtId="0" fontId="63" fillId="23" borderId="98" xfId="0" applyFont="1" applyFill="1" applyBorder="1" applyAlignment="1">
      <alignment horizontal="center" vertical="center" wrapText="1"/>
    </xf>
    <xf numFmtId="0" fontId="63" fillId="27" borderId="99" xfId="0" applyFont="1" applyFill="1" applyBorder="1" applyAlignment="1">
      <alignment horizontal="justify" vertical="center" wrapText="1"/>
    </xf>
    <xf numFmtId="0" fontId="64" fillId="26" borderId="98" xfId="0" applyFont="1" applyFill="1" applyBorder="1" applyAlignment="1">
      <alignment horizontal="center" vertical="center" wrapText="1"/>
    </xf>
    <xf numFmtId="0" fontId="25" fillId="32" borderId="21" xfId="0" applyFont="1" applyFill="1" applyBorder="1" applyAlignment="1">
      <alignment horizontal="left" vertical="center" wrapText="1"/>
    </xf>
    <xf numFmtId="0" fontId="65" fillId="32" borderId="0" xfId="0" applyFont="1" applyFill="1" applyAlignment="1">
      <alignment vertical="center" wrapText="1"/>
    </xf>
    <xf numFmtId="3" fontId="24" fillId="2" borderId="42" xfId="0" applyNumberFormat="1" applyFont="1" applyFill="1" applyBorder="1" applyAlignment="1">
      <alignment vertical="center"/>
    </xf>
    <xf numFmtId="0" fontId="24" fillId="33" borderId="42" xfId="0" applyFont="1" applyFill="1" applyBorder="1" applyAlignment="1">
      <alignment horizontal="center" vertical="center"/>
    </xf>
    <xf numFmtId="9" fontId="24" fillId="34" borderId="42" xfId="0" applyNumberFormat="1" applyFont="1" applyFill="1" applyBorder="1" applyAlignment="1">
      <alignment vertical="center"/>
    </xf>
    <xf numFmtId="0" fontId="25" fillId="2" borderId="29" xfId="0" applyFont="1" applyFill="1" applyBorder="1" applyAlignment="1">
      <alignment vertical="center" wrapText="1"/>
    </xf>
    <xf numFmtId="41" fontId="24" fillId="2" borderId="21" xfId="4" applyFont="1" applyFill="1" applyBorder="1" applyAlignment="1">
      <alignment horizontal="center" vertical="center"/>
    </xf>
    <xf numFmtId="41" fontId="24" fillId="0" borderId="21" xfId="4" applyFont="1" applyBorder="1" applyAlignment="1">
      <alignment horizontal="center" vertical="center" wrapText="1"/>
    </xf>
    <xf numFmtId="41" fontId="25" fillId="15" borderId="21" xfId="4" applyFont="1" applyFill="1" applyBorder="1" applyAlignment="1">
      <alignment horizontal="center" vertical="center" wrapText="1"/>
    </xf>
    <xf numFmtId="41" fontId="29" fillId="0" borderId="0" xfId="4" applyFont="1" applyAlignment="1">
      <alignment horizontal="center"/>
    </xf>
    <xf numFmtId="41" fontId="0" fillId="0" borderId="0" xfId="4" applyFont="1" applyAlignment="1">
      <alignment horizontal="center"/>
    </xf>
    <xf numFmtId="42" fontId="24" fillId="0" borderId="21" xfId="5" applyFont="1" applyBorder="1"/>
    <xf numFmtId="10" fontId="24" fillId="35" borderId="17" xfId="0" applyNumberFormat="1" applyFont="1" applyFill="1" applyBorder="1" applyAlignment="1">
      <alignment horizontal="center" vertical="center" wrapText="1"/>
    </xf>
    <xf numFmtId="164" fontId="24" fillId="35" borderId="17" xfId="0" applyNumberFormat="1" applyFont="1" applyFill="1" applyBorder="1" applyAlignment="1">
      <alignment horizontal="center" vertical="center" wrapText="1"/>
    </xf>
    <xf numFmtId="166" fontId="24" fillId="36" borderId="21" xfId="0" applyNumberFormat="1" applyFont="1" applyFill="1" applyBorder="1" applyAlignment="1">
      <alignment horizontal="center" vertical="center" wrapText="1"/>
    </xf>
    <xf numFmtId="167" fontId="24" fillId="35" borderId="21" xfId="0" applyNumberFormat="1" applyFont="1" applyFill="1" applyBorder="1" applyAlignment="1">
      <alignment horizontal="center" vertical="center" wrapText="1"/>
    </xf>
    <xf numFmtId="167" fontId="24" fillId="35" borderId="17" xfId="0" applyNumberFormat="1" applyFont="1" applyFill="1" applyBorder="1" applyAlignment="1">
      <alignment horizontal="center" vertical="center" wrapText="1"/>
    </xf>
    <xf numFmtId="164" fontId="24" fillId="34" borderId="21" xfId="0" applyNumberFormat="1" applyFont="1" applyFill="1" applyBorder="1" applyAlignment="1">
      <alignment horizontal="center" vertical="center" wrapText="1"/>
    </xf>
    <xf numFmtId="41" fontId="24" fillId="34" borderId="21" xfId="4" applyFont="1" applyFill="1" applyBorder="1" applyAlignment="1">
      <alignment horizontal="center" vertical="center" wrapText="1"/>
    </xf>
    <xf numFmtId="166" fontId="24" fillId="34" borderId="21" xfId="0" applyNumberFormat="1" applyFont="1" applyFill="1" applyBorder="1" applyAlignment="1">
      <alignment horizontal="center" vertical="center" wrapText="1"/>
    </xf>
    <xf numFmtId="167" fontId="24" fillId="34" borderId="21" xfId="0" applyNumberFormat="1" applyFont="1" applyFill="1" applyBorder="1" applyAlignment="1">
      <alignment horizontal="center" vertical="center" wrapText="1"/>
    </xf>
    <xf numFmtId="9" fontId="24" fillId="34" borderId="21" xfId="0" applyNumberFormat="1" applyFont="1" applyFill="1" applyBorder="1" applyAlignment="1">
      <alignment horizontal="center" vertical="center" wrapText="1"/>
    </xf>
    <xf numFmtId="167" fontId="24" fillId="34" borderId="17" xfId="0" applyNumberFormat="1" applyFont="1" applyFill="1" applyBorder="1" applyAlignment="1">
      <alignment horizontal="center" vertical="center" wrapText="1"/>
    </xf>
    <xf numFmtId="10" fontId="24" fillId="34" borderId="17" xfId="0" applyNumberFormat="1" applyFont="1" applyFill="1" applyBorder="1" applyAlignment="1">
      <alignment horizontal="center" vertical="center" wrapText="1"/>
    </xf>
    <xf numFmtId="0" fontId="0" fillId="31" borderId="0" xfId="0" applyFill="1"/>
    <xf numFmtId="42" fontId="24" fillId="34" borderId="29" xfId="5" applyFont="1" applyFill="1" applyBorder="1"/>
    <xf numFmtId="42" fontId="24" fillId="36" borderId="21" xfId="5" applyFont="1" applyFill="1" applyBorder="1"/>
    <xf numFmtId="168" fontId="24" fillId="16" borderId="21" xfId="0" applyNumberFormat="1" applyFont="1" applyFill="1" applyBorder="1" applyAlignment="1">
      <alignment horizontal="right" vertical="center" wrapText="1"/>
    </xf>
    <xf numFmtId="1" fontId="29" fillId="35" borderId="17" xfId="0" applyNumberFormat="1" applyFont="1" applyFill="1" applyBorder="1" applyAlignment="1">
      <alignment horizontal="left" vertical="center" wrapText="1"/>
    </xf>
    <xf numFmtId="168" fontId="24" fillId="35" borderId="17" xfId="0" applyNumberFormat="1" applyFont="1" applyFill="1" applyBorder="1" applyAlignment="1">
      <alignment horizontal="right" vertical="center" wrapText="1"/>
    </xf>
    <xf numFmtId="1" fontId="30" fillId="34" borderId="21" xfId="0" applyNumberFormat="1" applyFont="1" applyFill="1" applyBorder="1" applyAlignment="1">
      <alignment horizontal="left" vertical="center" wrapText="1"/>
    </xf>
    <xf numFmtId="169" fontId="24" fillId="34" borderId="21" xfId="0" applyNumberFormat="1" applyFont="1" applyFill="1" applyBorder="1" applyAlignment="1">
      <alignment horizontal="center" vertical="center" wrapText="1"/>
    </xf>
    <xf numFmtId="168" fontId="24" fillId="34" borderId="21" xfId="0" applyNumberFormat="1" applyFont="1" applyFill="1" applyBorder="1" applyAlignment="1">
      <alignment horizontal="right" vertical="center" wrapText="1"/>
    </xf>
    <xf numFmtId="168" fontId="24" fillId="2" borderId="21" xfId="0" applyNumberFormat="1" applyFont="1" applyFill="1" applyBorder="1" applyAlignment="1">
      <alignment horizontal="right" vertical="center" wrapText="1"/>
    </xf>
    <xf numFmtId="0" fontId="25" fillId="2" borderId="1" xfId="0" applyFont="1" applyFill="1" applyBorder="1" applyAlignment="1">
      <alignment horizontal="justify" vertical="center" wrapText="1"/>
    </xf>
    <xf numFmtId="0" fontId="64" fillId="28" borderId="42" xfId="0" applyFont="1" applyFill="1" applyBorder="1" applyAlignment="1">
      <alignment horizontal="justify" vertical="center" wrapText="1"/>
    </xf>
    <xf numFmtId="0" fontId="11" fillId="0" borderId="42" xfId="0" applyFont="1" applyBorder="1" applyAlignment="1">
      <alignment horizontal="justify" vertical="center" wrapText="1"/>
    </xf>
    <xf numFmtId="0" fontId="24" fillId="2" borderId="1" xfId="0" applyFont="1" applyFill="1" applyBorder="1" applyAlignment="1">
      <alignment horizontal="justify" vertical="center" wrapText="1"/>
    </xf>
    <xf numFmtId="0" fontId="0" fillId="0" borderId="0" xfId="0" applyAlignment="1">
      <alignment horizontal="justify" vertical="center"/>
    </xf>
    <xf numFmtId="0" fontId="26" fillId="9" borderId="38" xfId="0" applyFont="1" applyFill="1" applyBorder="1" applyAlignment="1">
      <alignment horizontal="center" vertical="center" wrapText="1"/>
    </xf>
    <xf numFmtId="0" fontId="71" fillId="7" borderId="38" xfId="0" applyFont="1" applyFill="1" applyBorder="1" applyAlignment="1">
      <alignment horizontal="justify" vertical="center" wrapText="1"/>
    </xf>
    <xf numFmtId="9" fontId="5" fillId="0" borderId="31" xfId="6" applyFont="1" applyBorder="1" applyAlignment="1">
      <alignment horizontal="center"/>
    </xf>
    <xf numFmtId="9" fontId="5" fillId="0" borderId="54" xfId="6" applyFont="1" applyBorder="1" applyAlignment="1">
      <alignment horizontal="center"/>
    </xf>
    <xf numFmtId="9" fontId="5" fillId="0" borderId="55" xfId="6" applyFont="1" applyBorder="1" applyAlignment="1">
      <alignment horizontal="center"/>
    </xf>
    <xf numFmtId="9" fontId="24" fillId="0" borderId="0" xfId="6" applyFont="1" applyAlignment="1">
      <alignment horizontal="center" vertical="center" wrapText="1"/>
    </xf>
    <xf numFmtId="9" fontId="26" fillId="0" borderId="0" xfId="6" applyFont="1" applyAlignment="1">
      <alignment horizontal="center" vertical="center" wrapText="1"/>
    </xf>
    <xf numFmtId="9" fontId="0" fillId="0" borderId="0" xfId="6" applyFont="1" applyAlignment="1">
      <alignment horizontal="center"/>
    </xf>
    <xf numFmtId="9" fontId="24" fillId="2" borderId="98" xfId="6" applyFont="1" applyFill="1" applyBorder="1" applyAlignment="1">
      <alignment horizontal="center" vertical="center"/>
    </xf>
    <xf numFmtId="9" fontId="24" fillId="2" borderId="105" xfId="6" applyFont="1" applyFill="1" applyBorder="1" applyAlignment="1">
      <alignment horizontal="center" vertical="center"/>
    </xf>
    <xf numFmtId="9" fontId="24" fillId="2" borderId="29" xfId="6" applyFont="1" applyFill="1" applyBorder="1" applyAlignment="1">
      <alignment horizontal="center" vertical="center"/>
    </xf>
    <xf numFmtId="41" fontId="24" fillId="2" borderId="29" xfId="4" applyFont="1" applyFill="1" applyBorder="1" applyAlignment="1">
      <alignment horizontal="center" vertical="center"/>
    </xf>
    <xf numFmtId="0" fontId="5" fillId="0" borderId="34" xfId="0" applyFont="1" applyBorder="1" applyAlignment="1">
      <alignment horizontal="center"/>
    </xf>
    <xf numFmtId="0" fontId="0" fillId="0" borderId="0" xfId="0" applyAlignment="1">
      <alignment horizontal="center"/>
    </xf>
    <xf numFmtId="9" fontId="24" fillId="2" borderId="104" xfId="6" applyFont="1" applyFill="1" applyBorder="1" applyAlignment="1">
      <alignment horizontal="center" vertical="center"/>
    </xf>
    <xf numFmtId="9" fontId="24" fillId="2" borderId="104" xfId="0" applyNumberFormat="1" applyFont="1" applyFill="1" applyBorder="1" applyAlignment="1">
      <alignment horizontal="center" vertical="center"/>
    </xf>
    <xf numFmtId="9" fontId="24" fillId="2" borderId="98" xfId="0" applyNumberFormat="1" applyFont="1" applyFill="1" applyBorder="1" applyAlignment="1">
      <alignment horizontal="center" vertical="center"/>
    </xf>
    <xf numFmtId="0" fontId="24" fillId="2" borderId="29" xfId="0" applyFont="1" applyFill="1" applyBorder="1" applyAlignment="1">
      <alignment horizontal="center" vertical="center"/>
    </xf>
    <xf numFmtId="164" fontId="24" fillId="2" borderId="98" xfId="6" applyNumberFormat="1" applyFont="1" applyFill="1" applyBorder="1" applyAlignment="1">
      <alignment horizontal="center" vertical="center"/>
    </xf>
    <xf numFmtId="164" fontId="24" fillId="2" borderId="104" xfId="6" applyNumberFormat="1" applyFont="1" applyFill="1" applyBorder="1" applyAlignment="1">
      <alignment horizontal="center" vertical="center"/>
    </xf>
    <xf numFmtId="164" fontId="24" fillId="2" borderId="105" xfId="6" applyNumberFormat="1" applyFont="1" applyFill="1" applyBorder="1" applyAlignment="1">
      <alignment horizontal="center" vertical="center"/>
    </xf>
    <xf numFmtId="0" fontId="24" fillId="2" borderId="1" xfId="0" applyFont="1" applyFill="1" applyBorder="1" applyAlignment="1">
      <alignment horizontal="center"/>
    </xf>
    <xf numFmtId="0" fontId="24" fillId="2" borderId="29" xfId="0" applyFont="1" applyFill="1" applyBorder="1" applyAlignment="1">
      <alignment horizontal="center"/>
    </xf>
    <xf numFmtId="0" fontId="26" fillId="0" borderId="0" xfId="0" applyFont="1" applyAlignment="1">
      <alignment horizontal="center"/>
    </xf>
    <xf numFmtId="0" fontId="63" fillId="0" borderId="29" xfId="0" applyFont="1" applyBorder="1" applyAlignment="1">
      <alignment horizontal="center"/>
    </xf>
    <xf numFmtId="0" fontId="24" fillId="2" borderId="104" xfId="0" applyFont="1" applyFill="1" applyBorder="1" applyAlignment="1">
      <alignment horizontal="center" vertical="center"/>
    </xf>
    <xf numFmtId="9" fontId="68" fillId="0" borderId="104" xfId="0" applyNumberFormat="1" applyFont="1" applyBorder="1" applyAlignment="1">
      <alignment horizontal="center" vertical="center" wrapText="1"/>
    </xf>
    <xf numFmtId="0" fontId="24" fillId="2" borderId="100" xfId="0" applyFont="1" applyFill="1" applyBorder="1" applyAlignment="1">
      <alignment horizontal="center" vertical="center"/>
    </xf>
    <xf numFmtId="0" fontId="24" fillId="2" borderId="98" xfId="0" applyFont="1" applyFill="1" applyBorder="1" applyAlignment="1">
      <alignment horizontal="center" vertical="center"/>
    </xf>
    <xf numFmtId="9" fontId="68" fillId="0" borderId="98" xfId="0" applyNumberFormat="1" applyFont="1" applyBorder="1" applyAlignment="1">
      <alignment horizontal="center" vertical="center" wrapText="1"/>
    </xf>
    <xf numFmtId="0" fontId="24" fillId="2" borderId="105" xfId="0" applyFont="1" applyFill="1" applyBorder="1" applyAlignment="1">
      <alignment horizontal="center" vertical="center"/>
    </xf>
    <xf numFmtId="9" fontId="24" fillId="2" borderId="105" xfId="0" applyNumberFormat="1" applyFont="1" applyFill="1" applyBorder="1" applyAlignment="1">
      <alignment horizontal="center" vertical="center"/>
    </xf>
    <xf numFmtId="9" fontId="68" fillId="0" borderId="105" xfId="0" applyNumberFormat="1" applyFont="1" applyBorder="1" applyAlignment="1">
      <alignment horizontal="center" vertical="center" wrapText="1"/>
    </xf>
    <xf numFmtId="0" fontId="24" fillId="2" borderId="101" xfId="0" applyFont="1" applyFill="1" applyBorder="1" applyAlignment="1">
      <alignment horizontal="center" vertical="center"/>
    </xf>
    <xf numFmtId="9" fontId="24" fillId="2" borderId="1" xfId="6" applyFont="1" applyFill="1" applyBorder="1" applyAlignment="1">
      <alignment horizontal="center" vertical="center"/>
    </xf>
    <xf numFmtId="9" fontId="63" fillId="26" borderId="99" xfId="6" applyFont="1" applyFill="1" applyBorder="1" applyAlignment="1">
      <alignment horizontal="center" vertical="center" wrapText="1"/>
    </xf>
    <xf numFmtId="164" fontId="24" fillId="2" borderId="1" xfId="0" applyNumberFormat="1" applyFont="1" applyFill="1" applyBorder="1" applyAlignment="1">
      <alignment horizontal="center"/>
    </xf>
    <xf numFmtId="164" fontId="0" fillId="0" borderId="0" xfId="0" applyNumberFormat="1" applyAlignment="1">
      <alignment horizontal="center"/>
    </xf>
    <xf numFmtId="9" fontId="11" fillId="0" borderId="42" xfId="0" applyNumberFormat="1" applyFont="1" applyBorder="1" applyAlignment="1">
      <alignment vertical="center" wrapText="1"/>
    </xf>
    <xf numFmtId="0" fontId="24" fillId="2" borderId="104" xfId="0" applyFont="1" applyFill="1" applyBorder="1" applyAlignment="1">
      <alignment horizontal="left" vertical="center" wrapText="1"/>
    </xf>
    <xf numFmtId="0" fontId="24" fillId="2" borderId="98" xfId="0" applyFont="1" applyFill="1" applyBorder="1" applyAlignment="1">
      <alignment horizontal="left" vertical="center" wrapText="1"/>
    </xf>
    <xf numFmtId="9" fontId="24" fillId="2" borderId="107" xfId="0" applyNumberFormat="1" applyFont="1" applyFill="1" applyBorder="1" applyAlignment="1">
      <alignment horizontal="center" vertical="center"/>
    </xf>
    <xf numFmtId="0" fontId="24" fillId="2" borderId="107" xfId="0" applyFont="1" applyFill="1" applyBorder="1" applyAlignment="1">
      <alignment horizontal="center" vertical="center"/>
    </xf>
    <xf numFmtId="9" fontId="24" fillId="2" borderId="107" xfId="6" applyFont="1" applyFill="1" applyBorder="1" applyAlignment="1">
      <alignment horizontal="center" vertical="center"/>
    </xf>
    <xf numFmtId="168" fontId="24" fillId="35" borderId="17" xfId="0" applyNumberFormat="1" applyFont="1" applyFill="1" applyBorder="1" applyAlignment="1">
      <alignment horizontal="center" vertical="center" wrapText="1"/>
    </xf>
    <xf numFmtId="0" fontId="24" fillId="2" borderId="1" xfId="0" applyFont="1" applyFill="1" applyBorder="1" applyAlignment="1">
      <alignment horizontal="left"/>
    </xf>
    <xf numFmtId="0" fontId="63" fillId="26" borderId="99" xfId="0" applyFont="1" applyFill="1" applyBorder="1" applyAlignment="1">
      <alignment horizontal="left" vertical="center" wrapText="1"/>
    </xf>
    <xf numFmtId="0" fontId="24" fillId="2" borderId="105" xfId="0" applyFont="1" applyFill="1" applyBorder="1" applyAlignment="1">
      <alignment horizontal="left" vertical="center" wrapText="1"/>
    </xf>
    <xf numFmtId="0" fontId="0" fillId="0" borderId="0" xfId="0" applyAlignment="1">
      <alignment horizontal="left"/>
    </xf>
    <xf numFmtId="164" fontId="24" fillId="2" borderId="98" xfId="0" applyNumberFormat="1" applyFont="1" applyFill="1" applyBorder="1" applyAlignment="1">
      <alignment horizontal="center" vertical="center"/>
    </xf>
    <xf numFmtId="164" fontId="24" fillId="2" borderId="104" xfId="0" applyNumberFormat="1" applyFont="1" applyFill="1" applyBorder="1" applyAlignment="1">
      <alignment horizontal="center" vertical="center"/>
    </xf>
    <xf numFmtId="0" fontId="11" fillId="31" borderId="42" xfId="0" applyFont="1" applyFill="1" applyBorder="1" applyAlignment="1">
      <alignment horizontal="justify" vertical="center" wrapText="1"/>
    </xf>
    <xf numFmtId="164" fontId="24" fillId="2" borderId="107" xfId="6" applyNumberFormat="1" applyFont="1" applyFill="1" applyBorder="1" applyAlignment="1">
      <alignment horizontal="center" vertical="center"/>
    </xf>
    <xf numFmtId="0" fontId="11" fillId="0" borderId="0" xfId="0" applyFont="1"/>
    <xf numFmtId="0" fontId="73" fillId="7" borderId="38" xfId="0" applyFont="1" applyFill="1" applyBorder="1" applyAlignment="1">
      <alignment horizontal="center" vertical="center" wrapText="1"/>
    </xf>
    <xf numFmtId="0" fontId="3" fillId="0" borderId="0" xfId="0" applyFont="1"/>
    <xf numFmtId="0" fontId="11" fillId="36" borderId="42" xfId="0" applyFont="1" applyFill="1" applyBorder="1" applyAlignment="1">
      <alignment horizontal="justify" vertical="center" wrapText="1"/>
    </xf>
    <xf numFmtId="0" fontId="64" fillId="29" borderId="43" xfId="0" applyFont="1" applyFill="1" applyBorder="1" applyAlignment="1">
      <alignment horizontal="center" vertical="center" wrapText="1"/>
    </xf>
    <xf numFmtId="9" fontId="11" fillId="36" borderId="42" xfId="0" applyNumberFormat="1" applyFont="1" applyFill="1" applyBorder="1" applyAlignment="1">
      <alignment vertical="center" wrapText="1"/>
    </xf>
    <xf numFmtId="1" fontId="29" fillId="34" borderId="21" xfId="0" applyNumberFormat="1" applyFont="1" applyFill="1" applyBorder="1" applyAlignment="1">
      <alignment horizontal="center" vertical="center"/>
    </xf>
    <xf numFmtId="9" fontId="24" fillId="34" borderId="39" xfId="0" applyNumberFormat="1" applyFont="1" applyFill="1" applyBorder="1" applyAlignment="1">
      <alignment vertical="center"/>
    </xf>
    <xf numFmtId="0" fontId="28" fillId="2" borderId="29" xfId="0" applyFont="1" applyFill="1" applyBorder="1" applyAlignment="1">
      <alignment vertical="center" wrapText="1"/>
    </xf>
    <xf numFmtId="0" fontId="26" fillId="2" borderId="29" xfId="0" applyFont="1" applyFill="1" applyBorder="1" applyAlignment="1">
      <alignment vertical="center"/>
    </xf>
    <xf numFmtId="9" fontId="24" fillId="2" borderId="106" xfId="0" applyNumberFormat="1" applyFont="1" applyFill="1" applyBorder="1" applyAlignment="1">
      <alignment horizontal="center" vertical="center"/>
    </xf>
    <xf numFmtId="0" fontId="24" fillId="2" borderId="106" xfId="0" applyFont="1" applyFill="1" applyBorder="1" applyAlignment="1">
      <alignment horizontal="center" vertical="center"/>
    </xf>
    <xf numFmtId="164" fontId="24" fillId="2" borderId="106" xfId="6" applyNumberFormat="1" applyFont="1" applyFill="1" applyBorder="1" applyAlignment="1">
      <alignment horizontal="center" vertical="center"/>
    </xf>
    <xf numFmtId="9" fontId="24" fillId="2" borderId="106" xfId="6" applyFont="1" applyFill="1" applyBorder="1" applyAlignment="1">
      <alignment horizontal="center" vertical="center"/>
    </xf>
    <xf numFmtId="170" fontId="25" fillId="15" borderId="21" xfId="8" applyNumberFormat="1" applyFont="1" applyFill="1" applyBorder="1" applyAlignment="1">
      <alignment horizontal="center" vertical="center" wrapText="1"/>
    </xf>
    <xf numFmtId="170" fontId="24" fillId="34" borderId="21" xfId="8" applyNumberFormat="1" applyFont="1" applyFill="1" applyBorder="1" applyAlignment="1">
      <alignment horizontal="center" vertical="center" wrapText="1"/>
    </xf>
    <xf numFmtId="170" fontId="24" fillId="2" borderId="21" xfId="8" applyNumberFormat="1" applyFont="1" applyFill="1" applyBorder="1" applyAlignment="1">
      <alignment horizontal="center" vertical="center" wrapText="1"/>
    </xf>
    <xf numFmtId="170" fontId="24" fillId="0" borderId="21" xfId="8" applyNumberFormat="1" applyFont="1" applyBorder="1" applyAlignment="1">
      <alignment horizontal="right" vertical="center" wrapText="1"/>
    </xf>
    <xf numFmtId="9" fontId="29" fillId="34" borderId="21" xfId="6" applyFont="1" applyFill="1" applyBorder="1" applyAlignment="1">
      <alignment horizontal="center" vertical="center"/>
    </xf>
    <xf numFmtId="9" fontId="29" fillId="2" borderId="21" xfId="6" applyFont="1" applyFill="1" applyBorder="1" applyAlignment="1">
      <alignment horizontal="center" vertical="center"/>
    </xf>
    <xf numFmtId="166" fontId="25" fillId="15" borderId="4" xfId="0" applyNumberFormat="1" applyFont="1" applyFill="1" applyBorder="1" applyAlignment="1">
      <alignment vertical="center" wrapText="1"/>
    </xf>
    <xf numFmtId="0" fontId="29" fillId="0" borderId="0" xfId="0" applyFont="1" applyAlignment="1">
      <alignment horizontal="center"/>
    </xf>
    <xf numFmtId="0" fontId="26" fillId="0" borderId="0" xfId="0" applyFont="1" applyAlignment="1">
      <alignment horizontal="center" wrapText="1"/>
    </xf>
    <xf numFmtId="0" fontId="63" fillId="25" borderId="98" xfId="0" applyFont="1" applyFill="1" applyBorder="1" applyAlignment="1">
      <alignment horizontal="center" vertical="center" wrapText="1"/>
    </xf>
    <xf numFmtId="0" fontId="64" fillId="30" borderId="103" xfId="0" applyFont="1" applyFill="1" applyBorder="1" applyAlignment="1">
      <alignment horizontal="center" vertical="center" wrapText="1"/>
    </xf>
    <xf numFmtId="0" fontId="63" fillId="23" borderId="102" xfId="0" applyFont="1" applyFill="1" applyBorder="1" applyAlignment="1">
      <alignment horizontal="center" vertical="center" wrapText="1"/>
    </xf>
    <xf numFmtId="0" fontId="63" fillId="25" borderId="102" xfId="0" applyFont="1" applyFill="1" applyBorder="1" applyAlignment="1">
      <alignment horizontal="center" vertical="center" wrapText="1"/>
    </xf>
    <xf numFmtId="0" fontId="63" fillId="30" borderId="102" xfId="0" applyFont="1" applyFill="1" applyBorder="1" applyAlignment="1">
      <alignment horizontal="center" vertical="center" wrapText="1"/>
    </xf>
    <xf numFmtId="0" fontId="63" fillId="27" borderId="99" xfId="0" applyFont="1" applyFill="1" applyBorder="1" applyAlignment="1">
      <alignment horizontal="center" vertical="center" wrapText="1"/>
    </xf>
    <xf numFmtId="0" fontId="25" fillId="0" borderId="0" xfId="0" applyFont="1" applyAlignment="1">
      <alignment horizontal="center" wrapText="1"/>
    </xf>
    <xf numFmtId="0" fontId="25" fillId="39" borderId="0" xfId="0" applyFont="1" applyFill="1" applyAlignment="1">
      <alignment horizontal="center" vertical="center" wrapText="1"/>
    </xf>
    <xf numFmtId="1" fontId="25" fillId="39" borderId="0" xfId="0" applyNumberFormat="1" applyFont="1" applyFill="1" applyAlignment="1">
      <alignment horizontal="center" vertical="center" wrapText="1"/>
    </xf>
    <xf numFmtId="0" fontId="25" fillId="39" borderId="29" xfId="9" applyFont="1" applyFill="1" applyAlignment="1">
      <alignment horizontal="center" vertical="center" wrapText="1"/>
    </xf>
    <xf numFmtId="0" fontId="24" fillId="0" borderId="113" xfId="0" applyFont="1" applyBorder="1" applyAlignment="1">
      <alignment horizontal="left" vertical="center"/>
    </xf>
    <xf numFmtId="0" fontId="24" fillId="0" borderId="113" xfId="0" applyFont="1" applyBorder="1" applyAlignment="1">
      <alignment horizontal="left" vertical="center" wrapText="1"/>
    </xf>
    <xf numFmtId="0" fontId="24" fillId="31" borderId="113" xfId="0" applyFont="1" applyFill="1" applyBorder="1" applyAlignment="1">
      <alignment horizontal="left" vertical="center" wrapText="1"/>
    </xf>
    <xf numFmtId="0" fontId="24" fillId="31" borderId="113" xfId="0" applyFont="1" applyFill="1" applyBorder="1" applyAlignment="1">
      <alignment horizontal="left" vertical="center"/>
    </xf>
    <xf numFmtId="0" fontId="74" fillId="0" borderId="0" xfId="0" applyFont="1" applyAlignment="1">
      <alignment horizontal="left" vertical="center"/>
    </xf>
    <xf numFmtId="3" fontId="11" fillId="0" borderId="42" xfId="0" applyNumberFormat="1" applyFont="1" applyBorder="1" applyAlignment="1">
      <alignment horizontal="center" vertical="center"/>
    </xf>
    <xf numFmtId="9" fontId="24" fillId="34" borderId="21" xfId="6" applyFont="1" applyFill="1" applyBorder="1" applyAlignment="1">
      <alignment horizontal="center" vertical="center" wrapText="1"/>
    </xf>
    <xf numFmtId="9" fontId="24" fillId="2" borderId="21" xfId="6" applyFont="1" applyFill="1" applyBorder="1" applyAlignment="1">
      <alignment horizontal="center" vertical="center" wrapText="1"/>
    </xf>
    <xf numFmtId="0" fontId="25" fillId="15" borderId="29" xfId="0" applyFont="1" applyFill="1" applyBorder="1" applyAlignment="1">
      <alignment horizontal="center" vertical="center"/>
    </xf>
    <xf numFmtId="0" fontId="25" fillId="15" borderId="29" xfId="0" applyFont="1" applyFill="1" applyBorder="1" applyAlignment="1">
      <alignment vertical="center"/>
    </xf>
    <xf numFmtId="9" fontId="25" fillId="15" borderId="21" xfId="4" applyNumberFormat="1" applyFont="1" applyFill="1" applyBorder="1" applyAlignment="1">
      <alignment horizontal="center" vertical="center" wrapText="1"/>
    </xf>
    <xf numFmtId="9" fontId="25" fillId="15" borderId="29" xfId="0" applyNumberFormat="1" applyFont="1" applyFill="1" applyBorder="1" applyAlignment="1">
      <alignment horizontal="center" vertical="center"/>
    </xf>
    <xf numFmtId="1" fontId="25" fillId="15" borderId="29" xfId="0" applyNumberFormat="1" applyFont="1" applyFill="1" applyBorder="1" applyAlignment="1">
      <alignment horizontal="center" vertical="center"/>
    </xf>
    <xf numFmtId="0" fontId="25" fillId="15" borderId="1" xfId="0" applyFont="1" applyFill="1" applyBorder="1" applyAlignment="1">
      <alignment vertical="center"/>
    </xf>
    <xf numFmtId="0" fontId="0" fillId="0" borderId="0" xfId="0" applyAlignment="1">
      <alignment vertical="center"/>
    </xf>
    <xf numFmtId="9" fontId="25" fillId="2" borderId="21" xfId="6" applyFont="1" applyFill="1" applyBorder="1" applyAlignment="1">
      <alignment horizontal="center" vertical="center" wrapText="1"/>
    </xf>
    <xf numFmtId="165" fontId="25" fillId="15" borderId="21" xfId="0" applyNumberFormat="1" applyFont="1" applyFill="1" applyBorder="1" applyAlignment="1">
      <alignment horizontal="center" vertical="center"/>
    </xf>
    <xf numFmtId="9" fontId="25" fillId="15" borderId="21" xfId="0" applyNumberFormat="1" applyFont="1" applyFill="1" applyBorder="1" applyAlignment="1">
      <alignment horizontal="center" vertical="center" wrapText="1"/>
    </xf>
    <xf numFmtId="167" fontId="25" fillId="15" borderId="17" xfId="0" applyNumberFormat="1" applyFont="1" applyFill="1" applyBorder="1" applyAlignment="1">
      <alignment horizontal="center" vertical="center" wrapText="1"/>
    </xf>
    <xf numFmtId="10" fontId="25" fillId="15" borderId="17" xfId="0" applyNumberFormat="1" applyFont="1" applyFill="1" applyBorder="1" applyAlignment="1">
      <alignment horizontal="center" vertical="center" wrapText="1"/>
    </xf>
    <xf numFmtId="1" fontId="29" fillId="0" borderId="37" xfId="0" applyNumberFormat="1" applyFont="1" applyBorder="1" applyAlignment="1">
      <alignment horizontal="center" vertical="center"/>
    </xf>
    <xf numFmtId="9" fontId="29" fillId="0" borderId="37" xfId="6" applyFont="1" applyFill="1" applyBorder="1" applyAlignment="1">
      <alignment horizontal="center" vertical="center"/>
    </xf>
    <xf numFmtId="9" fontId="24" fillId="0" borderId="21" xfId="6" applyFont="1" applyFill="1" applyBorder="1" applyAlignment="1">
      <alignment horizontal="center" vertical="center" wrapText="1"/>
    </xf>
    <xf numFmtId="170" fontId="24" fillId="0" borderId="37" xfId="8" applyNumberFormat="1" applyFont="1" applyFill="1" applyBorder="1" applyAlignment="1">
      <alignment vertical="center" wrapText="1"/>
    </xf>
    <xf numFmtId="41" fontId="24" fillId="0" borderId="21" xfId="4" applyFont="1" applyFill="1" applyBorder="1" applyAlignment="1">
      <alignment vertical="center" wrapText="1"/>
    </xf>
    <xf numFmtId="166" fontId="24" fillId="0" borderId="21" xfId="0" applyNumberFormat="1" applyFont="1" applyBorder="1" applyAlignment="1">
      <alignment vertical="center" wrapText="1"/>
    </xf>
    <xf numFmtId="166" fontId="24" fillId="0" borderId="17" xfId="0" applyNumberFormat="1" applyFont="1" applyBorder="1" applyAlignment="1">
      <alignment vertical="center" wrapText="1"/>
    </xf>
    <xf numFmtId="166" fontId="24" fillId="0" borderId="17" xfId="0" applyNumberFormat="1" applyFont="1" applyBorder="1" applyAlignment="1">
      <alignment horizontal="center" vertical="center" wrapText="1"/>
    </xf>
    <xf numFmtId="167" fontId="24" fillId="0" borderId="21" xfId="0" applyNumberFormat="1" applyFont="1" applyBorder="1" applyAlignment="1">
      <alignment vertical="center" wrapText="1"/>
    </xf>
    <xf numFmtId="167" fontId="24" fillId="0" borderId="17" xfId="0" applyNumberFormat="1" applyFont="1" applyBorder="1" applyAlignment="1">
      <alignment vertical="center" wrapText="1"/>
    </xf>
    <xf numFmtId="10" fontId="24" fillId="0" borderId="17" xfId="0" applyNumberFormat="1" applyFont="1" applyBorder="1" applyAlignment="1">
      <alignment vertical="center" wrapText="1"/>
    </xf>
    <xf numFmtId="1" fontId="29" fillId="0" borderId="17" xfId="0" applyNumberFormat="1" applyFont="1" applyBorder="1" applyAlignment="1">
      <alignment horizontal="center" vertical="center"/>
    </xf>
    <xf numFmtId="170" fontId="24" fillId="0" borderId="37" xfId="8" applyNumberFormat="1" applyFont="1" applyFill="1" applyBorder="1" applyAlignment="1">
      <alignment horizontal="center" vertical="center" wrapText="1"/>
    </xf>
    <xf numFmtId="42" fontId="24" fillId="0" borderId="21" xfId="5" applyFont="1" applyFill="1" applyBorder="1"/>
    <xf numFmtId="167" fontId="24" fillId="0" borderId="21" xfId="0" applyNumberFormat="1" applyFont="1" applyBorder="1" applyAlignment="1">
      <alignment horizontal="center" vertical="center" wrapText="1"/>
    </xf>
    <xf numFmtId="167" fontId="24" fillId="0" borderId="17" xfId="0" applyNumberFormat="1" applyFont="1" applyBorder="1" applyAlignment="1">
      <alignment horizontal="center" vertical="center" wrapText="1"/>
    </xf>
    <xf numFmtId="10" fontId="24" fillId="0" borderId="17" xfId="0" applyNumberFormat="1" applyFont="1" applyBorder="1" applyAlignment="1">
      <alignment horizontal="center" vertical="center" wrapText="1"/>
    </xf>
    <xf numFmtId="1" fontId="29" fillId="35" borderId="21" xfId="0" applyNumberFormat="1" applyFont="1" applyFill="1" applyBorder="1" applyAlignment="1">
      <alignment horizontal="center" vertical="center"/>
    </xf>
    <xf numFmtId="170" fontId="24" fillId="35" borderId="21" xfId="8" applyNumberFormat="1" applyFont="1" applyFill="1" applyBorder="1" applyAlignment="1">
      <alignment horizontal="center" vertical="center" wrapText="1"/>
    </xf>
    <xf numFmtId="166" fontId="24" fillId="35" borderId="38" xfId="0" applyNumberFormat="1" applyFont="1" applyFill="1" applyBorder="1" applyAlignment="1">
      <alignment horizontal="center" vertical="center" wrapText="1"/>
    </xf>
    <xf numFmtId="166" fontId="24" fillId="35" borderId="21" xfId="0" applyNumberFormat="1" applyFont="1" applyFill="1" applyBorder="1" applyAlignment="1">
      <alignment horizontal="center" vertical="center" wrapText="1"/>
    </xf>
    <xf numFmtId="9" fontId="24" fillId="35" borderId="21" xfId="0" applyNumberFormat="1" applyFont="1" applyFill="1" applyBorder="1" applyAlignment="1">
      <alignment horizontal="center" vertical="center" wrapText="1"/>
    </xf>
    <xf numFmtId="167" fontId="25" fillId="35" borderId="21" xfId="0" applyNumberFormat="1" applyFont="1" applyFill="1" applyBorder="1" applyAlignment="1">
      <alignment horizontal="center" vertical="center" wrapText="1"/>
    </xf>
    <xf numFmtId="9" fontId="24" fillId="35" borderId="21" xfId="6" applyFont="1" applyFill="1" applyBorder="1" applyAlignment="1">
      <alignment horizontal="center" vertical="center" wrapText="1"/>
    </xf>
    <xf numFmtId="0" fontId="0" fillId="36" borderId="0" xfId="0" applyFill="1"/>
    <xf numFmtId="9" fontId="29" fillId="35" borderId="21" xfId="6" applyFont="1" applyFill="1" applyBorder="1" applyAlignment="1">
      <alignment horizontal="center" vertical="center"/>
    </xf>
    <xf numFmtId="41" fontId="24" fillId="36" borderId="21" xfId="4" applyFont="1" applyFill="1" applyBorder="1" applyAlignment="1">
      <alignment horizontal="center" vertical="center" wrapText="1"/>
    </xf>
    <xf numFmtId="0" fontId="62" fillId="31" borderId="29" xfId="10" applyFont="1" applyFill="1"/>
    <xf numFmtId="0" fontId="76" fillId="31" borderId="29" xfId="10" applyFont="1" applyFill="1"/>
    <xf numFmtId="0" fontId="76" fillId="23" borderId="98" xfId="10" applyFont="1" applyFill="1" applyBorder="1" applyAlignment="1">
      <alignment vertical="center" wrapText="1"/>
    </xf>
    <xf numFmtId="0" fontId="62" fillId="42" borderId="98" xfId="2" applyFill="1" applyBorder="1" applyAlignment="1">
      <alignment horizontal="justify" vertical="center"/>
    </xf>
    <xf numFmtId="0" fontId="62" fillId="31" borderId="98" xfId="2" applyFill="1" applyBorder="1" applyAlignment="1">
      <alignment horizontal="justify" vertical="center" wrapText="1"/>
    </xf>
    <xf numFmtId="49" fontId="77" fillId="0" borderId="38" xfId="10" applyNumberFormat="1" applyFont="1" applyBorder="1" applyAlignment="1">
      <alignment horizontal="center" vertical="center"/>
    </xf>
    <xf numFmtId="1" fontId="62" fillId="42" borderId="97" xfId="2" applyNumberFormat="1" applyFill="1" applyBorder="1" applyAlignment="1">
      <alignment horizontal="center" vertical="center" wrapText="1"/>
    </xf>
    <xf numFmtId="0" fontId="45" fillId="0" borderId="4" xfId="10" applyFont="1" applyBorder="1" applyAlignment="1">
      <alignment vertical="center" wrapText="1"/>
    </xf>
    <xf numFmtId="0" fontId="78" fillId="4" borderId="21" xfId="10" applyFont="1" applyFill="1" applyBorder="1" applyAlignment="1">
      <alignment vertical="center" wrapText="1"/>
    </xf>
    <xf numFmtId="0" fontId="45" fillId="0" borderId="29" xfId="10" applyFont="1" applyAlignment="1">
      <alignment vertical="center"/>
    </xf>
    <xf numFmtId="0" fontId="45" fillId="2" borderId="96" xfId="10" applyFont="1" applyFill="1" applyBorder="1" applyAlignment="1">
      <alignment vertical="center" wrapText="1"/>
    </xf>
    <xf numFmtId="171" fontId="45" fillId="6" borderId="4" xfId="10" applyNumberFormat="1" applyFont="1" applyFill="1" applyBorder="1" applyAlignment="1">
      <alignment horizontal="center" vertical="center" wrapText="1"/>
    </xf>
    <xf numFmtId="0" fontId="62" fillId="31" borderId="29" xfId="10" applyFont="1" applyFill="1" applyAlignment="1">
      <alignment horizontal="justify" vertical="center"/>
    </xf>
    <xf numFmtId="172" fontId="79" fillId="0" borderId="21" xfId="10" applyNumberFormat="1" applyFont="1" applyBorder="1" applyAlignment="1">
      <alignment horizontal="left" vertical="center"/>
    </xf>
    <xf numFmtId="0" fontId="76" fillId="31" borderId="29" xfId="10" applyFont="1" applyFill="1" applyAlignment="1">
      <alignment horizontal="justify" vertical="center"/>
    </xf>
    <xf numFmtId="0" fontId="76" fillId="4" borderId="21" xfId="10" applyFont="1" applyFill="1" applyBorder="1" applyAlignment="1">
      <alignment vertical="center" wrapText="1"/>
    </xf>
    <xf numFmtId="0" fontId="79" fillId="6" borderId="21" xfId="10" applyFont="1" applyFill="1" applyBorder="1" applyAlignment="1">
      <alignment horizontal="center" vertical="center"/>
    </xf>
    <xf numFmtId="0" fontId="79" fillId="2" borderId="21" xfId="10" applyFont="1" applyFill="1" applyBorder="1" applyAlignment="1">
      <alignment horizontal="left" vertical="center" wrapText="1"/>
    </xf>
    <xf numFmtId="171" fontId="79" fillId="0" borderId="4" xfId="10" applyNumberFormat="1" applyFont="1" applyBorder="1" applyAlignment="1">
      <alignment horizontal="center" vertical="center" wrapText="1"/>
    </xf>
    <xf numFmtId="0" fontId="79" fillId="0" borderId="4" xfId="10" applyFont="1" applyBorder="1" applyAlignment="1">
      <alignment vertical="center" wrapText="1"/>
    </xf>
    <xf numFmtId="0" fontId="79" fillId="0" borderId="29" xfId="10" applyFont="1" applyAlignment="1">
      <alignment vertical="center"/>
    </xf>
    <xf numFmtId="0" fontId="79" fillId="2" borderId="96" xfId="10" applyFont="1" applyFill="1" applyBorder="1" applyAlignment="1">
      <alignment vertical="center" wrapText="1"/>
    </xf>
    <xf numFmtId="168" fontId="79" fillId="2" borderId="6" xfId="10" applyNumberFormat="1" applyFont="1" applyFill="1" applyBorder="1" applyAlignment="1">
      <alignment vertical="center" wrapText="1"/>
    </xf>
    <xf numFmtId="9" fontId="24" fillId="0" borderId="17" xfId="0" applyNumberFormat="1" applyFont="1" applyBorder="1" applyAlignment="1">
      <alignment horizontal="center" vertical="center" wrapText="1"/>
    </xf>
    <xf numFmtId="9" fontId="24" fillId="0" borderId="17" xfId="6" applyFont="1" applyFill="1" applyBorder="1" applyAlignment="1">
      <alignment horizontal="center" vertical="center" wrapText="1"/>
    </xf>
    <xf numFmtId="166" fontId="24" fillId="0" borderId="17" xfId="0" applyNumberFormat="1" applyFont="1" applyBorder="1" applyAlignment="1">
      <alignment horizontal="right" vertical="center" wrapText="1"/>
    </xf>
    <xf numFmtId="167" fontId="24" fillId="34" borderId="21" xfId="0" applyNumberFormat="1" applyFont="1" applyFill="1" applyBorder="1" applyAlignment="1">
      <alignment horizontal="right" vertical="center" wrapText="1"/>
    </xf>
    <xf numFmtId="167" fontId="24" fillId="35" borderId="21" xfId="0" applyNumberFormat="1" applyFont="1" applyFill="1" applyBorder="1" applyAlignment="1">
      <alignment horizontal="right" vertical="center" wrapText="1"/>
    </xf>
    <xf numFmtId="167" fontId="24" fillId="2" borderId="21" xfId="0" applyNumberFormat="1" applyFont="1" applyFill="1" applyBorder="1" applyAlignment="1">
      <alignment horizontal="right" vertical="center" wrapText="1"/>
    </xf>
    <xf numFmtId="9" fontId="25" fillId="15" borderId="21" xfId="6" applyFont="1" applyFill="1" applyBorder="1" applyAlignment="1">
      <alignment horizontal="center" vertical="center" wrapText="1"/>
    </xf>
    <xf numFmtId="170" fontId="24" fillId="2" borderId="42" xfId="8" applyNumberFormat="1" applyFont="1" applyFill="1" applyBorder="1" applyAlignment="1">
      <alignment vertical="center"/>
    </xf>
    <xf numFmtId="9" fontId="24" fillId="34" borderId="42" xfId="0" applyNumberFormat="1" applyFont="1" applyFill="1" applyBorder="1" applyAlignment="1">
      <alignment vertical="center" wrapText="1"/>
    </xf>
    <xf numFmtId="9" fontId="11" fillId="36" borderId="42" xfId="0" applyNumberFormat="1" applyFont="1" applyFill="1" applyBorder="1" applyAlignment="1">
      <alignment horizontal="justify" vertical="center" wrapText="1"/>
    </xf>
    <xf numFmtId="9" fontId="11" fillId="37" borderId="42" xfId="0" applyNumberFormat="1" applyFont="1" applyFill="1" applyBorder="1" applyAlignment="1">
      <alignment horizontal="justify" vertical="center" wrapText="1"/>
    </xf>
    <xf numFmtId="9" fontId="29" fillId="0" borderId="37" xfId="6" applyFont="1" applyBorder="1" applyAlignment="1">
      <alignment horizontal="center" vertical="center"/>
    </xf>
    <xf numFmtId="3" fontId="24" fillId="43" borderId="42" xfId="0" applyNumberFormat="1" applyFont="1" applyFill="1" applyBorder="1" applyAlignment="1">
      <alignment vertical="center"/>
    </xf>
    <xf numFmtId="49" fontId="62" fillId="0" borderId="38" xfId="10" applyNumberFormat="1" applyFont="1" applyBorder="1" applyAlignment="1">
      <alignment horizontal="center" vertical="center"/>
    </xf>
    <xf numFmtId="0" fontId="4" fillId="2" borderId="2" xfId="0" applyFont="1" applyFill="1" applyBorder="1" applyAlignment="1">
      <alignment horizontal="center" vertical="center"/>
    </xf>
    <xf numFmtId="0" fontId="5" fillId="0" borderId="3" xfId="0" applyFont="1" applyBorder="1"/>
    <xf numFmtId="0" fontId="5" fillId="0" borderId="8" xfId="0" applyFont="1" applyBorder="1"/>
    <xf numFmtId="0" fontId="5" fillId="0" borderId="7" xfId="0" applyFont="1" applyBorder="1"/>
    <xf numFmtId="0" fontId="5" fillId="0" borderId="9" xfId="0" applyFont="1" applyBorder="1"/>
    <xf numFmtId="0" fontId="5" fillId="0" borderId="10" xfId="0" applyFont="1" applyBorder="1"/>
    <xf numFmtId="0" fontId="6" fillId="31" borderId="4" xfId="0" applyFont="1" applyFill="1" applyBorder="1" applyAlignment="1">
      <alignment horizontal="center" vertical="center"/>
    </xf>
    <xf numFmtId="0" fontId="5" fillId="31" borderId="5" xfId="0" applyFont="1" applyFill="1" applyBorder="1"/>
    <xf numFmtId="0" fontId="5" fillId="31" borderId="6" xfId="0" applyFont="1" applyFill="1" applyBorder="1"/>
    <xf numFmtId="0" fontId="6" fillId="2" borderId="4" xfId="0" applyFont="1" applyFill="1" applyBorder="1" applyAlignment="1">
      <alignment horizontal="center" vertical="center"/>
    </xf>
    <xf numFmtId="0" fontId="61" fillId="31" borderId="5" xfId="0" applyFont="1" applyFill="1" applyBorder="1"/>
    <xf numFmtId="0" fontId="61" fillId="31" borderId="6" xfId="0" applyFont="1" applyFill="1" applyBorder="1"/>
    <xf numFmtId="0" fontId="7" fillId="3" borderId="11" xfId="0" applyFont="1" applyFill="1" applyBorder="1" applyAlignment="1">
      <alignment horizontal="center"/>
    </xf>
    <xf numFmtId="0" fontId="5" fillId="0" borderId="12" xfId="0" applyFont="1" applyBorder="1"/>
    <xf numFmtId="0" fontId="5" fillId="0" borderId="13" xfId="0" applyFont="1" applyBorder="1"/>
    <xf numFmtId="0" fontId="10" fillId="4" borderId="4" xfId="0" applyFont="1" applyFill="1" applyBorder="1" applyAlignment="1">
      <alignment horizontal="left" vertical="center" wrapText="1"/>
    </xf>
    <xf numFmtId="0" fontId="5" fillId="0" borderId="5" xfId="0" applyFont="1" applyBorder="1"/>
    <xf numFmtId="0" fontId="5" fillId="0" borderId="6" xfId="0" applyFont="1" applyBorder="1"/>
    <xf numFmtId="0" fontId="11" fillId="2" borderId="4" xfId="0" applyFont="1" applyFill="1" applyBorder="1" applyAlignment="1">
      <alignment horizontal="left" vertical="center" wrapText="1"/>
    </xf>
    <xf numFmtId="0" fontId="12" fillId="3" borderId="11" xfId="0" applyFont="1" applyFill="1" applyBorder="1" applyAlignment="1">
      <alignment horizontal="center" vertical="center" wrapText="1"/>
    </xf>
    <xf numFmtId="0" fontId="8" fillId="2" borderId="14" xfId="0" applyFont="1" applyFill="1" applyBorder="1" applyAlignment="1">
      <alignment horizontal="center" wrapText="1"/>
    </xf>
    <xf numFmtId="0" fontId="5" fillId="0" borderId="15" xfId="0" applyFont="1" applyBorder="1"/>
    <xf numFmtId="0" fontId="14" fillId="3" borderId="14" xfId="0" applyFont="1" applyFill="1" applyBorder="1" applyAlignment="1">
      <alignment horizontal="center" wrapText="1"/>
    </xf>
    <xf numFmtId="0" fontId="5" fillId="0" borderId="96" xfId="0" applyFont="1" applyBorder="1"/>
    <xf numFmtId="1" fontId="11" fillId="2" borderId="4" xfId="0" applyNumberFormat="1" applyFont="1" applyFill="1" applyBorder="1" applyAlignment="1">
      <alignment horizontal="left" vertical="center" wrapText="1"/>
    </xf>
    <xf numFmtId="1" fontId="11" fillId="2" borderId="4"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5" fillId="0" borderId="16" xfId="0" applyFont="1" applyBorder="1"/>
    <xf numFmtId="0" fontId="5" fillId="0" borderId="20" xfId="0" applyFont="1" applyBorder="1"/>
    <xf numFmtId="0" fontId="18" fillId="3" borderId="18" xfId="0" applyFont="1" applyFill="1" applyBorder="1" applyAlignment="1">
      <alignment horizontal="center" vertical="center" wrapText="1"/>
    </xf>
    <xf numFmtId="0" fontId="5" fillId="0" borderId="24" xfId="0" applyFont="1" applyBorder="1"/>
    <xf numFmtId="0" fontId="5" fillId="0" borderId="25" xfId="0" applyFont="1" applyBorder="1"/>
    <xf numFmtId="0" fontId="5" fillId="0" borderId="26" xfId="0" applyFont="1" applyBorder="1"/>
    <xf numFmtId="0" fontId="0" fillId="0" borderId="0" xfId="0"/>
    <xf numFmtId="0" fontId="5" fillId="0" borderId="27" xfId="0" applyFont="1" applyBorder="1"/>
    <xf numFmtId="0" fontId="5" fillId="0" borderId="22" xfId="0" applyFont="1" applyBorder="1"/>
    <xf numFmtId="0" fontId="5" fillId="0" borderId="28" xfId="0" applyFont="1" applyBorder="1"/>
    <xf numFmtId="0" fontId="5" fillId="0" borderId="29" xfId="0" applyFont="1" applyBorder="1"/>
    <xf numFmtId="0" fontId="14" fillId="3" borderId="18"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11" xfId="0" applyFont="1" applyFill="1" applyBorder="1" applyAlignment="1">
      <alignment horizontal="left" vertical="center"/>
    </xf>
    <xf numFmtId="0" fontId="23" fillId="3" borderId="18" xfId="0" applyFont="1" applyFill="1" applyBorder="1" applyAlignment="1">
      <alignment horizontal="left" vertical="center" wrapText="1"/>
    </xf>
    <xf numFmtId="0" fontId="8" fillId="3" borderId="14" xfId="0" applyFont="1" applyFill="1" applyBorder="1" applyAlignment="1">
      <alignment horizontal="center" wrapText="1"/>
    </xf>
    <xf numFmtId="0" fontId="11" fillId="0" borderId="2" xfId="0" applyFont="1" applyBorder="1" applyAlignment="1">
      <alignment horizontal="left" vertical="center" wrapText="1"/>
    </xf>
    <xf numFmtId="0" fontId="10" fillId="4" borderId="18" xfId="0" applyFont="1" applyFill="1" applyBorder="1" applyAlignment="1">
      <alignment horizontal="left" vertical="center" wrapText="1"/>
    </xf>
    <xf numFmtId="0" fontId="5" fillId="0" borderId="19" xfId="0" applyFont="1" applyBorder="1"/>
    <xf numFmtId="0" fontId="5" fillId="0" borderId="23" xfId="0" applyFont="1" applyBorder="1"/>
    <xf numFmtId="0" fontId="11" fillId="0" borderId="4" xfId="0" applyFont="1" applyBorder="1" applyAlignment="1">
      <alignment horizontal="left" vertical="center" wrapText="1"/>
    </xf>
    <xf numFmtId="0" fontId="8" fillId="3" borderId="18" xfId="0" applyFont="1" applyFill="1" applyBorder="1" applyAlignment="1">
      <alignment horizontal="center" wrapText="1"/>
    </xf>
    <xf numFmtId="0" fontId="79" fillId="2" borderId="4" xfId="10" applyFont="1" applyFill="1" applyBorder="1" applyAlignment="1">
      <alignment horizontal="center" vertical="center"/>
    </xf>
    <xf numFmtId="0" fontId="79" fillId="2" borderId="96" xfId="10" applyFont="1" applyFill="1" applyBorder="1" applyAlignment="1">
      <alignment horizontal="center" vertical="center"/>
    </xf>
    <xf numFmtId="0" fontId="79" fillId="2" borderId="6" xfId="10" applyFont="1" applyFill="1" applyBorder="1" applyAlignment="1">
      <alignment horizontal="center" vertical="center"/>
    </xf>
    <xf numFmtId="0" fontId="79" fillId="6" borderId="4" xfId="10" applyFont="1" applyFill="1" applyBorder="1" applyAlignment="1">
      <alignment horizontal="left" vertical="center"/>
    </xf>
    <xf numFmtId="0" fontId="79" fillId="6" borderId="6" xfId="10" applyFont="1" applyFill="1" applyBorder="1" applyAlignment="1">
      <alignment horizontal="left" vertical="center"/>
    </xf>
    <xf numFmtId="0" fontId="79" fillId="0" borderId="4" xfId="10" applyFont="1" applyBorder="1" applyAlignment="1">
      <alignment horizontal="left" vertical="center"/>
    </xf>
    <xf numFmtId="0" fontId="79" fillId="0" borderId="6" xfId="10" applyFont="1" applyBorder="1" applyAlignment="1">
      <alignment horizontal="left" vertical="center"/>
    </xf>
    <xf numFmtId="0" fontId="79" fillId="2" borderId="4" xfId="10" applyFont="1" applyFill="1" applyBorder="1" applyAlignment="1">
      <alignment horizontal="left" vertical="center" wrapText="1"/>
    </xf>
    <xf numFmtId="0" fontId="79" fillId="2" borderId="96" xfId="10" applyFont="1" applyFill="1" applyBorder="1" applyAlignment="1">
      <alignment horizontal="left" vertical="center" wrapText="1"/>
    </xf>
    <xf numFmtId="0" fontId="79" fillId="2" borderId="6" xfId="10" applyFont="1" applyFill="1" applyBorder="1" applyAlignment="1">
      <alignment horizontal="left" vertical="center" wrapText="1"/>
    </xf>
    <xf numFmtId="0" fontId="76" fillId="4" borderId="4" xfId="10" applyFont="1" applyFill="1" applyBorder="1" applyAlignment="1">
      <alignment horizontal="left" vertical="center" wrapText="1"/>
    </xf>
    <xf numFmtId="0" fontId="76" fillId="4" borderId="96" xfId="10" applyFont="1" applyFill="1" applyBorder="1" applyAlignment="1">
      <alignment horizontal="left" vertical="center" wrapText="1"/>
    </xf>
    <xf numFmtId="0" fontId="76" fillId="4" borderId="6" xfId="10" applyFont="1" applyFill="1" applyBorder="1" applyAlignment="1">
      <alignment horizontal="left" vertical="center" wrapText="1"/>
    </xf>
    <xf numFmtId="0" fontId="76" fillId="4" borderId="4" xfId="10" applyFont="1" applyFill="1" applyBorder="1" applyAlignment="1">
      <alignment horizontal="center" vertical="center" wrapText="1"/>
    </xf>
    <xf numFmtId="0" fontId="76" fillId="4" borderId="96" xfId="10" applyFont="1" applyFill="1" applyBorder="1" applyAlignment="1">
      <alignment horizontal="center" vertical="center" wrapText="1"/>
    </xf>
    <xf numFmtId="0" fontId="76" fillId="4" borderId="6" xfId="10" applyFont="1" applyFill="1" applyBorder="1" applyAlignment="1">
      <alignment horizontal="center" vertical="center" wrapText="1"/>
    </xf>
    <xf numFmtId="0" fontId="79" fillId="0" borderId="96" xfId="10" applyFont="1" applyBorder="1" applyAlignment="1">
      <alignment horizontal="left" vertical="center"/>
    </xf>
    <xf numFmtId="0" fontId="79" fillId="0" borderId="4" xfId="10" applyFont="1" applyBorder="1" applyAlignment="1">
      <alignment horizontal="center" vertical="center"/>
    </xf>
    <xf numFmtId="0" fontId="79" fillId="0" borderId="96" xfId="10" applyFont="1" applyBorder="1" applyAlignment="1">
      <alignment horizontal="center" vertical="center"/>
    </xf>
    <xf numFmtId="0" fontId="79" fillId="0" borderId="6" xfId="10" applyFont="1" applyBorder="1" applyAlignment="1">
      <alignment horizontal="center" vertical="center"/>
    </xf>
    <xf numFmtId="164" fontId="79" fillId="0" borderId="4" xfId="10" applyNumberFormat="1" applyFont="1" applyBorder="1" applyAlignment="1">
      <alignment horizontal="left" vertical="center" wrapText="1"/>
    </xf>
    <xf numFmtId="164" fontId="79" fillId="0" borderId="6" xfId="10" applyNumberFormat="1" applyFont="1" applyBorder="1" applyAlignment="1">
      <alignment horizontal="left" vertical="center" wrapText="1"/>
    </xf>
    <xf numFmtId="0" fontId="79" fillId="0" borderId="4" xfId="10" applyFont="1" applyBorder="1" applyAlignment="1">
      <alignment horizontal="left" vertical="center" wrapText="1"/>
    </xf>
    <xf numFmtId="0" fontId="79" fillId="0" borderId="6" xfId="10" applyFont="1" applyBorder="1" applyAlignment="1">
      <alignment horizontal="left" vertical="center" wrapText="1"/>
    </xf>
    <xf numFmtId="0" fontId="79" fillId="2" borderId="4" xfId="10" applyFont="1" applyFill="1" applyBorder="1" applyAlignment="1">
      <alignment horizontal="center" vertical="center" wrapText="1"/>
    </xf>
    <xf numFmtId="0" fontId="79" fillId="2" borderId="96" xfId="10" applyFont="1" applyFill="1" applyBorder="1" applyAlignment="1">
      <alignment horizontal="center" vertical="center" wrapText="1"/>
    </xf>
    <xf numFmtId="0" fontId="79" fillId="2" borderId="6" xfId="10" applyFont="1" applyFill="1" applyBorder="1" applyAlignment="1">
      <alignment horizontal="center" vertical="center" wrapText="1"/>
    </xf>
    <xf numFmtId="0" fontId="79" fillId="0" borderId="96" xfId="10" applyFont="1" applyBorder="1" applyAlignment="1">
      <alignment horizontal="left" vertical="center" wrapText="1"/>
    </xf>
    <xf numFmtId="0" fontId="79" fillId="6" borderId="4" xfId="10" applyFont="1" applyFill="1" applyBorder="1" applyAlignment="1">
      <alignment horizontal="left" vertical="center" wrapText="1"/>
    </xf>
    <xf numFmtId="0" fontId="79" fillId="6" borderId="6" xfId="10" applyFont="1" applyFill="1" applyBorder="1" applyAlignment="1">
      <alignment horizontal="left" vertical="center" wrapText="1"/>
    </xf>
    <xf numFmtId="0" fontId="76" fillId="4" borderId="2" xfId="10" applyFont="1" applyFill="1" applyBorder="1" applyAlignment="1">
      <alignment horizontal="center" vertical="center" wrapText="1"/>
    </xf>
    <xf numFmtId="0" fontId="76" fillId="4" borderId="31" xfId="10" applyFont="1" applyFill="1" applyBorder="1" applyAlignment="1">
      <alignment horizontal="center" vertical="center" wrapText="1"/>
    </xf>
    <xf numFmtId="0" fontId="76" fillId="4" borderId="95" xfId="10" applyFont="1" applyFill="1" applyBorder="1" applyAlignment="1">
      <alignment horizontal="center" vertical="center" wrapText="1"/>
    </xf>
    <xf numFmtId="0" fontId="76" fillId="4" borderId="55" xfId="10" applyFont="1" applyFill="1" applyBorder="1" applyAlignment="1">
      <alignment horizontal="center" vertical="center" wrapText="1"/>
    </xf>
    <xf numFmtId="49" fontId="77" fillId="0" borderId="38" xfId="10" applyNumberFormat="1" applyFont="1" applyBorder="1" applyAlignment="1">
      <alignment horizontal="center" vertical="center"/>
    </xf>
    <xf numFmtId="49" fontId="77" fillId="0" borderId="37" xfId="10" applyNumberFormat="1" applyFont="1" applyBorder="1" applyAlignment="1">
      <alignment horizontal="center" vertical="center"/>
    </xf>
    <xf numFmtId="0" fontId="79" fillId="6" borderId="96" xfId="10" applyFont="1" applyFill="1" applyBorder="1" applyAlignment="1">
      <alignment horizontal="left" vertical="center" wrapText="1"/>
    </xf>
    <xf numFmtId="0" fontId="79" fillId="6" borderId="96" xfId="10" applyFont="1" applyFill="1" applyBorder="1" applyAlignment="1">
      <alignment horizontal="left" vertical="center"/>
    </xf>
    <xf numFmtId="0" fontId="75" fillId="31" borderId="108" xfId="10" applyFont="1" applyFill="1" applyBorder="1" applyAlignment="1">
      <alignment horizontal="center" vertical="center"/>
    </xf>
    <xf numFmtId="0" fontId="75" fillId="31" borderId="108" xfId="10" applyFont="1" applyFill="1" applyBorder="1" applyAlignment="1">
      <alignment horizontal="right" vertical="center"/>
    </xf>
    <xf numFmtId="0" fontId="76" fillId="4" borderId="132" xfId="10" applyFont="1" applyFill="1" applyBorder="1" applyAlignment="1">
      <alignment horizontal="center" vertical="center" wrapText="1"/>
    </xf>
    <xf numFmtId="0" fontId="76" fillId="4" borderId="133" xfId="10" applyFont="1" applyFill="1" applyBorder="1" applyAlignment="1">
      <alignment horizontal="center" vertical="center" wrapText="1"/>
    </xf>
    <xf numFmtId="0" fontId="76" fillId="4" borderId="134" xfId="10" applyFont="1" applyFill="1" applyBorder="1" applyAlignment="1">
      <alignment horizontal="center" vertical="center" wrapText="1"/>
    </xf>
    <xf numFmtId="0" fontId="76" fillId="23" borderId="97" xfId="10" applyFont="1" applyFill="1" applyBorder="1" applyAlignment="1">
      <alignment horizontal="left" vertical="center" wrapText="1"/>
    </xf>
    <xf numFmtId="0" fontId="76" fillId="23" borderId="122" xfId="10" applyFont="1" applyFill="1" applyBorder="1" applyAlignment="1">
      <alignment horizontal="left" vertical="center" wrapText="1"/>
    </xf>
    <xf numFmtId="0" fontId="76" fillId="23" borderId="123" xfId="10" applyFont="1" applyFill="1" applyBorder="1" applyAlignment="1">
      <alignment horizontal="left" vertical="center" wrapText="1"/>
    </xf>
    <xf numFmtId="0" fontId="76" fillId="23" borderId="97" xfId="10" applyFont="1" applyFill="1" applyBorder="1" applyAlignment="1">
      <alignment horizontal="center" vertical="center" wrapText="1"/>
    </xf>
    <xf numFmtId="0" fontId="76" fillId="23" borderId="122" xfId="10" applyFont="1" applyFill="1" applyBorder="1" applyAlignment="1">
      <alignment horizontal="center" vertical="center" wrapText="1"/>
    </xf>
    <xf numFmtId="0" fontId="76" fillId="23" borderId="123" xfId="10" applyFont="1" applyFill="1" applyBorder="1" applyAlignment="1">
      <alignment horizontal="center" vertical="center" wrapText="1"/>
    </xf>
    <xf numFmtId="0" fontId="76" fillId="23" borderId="97" xfId="10" applyFont="1" applyFill="1" applyBorder="1" applyAlignment="1">
      <alignment horizontal="justify" vertical="center" wrapText="1"/>
    </xf>
    <xf numFmtId="0" fontId="76" fillId="23" borderId="123" xfId="10" applyFont="1" applyFill="1" applyBorder="1" applyAlignment="1">
      <alignment horizontal="justify" vertical="center" wrapText="1"/>
    </xf>
    <xf numFmtId="0" fontId="76" fillId="23" borderId="122" xfId="10" applyFont="1" applyFill="1" applyBorder="1" applyAlignment="1">
      <alignment horizontal="justify" vertical="center" wrapText="1"/>
    </xf>
    <xf numFmtId="0" fontId="45" fillId="6" borderId="4" xfId="10" applyFont="1" applyFill="1" applyBorder="1" applyAlignment="1">
      <alignment horizontal="left" vertical="center"/>
    </xf>
    <xf numFmtId="0" fontId="5" fillId="0" borderId="6" xfId="10" applyFont="1" applyBorder="1"/>
    <xf numFmtId="0" fontId="45" fillId="0" borderId="4" xfId="10" applyFont="1" applyBorder="1" applyAlignment="1">
      <alignment horizontal="left" vertical="center"/>
    </xf>
    <xf numFmtId="0" fontId="45" fillId="0" borderId="4" xfId="10" applyFont="1" applyBorder="1" applyAlignment="1">
      <alignment horizontal="left" vertical="center" wrapText="1"/>
    </xf>
    <xf numFmtId="0" fontId="5" fillId="0" borderId="96" xfId="10" applyFont="1" applyBorder="1"/>
    <xf numFmtId="0" fontId="62" fillId="0" borderId="97" xfId="10" applyFont="1" applyBorder="1" applyAlignment="1">
      <alignment horizontal="center" vertical="center"/>
    </xf>
    <xf numFmtId="0" fontId="62" fillId="0" borderId="122" xfId="10" applyFont="1" applyBorder="1" applyAlignment="1">
      <alignment horizontal="center" vertical="center"/>
    </xf>
    <xf numFmtId="0" fontId="62" fillId="0" borderId="123" xfId="10" applyFont="1" applyBorder="1" applyAlignment="1">
      <alignment horizontal="center" vertical="center"/>
    </xf>
    <xf numFmtId="0" fontId="62" fillId="31" borderId="97" xfId="2" applyFill="1" applyBorder="1" applyAlignment="1">
      <alignment horizontal="center" vertical="center" wrapText="1"/>
    </xf>
    <xf numFmtId="0" fontId="62" fillId="31" borderId="122" xfId="2" applyFill="1" applyBorder="1" applyAlignment="1">
      <alignment horizontal="center" vertical="center" wrapText="1"/>
    </xf>
    <xf numFmtId="0" fontId="62" fillId="31" borderId="123" xfId="2" applyFill="1" applyBorder="1" applyAlignment="1">
      <alignment horizontal="center" vertical="center" wrapText="1"/>
    </xf>
    <xf numFmtId="0" fontId="62" fillId="0" borderId="98" xfId="10" applyFont="1" applyBorder="1" applyAlignment="1">
      <alignment horizontal="justify" vertical="center"/>
    </xf>
    <xf numFmtId="0" fontId="62" fillId="0" borderId="98" xfId="2" applyBorder="1" applyAlignment="1">
      <alignment horizontal="justify" vertical="center" wrapText="1"/>
    </xf>
    <xf numFmtId="0" fontId="62" fillId="0" borderId="97" xfId="2" applyBorder="1" applyAlignment="1">
      <alignment horizontal="justify" vertical="center" wrapText="1"/>
    </xf>
    <xf numFmtId="0" fontId="62" fillId="0" borderId="123" xfId="2" applyBorder="1" applyAlignment="1">
      <alignment horizontal="justify" vertical="center" wrapText="1"/>
    </xf>
    <xf numFmtId="164" fontId="62" fillId="0" borderId="98" xfId="3" applyNumberFormat="1" applyFont="1" applyFill="1" applyBorder="1" applyAlignment="1">
      <alignment horizontal="justify" vertical="center" wrapText="1"/>
    </xf>
    <xf numFmtId="0" fontId="62" fillId="42" borderId="97" xfId="2" applyFill="1" applyBorder="1" applyAlignment="1">
      <alignment horizontal="justify" vertical="center"/>
    </xf>
    <xf numFmtId="0" fontId="62" fillId="42" borderId="123" xfId="2" applyFill="1" applyBorder="1" applyAlignment="1">
      <alignment horizontal="justify" vertical="center"/>
    </xf>
    <xf numFmtId="0" fontId="62" fillId="31" borderId="97" xfId="2" applyFill="1" applyBorder="1" applyAlignment="1">
      <alignment horizontal="justify" vertical="center" wrapText="1"/>
    </xf>
    <xf numFmtId="0" fontId="62" fillId="31" borderId="122" xfId="2" applyFill="1" applyBorder="1" applyAlignment="1">
      <alignment horizontal="justify" vertical="center" wrapText="1"/>
    </xf>
    <xf numFmtId="0" fontId="62" fillId="31" borderId="123" xfId="2" applyFill="1" applyBorder="1" applyAlignment="1">
      <alignment horizontal="justify" vertical="center" wrapText="1"/>
    </xf>
    <xf numFmtId="0" fontId="76" fillId="0" borderId="98" xfId="2" applyFont="1" applyBorder="1" applyAlignment="1">
      <alignment horizontal="justify" vertical="center" wrapText="1"/>
    </xf>
    <xf numFmtId="0" fontId="78" fillId="4" borderId="130" xfId="10" applyFont="1" applyFill="1" applyBorder="1" applyAlignment="1">
      <alignment horizontal="center" vertical="center" wrapText="1"/>
    </xf>
    <xf numFmtId="0" fontId="78" fillId="4" borderId="131" xfId="10" applyFont="1" applyFill="1" applyBorder="1" applyAlignment="1">
      <alignment horizontal="center" vertical="center" wrapText="1"/>
    </xf>
    <xf numFmtId="0" fontId="45" fillId="2" borderId="4" xfId="10" applyFont="1" applyFill="1" applyBorder="1" applyAlignment="1">
      <alignment horizontal="left" vertical="center" wrapText="1"/>
    </xf>
    <xf numFmtId="0" fontId="5" fillId="0" borderId="96" xfId="10" applyFont="1" applyBorder="1" applyAlignment="1">
      <alignment horizontal="left"/>
    </xf>
    <xf numFmtId="0" fontId="5" fillId="0" borderId="6" xfId="10" applyFont="1" applyBorder="1" applyAlignment="1">
      <alignment horizontal="left"/>
    </xf>
    <xf numFmtId="0" fontId="78" fillId="4" borderId="4" xfId="10" applyFont="1" applyFill="1" applyBorder="1" applyAlignment="1">
      <alignment horizontal="center" vertical="center" wrapText="1"/>
    </xf>
    <xf numFmtId="0" fontId="76" fillId="23" borderId="130" xfId="10" applyFont="1" applyFill="1" applyBorder="1" applyAlignment="1">
      <alignment horizontal="center" vertical="center" wrapText="1"/>
    </xf>
    <xf numFmtId="0" fontId="76" fillId="23" borderId="131" xfId="10" applyFont="1" applyFill="1" applyBorder="1" applyAlignment="1">
      <alignment horizontal="center" vertical="center" wrapText="1"/>
    </xf>
    <xf numFmtId="0" fontId="62" fillId="0" borderId="97" xfId="10" applyFont="1" applyBorder="1" applyAlignment="1">
      <alignment horizontal="justify" vertical="center"/>
    </xf>
    <xf numFmtId="0" fontId="76" fillId="0" borderId="122" xfId="10" applyFont="1" applyBorder="1" applyAlignment="1">
      <alignment horizontal="justify" vertical="center"/>
    </xf>
    <xf numFmtId="0" fontId="76" fillId="0" borderId="123" xfId="10" applyFont="1" applyBorder="1" applyAlignment="1">
      <alignment horizontal="justify" vertical="center"/>
    </xf>
    <xf numFmtId="0" fontId="62" fillId="42" borderId="98" xfId="2" applyFill="1" applyBorder="1" applyAlignment="1">
      <alignment horizontal="justify" vertical="center" wrapText="1"/>
    </xf>
    <xf numFmtId="0" fontId="76" fillId="42" borderId="98" xfId="2" applyFont="1" applyFill="1" applyBorder="1" applyAlignment="1">
      <alignment horizontal="justify" vertical="center" wrapText="1"/>
    </xf>
    <xf numFmtId="0" fontId="62" fillId="42" borderId="97" xfId="2" applyFill="1" applyBorder="1" applyAlignment="1">
      <alignment horizontal="justify" vertical="center" wrapText="1"/>
    </xf>
    <xf numFmtId="0" fontId="76" fillId="42" borderId="123" xfId="2" applyFont="1" applyFill="1" applyBorder="1" applyAlignment="1">
      <alignment horizontal="justify" vertical="center" wrapText="1"/>
    </xf>
    <xf numFmtId="0" fontId="62" fillId="31" borderId="98" xfId="2" applyFill="1" applyBorder="1" applyAlignment="1">
      <alignment horizontal="justify" vertical="center" wrapText="1"/>
    </xf>
    <xf numFmtId="0" fontId="76" fillId="23" borderId="124" xfId="10" applyFont="1" applyFill="1" applyBorder="1" applyAlignment="1">
      <alignment horizontal="center" vertical="center" wrapText="1"/>
    </xf>
    <xf numFmtId="0" fontId="76" fillId="23" borderId="125" xfId="10" applyFont="1" applyFill="1" applyBorder="1" applyAlignment="1">
      <alignment horizontal="center" vertical="center" wrapText="1"/>
    </xf>
    <xf numFmtId="0" fontId="76" fillId="23" borderId="127" xfId="10" applyFont="1" applyFill="1" applyBorder="1" applyAlignment="1">
      <alignment horizontal="center" vertical="center" wrapText="1"/>
    </xf>
    <xf numFmtId="0" fontId="76" fillId="23" borderId="128" xfId="10" applyFont="1" applyFill="1" applyBorder="1" applyAlignment="1">
      <alignment horizontal="center" vertical="center" wrapText="1"/>
    </xf>
    <xf numFmtId="49" fontId="77" fillId="0" borderId="126" xfId="10" applyNumberFormat="1" applyFont="1" applyBorder="1" applyAlignment="1">
      <alignment horizontal="center" vertical="center"/>
    </xf>
    <xf numFmtId="49" fontId="77" fillId="0" borderId="129" xfId="10" applyNumberFormat="1" applyFont="1" applyBorder="1" applyAlignment="1">
      <alignment horizontal="center" vertical="center"/>
    </xf>
    <xf numFmtId="0" fontId="62" fillId="42" borderId="122" xfId="2" applyFill="1" applyBorder="1" applyAlignment="1">
      <alignment horizontal="justify" vertical="center" wrapText="1"/>
    </xf>
    <xf numFmtId="0" fontId="62" fillId="42" borderId="123" xfId="2" applyFill="1" applyBorder="1" applyAlignment="1">
      <alignment horizontal="justify" vertical="center" wrapText="1"/>
    </xf>
    <xf numFmtId="0" fontId="62" fillId="42" borderId="122" xfId="2" applyFill="1" applyBorder="1" applyAlignment="1">
      <alignment horizontal="justify" vertical="center"/>
    </xf>
    <xf numFmtId="0" fontId="76" fillId="23" borderId="110" xfId="10" applyFont="1" applyFill="1" applyBorder="1" applyAlignment="1">
      <alignment horizontal="center" vertical="center" wrapText="1"/>
    </xf>
    <xf numFmtId="0" fontId="76" fillId="23" borderId="111" xfId="10" applyFont="1" applyFill="1" applyBorder="1" applyAlignment="1">
      <alignment horizontal="center" vertical="center" wrapText="1"/>
    </xf>
    <xf numFmtId="0" fontId="76" fillId="23" borderId="112" xfId="10" applyFont="1" applyFill="1" applyBorder="1" applyAlignment="1">
      <alignment horizontal="center" vertical="center" wrapText="1"/>
    </xf>
    <xf numFmtId="9" fontId="29" fillId="6" borderId="107" xfId="4" applyNumberFormat="1" applyFont="1" applyFill="1" applyBorder="1" applyAlignment="1">
      <alignment horizontal="center" vertical="center"/>
    </xf>
    <xf numFmtId="9" fontId="29" fillId="6" borderId="106" xfId="4" applyNumberFormat="1" applyFont="1" applyFill="1" applyBorder="1" applyAlignment="1">
      <alignment horizontal="center" vertical="center"/>
    </xf>
    <xf numFmtId="9" fontId="29" fillId="6" borderId="107" xfId="6" applyFont="1" applyFill="1" applyBorder="1" applyAlignment="1">
      <alignment horizontal="center" vertical="center"/>
    </xf>
    <xf numFmtId="9" fontId="29" fillId="6" borderId="106" xfId="6" applyFont="1" applyFill="1" applyBorder="1" applyAlignment="1">
      <alignment horizontal="center" vertical="center"/>
    </xf>
    <xf numFmtId="9" fontId="29" fillId="6" borderId="103" xfId="6" applyFont="1" applyFill="1" applyBorder="1" applyAlignment="1">
      <alignment horizontal="center" vertical="center"/>
    </xf>
    <xf numFmtId="9" fontId="29" fillId="6" borderId="103" xfId="4" applyNumberFormat="1" applyFont="1" applyFill="1" applyBorder="1" applyAlignment="1">
      <alignment horizontal="center" vertical="center"/>
    </xf>
    <xf numFmtId="164" fontId="24" fillId="2" borderId="99" xfId="0" applyNumberFormat="1" applyFont="1" applyFill="1" applyBorder="1" applyAlignment="1">
      <alignment horizontal="center" vertical="center"/>
    </xf>
    <xf numFmtId="164" fontId="24" fillId="2" borderId="102" xfId="0" applyNumberFormat="1" applyFont="1" applyFill="1" applyBorder="1" applyAlignment="1">
      <alignment horizontal="center" vertical="center"/>
    </xf>
    <xf numFmtId="164" fontId="24" fillId="2" borderId="107" xfId="6" applyNumberFormat="1" applyFont="1" applyFill="1" applyBorder="1" applyAlignment="1">
      <alignment horizontal="center" vertical="center"/>
    </xf>
    <xf numFmtId="164" fontId="24" fillId="2" borderId="103" xfId="6" applyNumberFormat="1" applyFont="1" applyFill="1" applyBorder="1" applyAlignment="1">
      <alignment horizontal="center" vertical="center"/>
    </xf>
    <xf numFmtId="164" fontId="24" fillId="2" borderId="106" xfId="6" applyNumberFormat="1" applyFont="1" applyFill="1" applyBorder="1" applyAlignment="1">
      <alignment horizontal="center" vertical="center"/>
    </xf>
    <xf numFmtId="164" fontId="24" fillId="2" borderId="107" xfId="0" applyNumberFormat="1" applyFont="1" applyFill="1" applyBorder="1" applyAlignment="1">
      <alignment horizontal="center" vertical="center"/>
    </xf>
    <xf numFmtId="9" fontId="69" fillId="6" borderId="107" xfId="0" applyNumberFormat="1" applyFont="1" applyFill="1" applyBorder="1" applyAlignment="1">
      <alignment horizontal="center" vertical="center"/>
    </xf>
    <xf numFmtId="9" fontId="69" fillId="6" borderId="103" xfId="0" applyNumberFormat="1" applyFont="1" applyFill="1" applyBorder="1" applyAlignment="1">
      <alignment horizontal="center" vertical="center"/>
    </xf>
    <xf numFmtId="9" fontId="69" fillId="6" borderId="106" xfId="0" applyNumberFormat="1" applyFont="1" applyFill="1" applyBorder="1" applyAlignment="1">
      <alignment horizontal="center" vertical="center"/>
    </xf>
    <xf numFmtId="164" fontId="24" fillId="2" borderId="103" xfId="0" applyNumberFormat="1" applyFont="1" applyFill="1" applyBorder="1" applyAlignment="1">
      <alignment horizontal="center" vertical="center"/>
    </xf>
    <xf numFmtId="164" fontId="24" fillId="2" borderId="106" xfId="0" applyNumberFormat="1" applyFont="1" applyFill="1" applyBorder="1" applyAlignment="1">
      <alignment horizontal="center" vertical="center"/>
    </xf>
    <xf numFmtId="164" fontId="24" fillId="2" borderId="107" xfId="0" applyNumberFormat="1" applyFont="1" applyFill="1" applyBorder="1" applyAlignment="1">
      <alignment horizontal="center" vertical="center" wrapText="1"/>
    </xf>
    <xf numFmtId="164" fontId="24" fillId="2" borderId="102" xfId="0" applyNumberFormat="1" applyFont="1" applyFill="1" applyBorder="1" applyAlignment="1">
      <alignment horizontal="center" vertical="center" wrapText="1"/>
    </xf>
    <xf numFmtId="0" fontId="11" fillId="2" borderId="107" xfId="0" applyFont="1" applyFill="1" applyBorder="1" applyAlignment="1">
      <alignment horizontal="center" vertical="center"/>
    </xf>
    <xf numFmtId="0" fontId="11" fillId="2" borderId="102" xfId="0" applyFont="1" applyFill="1" applyBorder="1" applyAlignment="1">
      <alignment horizontal="center" vertical="center"/>
    </xf>
    <xf numFmtId="0" fontId="24" fillId="2" borderId="107" xfId="0" applyFont="1" applyFill="1" applyBorder="1" applyAlignment="1">
      <alignment horizontal="center" vertical="center" wrapText="1"/>
    </xf>
    <xf numFmtId="0" fontId="24" fillId="2" borderId="102" xfId="0" applyFont="1" applyFill="1" applyBorder="1" applyAlignment="1">
      <alignment horizontal="center" vertical="center" wrapText="1"/>
    </xf>
    <xf numFmtId="0" fontId="24" fillId="2" borderId="117" xfId="0" applyFont="1" applyFill="1" applyBorder="1" applyAlignment="1">
      <alignment horizontal="center" vertical="center"/>
    </xf>
    <xf numFmtId="0" fontId="24" fillId="2" borderId="118" xfId="0" applyFont="1" applyFill="1" applyBorder="1" applyAlignment="1">
      <alignment horizontal="center" vertical="center"/>
    </xf>
    <xf numFmtId="0" fontId="24" fillId="2" borderId="119" xfId="0" applyFont="1" applyFill="1" applyBorder="1" applyAlignment="1">
      <alignment horizontal="center" vertical="center"/>
    </xf>
    <xf numFmtId="9" fontId="24" fillId="2" borderId="107" xfId="6" applyFont="1" applyFill="1" applyBorder="1" applyAlignment="1">
      <alignment horizontal="center" vertical="center" wrapText="1"/>
    </xf>
    <xf numFmtId="9" fontId="24" fillId="2" borderId="103" xfId="6" applyFont="1" applyFill="1" applyBorder="1" applyAlignment="1">
      <alignment horizontal="center" vertical="center" wrapText="1"/>
    </xf>
    <xf numFmtId="9" fontId="24" fillId="2" borderId="106" xfId="6" applyFont="1" applyFill="1" applyBorder="1" applyAlignment="1">
      <alignment horizontal="center" vertical="center" wrapText="1"/>
    </xf>
    <xf numFmtId="0" fontId="24" fillId="2" borderId="103" xfId="0" applyFont="1" applyFill="1" applyBorder="1" applyAlignment="1">
      <alignment horizontal="center" vertical="center" wrapText="1"/>
    </xf>
    <xf numFmtId="0" fontId="24" fillId="2" borderId="106" xfId="0" applyFont="1" applyFill="1" applyBorder="1" applyAlignment="1">
      <alignment horizontal="center" vertical="center" wrapText="1"/>
    </xf>
    <xf numFmtId="0" fontId="24" fillId="2" borderId="114" xfId="0" applyFont="1" applyFill="1" applyBorder="1" applyAlignment="1">
      <alignment horizontal="center" vertical="center" wrapText="1"/>
    </xf>
    <xf numFmtId="0" fontId="24" fillId="2" borderId="115" xfId="0" applyFont="1" applyFill="1" applyBorder="1" applyAlignment="1">
      <alignment horizontal="center" vertical="center" wrapText="1"/>
    </xf>
    <xf numFmtId="0" fontId="24" fillId="2" borderId="116" xfId="0" applyFont="1" applyFill="1" applyBorder="1" applyAlignment="1">
      <alignment horizontal="center" vertical="center" wrapText="1"/>
    </xf>
    <xf numFmtId="0" fontId="6" fillId="0" borderId="21" xfId="0" applyFont="1" applyBorder="1" applyAlignment="1">
      <alignment horizontal="center" vertical="center"/>
    </xf>
    <xf numFmtId="0" fontId="6" fillId="2" borderId="96" xfId="0" applyFont="1" applyFill="1" applyBorder="1" applyAlignment="1">
      <alignment horizontal="center" vertical="center"/>
    </xf>
    <xf numFmtId="0" fontId="6" fillId="2" borderId="6" xfId="0" applyFont="1" applyFill="1" applyBorder="1" applyAlignment="1">
      <alignment horizontal="center" vertical="center"/>
    </xf>
    <xf numFmtId="0" fontId="11" fillId="2" borderId="103" xfId="0" applyFont="1" applyFill="1" applyBorder="1" applyAlignment="1">
      <alignment horizontal="center" vertical="center"/>
    </xf>
    <xf numFmtId="0" fontId="11" fillId="2" borderId="106" xfId="0" applyFont="1" applyFill="1" applyBorder="1" applyAlignment="1">
      <alignment horizontal="center" vertical="center"/>
    </xf>
    <xf numFmtId="0" fontId="11" fillId="2" borderId="99" xfId="0" applyFont="1" applyFill="1" applyBorder="1" applyAlignment="1">
      <alignment horizontal="center" vertical="center" wrapText="1"/>
    </xf>
    <xf numFmtId="0" fontId="11" fillId="2" borderId="102" xfId="0" applyFont="1" applyFill="1" applyBorder="1" applyAlignment="1">
      <alignment horizontal="center" vertical="center" wrapText="1"/>
    </xf>
    <xf numFmtId="0" fontId="26" fillId="8" borderId="95" xfId="0" applyFont="1" applyFill="1" applyBorder="1" applyAlignment="1">
      <alignment horizontal="center" vertical="center" wrapText="1"/>
    </xf>
    <xf numFmtId="0" fontId="5" fillId="0" borderId="34" xfId="0" applyFont="1" applyBorder="1" applyAlignment="1">
      <alignment horizontal="center"/>
    </xf>
    <xf numFmtId="0" fontId="5" fillId="0" borderId="55" xfId="0" applyFont="1" applyBorder="1" applyAlignment="1">
      <alignment horizontal="center"/>
    </xf>
    <xf numFmtId="0" fontId="25" fillId="2" borderId="11" xfId="0" applyFont="1" applyFill="1" applyBorder="1" applyAlignment="1">
      <alignment horizontal="center" vertical="center" wrapText="1"/>
    </xf>
    <xf numFmtId="0" fontId="5" fillId="0" borderId="12" xfId="0" applyFont="1" applyBorder="1" applyAlignment="1">
      <alignment horizontal="center"/>
    </xf>
    <xf numFmtId="0" fontId="5" fillId="0" borderId="29" xfId="0" applyFont="1" applyBorder="1" applyAlignment="1">
      <alignment horizontal="center"/>
    </xf>
    <xf numFmtId="0" fontId="5" fillId="0" borderId="13" xfId="0" applyFont="1" applyBorder="1" applyAlignment="1">
      <alignment horizontal="center"/>
    </xf>
    <xf numFmtId="0" fontId="26" fillId="7" borderId="95" xfId="0" applyFont="1" applyFill="1" applyBorder="1" applyAlignment="1">
      <alignment horizontal="center" vertical="center" wrapText="1"/>
    </xf>
    <xf numFmtId="0" fontId="5" fillId="0" borderId="34" xfId="0" applyFont="1" applyBorder="1"/>
    <xf numFmtId="0" fontId="5" fillId="0" borderId="55" xfId="0" applyFont="1" applyBorder="1"/>
    <xf numFmtId="0" fontId="26" fillId="8" borderId="4" xfId="0" applyFont="1" applyFill="1" applyBorder="1" applyAlignment="1">
      <alignment horizontal="center" vertical="center" wrapText="1"/>
    </xf>
    <xf numFmtId="0" fontId="5" fillId="0" borderId="96" xfId="0" applyFont="1" applyBorder="1" applyAlignment="1">
      <alignment horizontal="center"/>
    </xf>
    <xf numFmtId="0" fontId="5" fillId="0" borderId="6" xfId="0" applyFont="1" applyBorder="1" applyAlignment="1">
      <alignment horizontal="center"/>
    </xf>
    <xf numFmtId="0" fontId="27" fillId="2" borderId="4" xfId="0" applyFont="1" applyFill="1" applyBorder="1" applyAlignment="1">
      <alignment horizontal="center" vertical="center" wrapText="1"/>
    </xf>
    <xf numFmtId="0" fontId="26" fillId="7" borderId="47" xfId="0" applyFont="1" applyFill="1" applyBorder="1" applyAlignment="1">
      <alignment horizontal="center" vertical="center" wrapText="1"/>
    </xf>
    <xf numFmtId="0" fontId="26" fillId="7" borderId="29" xfId="0" applyFont="1" applyFill="1" applyBorder="1" applyAlignment="1">
      <alignment horizontal="center" vertical="center" wrapText="1"/>
    </xf>
    <xf numFmtId="0" fontId="26" fillId="7" borderId="54" xfId="0" applyFont="1" applyFill="1" applyBorder="1" applyAlignment="1">
      <alignment horizontal="center" vertical="center" wrapText="1"/>
    </xf>
    <xf numFmtId="0" fontId="6" fillId="0" borderId="4" xfId="0" applyFont="1" applyBorder="1" applyAlignment="1">
      <alignment horizontal="center" vertical="center"/>
    </xf>
    <xf numFmtId="0" fontId="28" fillId="10" borderId="39" xfId="0" applyFont="1" applyFill="1" applyBorder="1" applyAlignment="1">
      <alignment horizontal="center" vertical="center" wrapText="1"/>
    </xf>
    <xf numFmtId="0" fontId="5" fillId="0" borderId="40" xfId="0" applyFont="1" applyBorder="1"/>
    <xf numFmtId="0" fontId="5" fillId="0" borderId="41" xfId="0" applyFont="1" applyBorder="1"/>
    <xf numFmtId="0" fontId="64" fillId="27" borderId="42" xfId="0" applyFont="1" applyFill="1" applyBorder="1" applyAlignment="1">
      <alignment horizontal="center" vertical="center" wrapText="1"/>
    </xf>
    <xf numFmtId="0" fontId="28" fillId="13" borderId="43" xfId="0" applyFont="1" applyFill="1" applyBorder="1" applyAlignment="1">
      <alignment horizontal="center" vertical="center" wrapText="1"/>
    </xf>
    <xf numFmtId="0" fontId="5" fillId="0" borderId="51" xfId="0" applyFont="1" applyBorder="1"/>
    <xf numFmtId="0" fontId="24" fillId="2" borderId="11" xfId="0" applyFont="1" applyFill="1" applyBorder="1" applyAlignment="1">
      <alignment horizontal="left" vertical="center" wrapText="1"/>
    </xf>
    <xf numFmtId="0" fontId="28" fillId="14" borderId="44" xfId="0" applyFont="1" applyFill="1" applyBorder="1" applyAlignment="1">
      <alignment horizontal="center" vertical="center" wrapText="1"/>
    </xf>
    <xf numFmtId="0" fontId="5" fillId="0" borderId="46" xfId="0" applyFont="1" applyBorder="1"/>
    <xf numFmtId="0" fontId="5" fillId="0" borderId="48" xfId="0" applyFont="1" applyBorder="1"/>
    <xf numFmtId="0" fontId="5" fillId="0" borderId="50" xfId="0" applyFont="1" applyBorder="1"/>
    <xf numFmtId="0" fontId="28" fillId="8" borderId="44" xfId="0" applyFont="1" applyFill="1" applyBorder="1" applyAlignment="1">
      <alignment horizontal="center" vertical="center" wrapText="1"/>
    </xf>
    <xf numFmtId="0" fontId="5" fillId="0" borderId="45" xfId="0" applyFont="1" applyBorder="1"/>
    <xf numFmtId="0" fontId="5" fillId="0" borderId="49" xfId="0" applyFont="1" applyBorder="1"/>
    <xf numFmtId="0" fontId="28" fillId="11" borderId="44" xfId="0" applyFont="1" applyFill="1" applyBorder="1" applyAlignment="1">
      <alignment horizontal="center" vertical="center" wrapText="1"/>
    </xf>
    <xf numFmtId="0" fontId="28" fillId="10" borderId="47" xfId="0" applyFont="1" applyFill="1" applyBorder="1" applyAlignment="1">
      <alignment horizontal="center" vertical="center" wrapText="1"/>
    </xf>
    <xf numFmtId="0" fontId="5" fillId="0" borderId="54" xfId="0" applyFont="1" applyBorder="1"/>
    <xf numFmtId="0" fontId="5" fillId="0" borderId="95" xfId="0" applyFont="1" applyBorder="1"/>
    <xf numFmtId="0" fontId="28" fillId="12" borderId="44" xfId="0" applyFont="1" applyFill="1" applyBorder="1" applyAlignment="1">
      <alignment horizontal="center" vertical="center" wrapText="1"/>
    </xf>
    <xf numFmtId="0" fontId="28" fillId="14" borderId="39" xfId="0" applyFont="1" applyFill="1" applyBorder="1" applyAlignment="1">
      <alignment horizontal="center" vertical="center" wrapText="1"/>
    </xf>
    <xf numFmtId="0" fontId="64" fillId="27" borderId="44" xfId="0" applyFont="1" applyFill="1" applyBorder="1" applyAlignment="1">
      <alignment horizontal="center" vertical="center" wrapText="1"/>
    </xf>
    <xf numFmtId="0" fontId="64" fillId="27" borderId="46" xfId="0" applyFont="1" applyFill="1" applyBorder="1" applyAlignment="1">
      <alignment horizontal="center" vertical="center" wrapText="1"/>
    </xf>
    <xf numFmtId="0" fontId="64" fillId="27" borderId="48" xfId="0" applyFont="1" applyFill="1" applyBorder="1" applyAlignment="1">
      <alignment horizontal="center" vertical="center" wrapText="1"/>
    </xf>
    <xf numFmtId="0" fontId="64" fillId="27" borderId="50" xfId="0" applyFont="1" applyFill="1" applyBorder="1" applyAlignment="1">
      <alignment horizontal="center" vertical="center" wrapText="1"/>
    </xf>
    <xf numFmtId="0" fontId="26" fillId="7" borderId="30" xfId="0" applyFont="1" applyFill="1" applyBorder="1" applyAlignment="1">
      <alignment horizontal="center" vertical="center" wrapText="1"/>
    </xf>
    <xf numFmtId="0" fontId="26" fillId="7" borderId="31" xfId="0" applyFont="1" applyFill="1" applyBorder="1" applyAlignment="1">
      <alignment horizontal="center" vertical="center" wrapText="1"/>
    </xf>
    <xf numFmtId="0" fontId="28" fillId="10" borderId="21" xfId="0" applyFont="1" applyFill="1" applyBorder="1" applyAlignment="1">
      <alignment horizontal="center" vertical="center" wrapText="1"/>
    </xf>
    <xf numFmtId="0" fontId="5" fillId="0" borderId="30" xfId="0" applyFont="1" applyBorder="1"/>
    <xf numFmtId="0" fontId="6" fillId="0" borderId="108" xfId="0" applyFont="1" applyBorder="1" applyAlignment="1">
      <alignment horizontal="center" vertical="center"/>
    </xf>
    <xf numFmtId="0" fontId="6" fillId="31" borderId="108" xfId="0" applyFont="1" applyFill="1" applyBorder="1" applyAlignment="1">
      <alignment horizontal="center" vertical="center"/>
    </xf>
    <xf numFmtId="0" fontId="28" fillId="4" borderId="4" xfId="0" applyFont="1" applyFill="1" applyBorder="1" applyAlignment="1">
      <alignment horizontal="center" vertical="center" wrapText="1"/>
    </xf>
    <xf numFmtId="0" fontId="28" fillId="38" borderId="21" xfId="0" applyFont="1" applyFill="1" applyBorder="1" applyAlignment="1">
      <alignment horizontal="center" vertical="center" wrapText="1"/>
    </xf>
    <xf numFmtId="0" fontId="29" fillId="0" borderId="36" xfId="0" applyFont="1" applyBorder="1" applyAlignment="1">
      <alignment horizontal="left" vertical="center" wrapText="1"/>
    </xf>
    <xf numFmtId="0" fontId="5" fillId="0" borderId="52" xfId="0" applyFont="1" applyBorder="1"/>
    <xf numFmtId="0" fontId="5" fillId="0" borderId="37" xfId="0" applyFont="1" applyBorder="1"/>
    <xf numFmtId="0" fontId="29" fillId="0" borderId="36" xfId="0" applyFont="1" applyBorder="1" applyAlignment="1">
      <alignment horizontal="center" vertical="center" wrapText="1"/>
    </xf>
    <xf numFmtId="0" fontId="24" fillId="2" borderId="120" xfId="0" applyFont="1" applyFill="1" applyBorder="1" applyAlignment="1">
      <alignment horizontal="center" vertical="center" wrapText="1"/>
    </xf>
    <xf numFmtId="0" fontId="24" fillId="2" borderId="109" xfId="0" applyFont="1" applyFill="1" applyBorder="1" applyAlignment="1">
      <alignment horizontal="center" vertical="center" wrapText="1"/>
    </xf>
    <xf numFmtId="0" fontId="24" fillId="2" borderId="121" xfId="0" applyFont="1" applyFill="1" applyBorder="1" applyAlignment="1">
      <alignment horizontal="center" vertical="center" wrapText="1"/>
    </xf>
    <xf numFmtId="0" fontId="24" fillId="2" borderId="98" xfId="0" applyFont="1" applyFill="1" applyBorder="1" applyAlignment="1">
      <alignment horizontal="center" vertical="center" wrapText="1"/>
    </xf>
    <xf numFmtId="0" fontId="26" fillId="8" borderId="34" xfId="0" applyFont="1" applyFill="1" applyBorder="1" applyAlignment="1">
      <alignment horizontal="center" vertic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108" xfId="0" applyBorder="1" applyAlignment="1">
      <alignment horizontal="center"/>
    </xf>
    <xf numFmtId="0" fontId="26" fillId="10" borderId="34" xfId="0" applyFont="1" applyFill="1" applyBorder="1" applyAlignment="1">
      <alignment horizontal="center" vertical="center"/>
    </xf>
    <xf numFmtId="0" fontId="5" fillId="0" borderId="32" xfId="0" applyFont="1" applyBorder="1"/>
    <xf numFmtId="0" fontId="5" fillId="0" borderId="35" xfId="0" applyFont="1" applyBorder="1"/>
    <xf numFmtId="0" fontId="66" fillId="31" borderId="108" xfId="0" applyFont="1" applyFill="1" applyBorder="1" applyAlignment="1">
      <alignment horizontal="center" vertical="center"/>
    </xf>
    <xf numFmtId="0" fontId="24" fillId="40" borderId="31" xfId="0" applyFont="1" applyFill="1" applyBorder="1" applyAlignment="1">
      <alignment horizontal="center" vertical="center" wrapText="1"/>
    </xf>
    <xf numFmtId="0" fontId="24" fillId="40" borderId="54" xfId="0" applyFont="1" applyFill="1" applyBorder="1" applyAlignment="1">
      <alignment horizontal="center" vertical="center" wrapText="1"/>
    </xf>
    <xf numFmtId="0" fontId="24" fillId="40" borderId="53" xfId="0" applyFont="1" applyFill="1" applyBorder="1" applyAlignment="1">
      <alignment horizontal="center" vertical="center" wrapText="1"/>
    </xf>
    <xf numFmtId="0" fontId="24" fillId="40" borderId="37"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8" fillId="8" borderId="34" xfId="0" applyFont="1" applyFill="1" applyBorder="1" applyAlignment="1">
      <alignment horizontal="center" vertical="center"/>
    </xf>
    <xf numFmtId="0" fontId="5" fillId="0" borderId="33" xfId="0" applyFont="1" applyBorder="1"/>
    <xf numFmtId="0" fontId="24" fillId="2" borderId="54" xfId="0" applyFont="1" applyFill="1" applyBorder="1" applyAlignment="1">
      <alignment horizontal="center" vertical="center" wrapText="1"/>
    </xf>
    <xf numFmtId="0" fontId="5" fillId="31" borderId="54" xfId="0" applyFont="1" applyFill="1" applyBorder="1"/>
    <xf numFmtId="0" fontId="5" fillId="31" borderId="55" xfId="0" applyFont="1" applyFill="1" applyBorder="1"/>
    <xf numFmtId="0" fontId="24" fillId="2" borderId="53" xfId="0" applyFont="1" applyFill="1" applyBorder="1" applyAlignment="1">
      <alignment horizontal="left" vertical="center" wrapText="1"/>
    </xf>
    <xf numFmtId="0" fontId="5" fillId="31" borderId="53" xfId="0" applyFont="1" applyFill="1" applyBorder="1"/>
    <xf numFmtId="0" fontId="5" fillId="31" borderId="37" xfId="0" applyFont="1" applyFill="1" applyBorder="1"/>
    <xf numFmtId="0" fontId="5" fillId="41" borderId="53" xfId="0" applyFont="1" applyFill="1" applyBorder="1"/>
    <xf numFmtId="0" fontId="5" fillId="41" borderId="37" xfId="0" applyFont="1" applyFill="1" applyBorder="1"/>
    <xf numFmtId="0" fontId="11" fillId="34" borderId="53" xfId="0" applyFont="1" applyFill="1" applyBorder="1" applyAlignment="1">
      <alignment vertical="center" wrapText="1"/>
    </xf>
    <xf numFmtId="0" fontId="11" fillId="34" borderId="37" xfId="0" applyFont="1" applyFill="1" applyBorder="1" applyAlignment="1">
      <alignment vertical="center" wrapText="1"/>
    </xf>
    <xf numFmtId="169" fontId="24" fillId="41" borderId="53" xfId="0" applyNumberFormat="1" applyFont="1" applyFill="1" applyBorder="1" applyAlignment="1">
      <alignment horizontal="right" vertical="center" wrapText="1"/>
    </xf>
    <xf numFmtId="0" fontId="5" fillId="34" borderId="53" xfId="0" applyFont="1" applyFill="1" applyBorder="1" applyAlignment="1">
      <alignment vertical="center" wrapText="1"/>
    </xf>
    <xf numFmtId="0" fontId="5" fillId="31" borderId="53" xfId="0" applyFont="1" applyFill="1" applyBorder="1" applyAlignment="1">
      <alignment vertical="center"/>
    </xf>
    <xf numFmtId="0" fontId="5" fillId="31" borderId="37" xfId="0" applyFont="1" applyFill="1" applyBorder="1" applyAlignment="1">
      <alignment vertical="center"/>
    </xf>
    <xf numFmtId="0" fontId="11" fillId="34" borderId="54" xfId="0" applyFont="1" applyFill="1" applyBorder="1" applyAlignment="1">
      <alignment horizontal="center" vertical="center" wrapText="1"/>
    </xf>
    <xf numFmtId="0" fontId="5" fillId="31" borderId="54" xfId="0" applyFont="1" applyFill="1" applyBorder="1" applyAlignment="1">
      <alignment horizontal="center" vertical="center"/>
    </xf>
    <xf numFmtId="0" fontId="5" fillId="31" borderId="55" xfId="0" applyFont="1" applyFill="1" applyBorder="1" applyAlignment="1">
      <alignment horizontal="center" vertical="center"/>
    </xf>
    <xf numFmtId="0" fontId="24" fillId="2" borderId="53" xfId="0" applyFont="1" applyFill="1" applyBorder="1" applyAlignment="1">
      <alignment horizontal="center" vertical="center" wrapText="1"/>
    </xf>
    <xf numFmtId="168" fontId="24" fillId="41" borderId="53" xfId="0" applyNumberFormat="1" applyFont="1" applyFill="1" applyBorder="1" applyAlignment="1">
      <alignment horizontal="right" vertical="center" wrapText="1"/>
    </xf>
    <xf numFmtId="168" fontId="5" fillId="41" borderId="53" xfId="0" applyNumberFormat="1" applyFont="1" applyFill="1" applyBorder="1"/>
    <xf numFmtId="168" fontId="5" fillId="41" borderId="37" xfId="0" applyNumberFormat="1" applyFont="1" applyFill="1" applyBorder="1"/>
    <xf numFmtId="169" fontId="25" fillId="34" borderId="53" xfId="0" applyNumberFormat="1" applyFont="1" applyFill="1" applyBorder="1" applyAlignment="1">
      <alignment horizontal="center" vertical="center" wrapText="1"/>
    </xf>
    <xf numFmtId="0" fontId="65" fillId="31" borderId="53" xfId="0" applyFont="1" applyFill="1" applyBorder="1" applyAlignment="1">
      <alignment horizontal="center" vertical="center" wrapText="1"/>
    </xf>
    <xf numFmtId="0" fontId="65" fillId="31" borderId="37" xfId="0" applyFont="1" applyFill="1" applyBorder="1" applyAlignment="1">
      <alignment horizontal="center" vertical="center" wrapText="1"/>
    </xf>
    <xf numFmtId="0" fontId="11" fillId="2" borderId="56" xfId="0" applyFont="1" applyFill="1" applyBorder="1" applyAlignment="1">
      <alignment horizontal="center" vertical="center"/>
    </xf>
    <xf numFmtId="0" fontId="5" fillId="0" borderId="59" xfId="0" applyFont="1" applyBorder="1"/>
    <xf numFmtId="0" fontId="5" fillId="0" borderId="61" xfId="0" applyFont="1" applyBorder="1"/>
    <xf numFmtId="0" fontId="32" fillId="5" borderId="57" xfId="0" applyFont="1" applyFill="1" applyBorder="1" applyAlignment="1">
      <alignment horizontal="center" vertical="center" wrapText="1"/>
    </xf>
    <xf numFmtId="0" fontId="5" fillId="0" borderId="58" xfId="0" applyFont="1" applyBorder="1"/>
    <xf numFmtId="0" fontId="34" fillId="0" borderId="66" xfId="0" applyFont="1" applyBorder="1" applyAlignment="1">
      <alignment horizontal="center" vertical="center" wrapText="1"/>
    </xf>
    <xf numFmtId="0" fontId="5" fillId="0" borderId="67" xfId="0" applyFont="1" applyBorder="1"/>
    <xf numFmtId="0" fontId="5" fillId="0" borderId="68" xfId="0" applyFont="1" applyBorder="1"/>
    <xf numFmtId="0" fontId="36" fillId="18" borderId="85" xfId="0" applyFont="1" applyFill="1" applyBorder="1" applyAlignment="1">
      <alignment horizontal="center" vertical="center"/>
    </xf>
    <xf numFmtId="0" fontId="5" fillId="0" borderId="86" xfId="0" applyFont="1" applyBorder="1"/>
    <xf numFmtId="0" fontId="5" fillId="0" borderId="87" xfId="0" applyFont="1" applyBorder="1"/>
    <xf numFmtId="0" fontId="34" fillId="0" borderId="62" xfId="0" applyFont="1" applyBorder="1" applyAlignment="1">
      <alignment horizontal="center" vertical="center" wrapText="1"/>
    </xf>
    <xf numFmtId="0" fontId="5" fillId="0" borderId="63" xfId="0" applyFont="1" applyBorder="1"/>
    <xf numFmtId="0" fontId="5" fillId="0" borderId="64" xfId="0" applyFont="1" applyBorder="1"/>
    <xf numFmtId="3" fontId="34" fillId="17" borderId="65" xfId="0" applyNumberFormat="1" applyFont="1" applyFill="1" applyBorder="1" applyAlignment="1">
      <alignment horizontal="center" vertical="center"/>
    </xf>
    <xf numFmtId="0" fontId="34" fillId="17" borderId="62" xfId="0" applyFont="1" applyFill="1" applyBorder="1" applyAlignment="1">
      <alignment horizontal="center" vertical="center"/>
    </xf>
    <xf numFmtId="49" fontId="36" fillId="18" borderId="71" xfId="0" applyNumberFormat="1" applyFont="1" applyFill="1" applyBorder="1" applyAlignment="1">
      <alignment horizontal="center" vertical="center" wrapText="1"/>
    </xf>
    <xf numFmtId="0" fontId="5" fillId="0" borderId="75" xfId="0" applyFont="1" applyBorder="1"/>
    <xf numFmtId="0" fontId="34" fillId="0" borderId="82" xfId="0" applyFont="1" applyBorder="1" applyAlignment="1">
      <alignment horizontal="center" vertical="center" wrapText="1"/>
    </xf>
    <xf numFmtId="0" fontId="5" fillId="0" borderId="83" xfId="0" applyFont="1" applyBorder="1"/>
    <xf numFmtId="0" fontId="5" fillId="0" borderId="84" xfId="0" applyFont="1" applyBorder="1"/>
    <xf numFmtId="0" fontId="39" fillId="20" borderId="11" xfId="0" applyFont="1" applyFill="1" applyBorder="1" applyAlignment="1">
      <alignment horizontal="center"/>
    </xf>
    <xf numFmtId="0" fontId="42" fillId="0" borderId="4" xfId="0" applyFont="1" applyBorder="1" applyAlignment="1">
      <alignment horizontal="left" vertical="top"/>
    </xf>
    <xf numFmtId="0" fontId="42" fillId="0" borderId="4" xfId="0" applyFont="1" applyBorder="1" applyAlignment="1">
      <alignment horizontal="left" vertical="center" wrapText="1"/>
    </xf>
    <xf numFmtId="0" fontId="39" fillId="20" borderId="11" xfId="0" applyFont="1" applyFill="1" applyBorder="1" applyAlignment="1">
      <alignment horizontal="center" vertical="center"/>
    </xf>
    <xf numFmtId="0" fontId="24" fillId="0" borderId="4" xfId="0" applyFont="1" applyBorder="1" applyAlignment="1">
      <alignment horizontal="left" vertical="center" wrapText="1"/>
    </xf>
    <xf numFmtId="0" fontId="26" fillId="21" borderId="4" xfId="0" applyFont="1" applyFill="1" applyBorder="1" applyAlignment="1">
      <alignment horizontal="center" vertical="center" wrapText="1"/>
    </xf>
    <xf numFmtId="0" fontId="24" fillId="0" borderId="4" xfId="0" applyFont="1" applyBorder="1" applyAlignment="1">
      <alignment horizontal="left" vertical="top"/>
    </xf>
  </cellXfs>
  <cellStyles count="11">
    <cellStyle name="Millares" xfId="8" builtinId="3"/>
    <cellStyle name="Millares [0]" xfId="4" builtinId="6"/>
    <cellStyle name="Moneda [0]" xfId="5" builtinId="7"/>
    <cellStyle name="Neutral" xfId="1" builtinId="28"/>
    <cellStyle name="Normal" xfId="0" builtinId="0"/>
    <cellStyle name="Normal 2" xfId="7" xr:uid="{00000000-0005-0000-0000-000006000000}"/>
    <cellStyle name="Normal 3" xfId="9" xr:uid="{AA468372-334E-479C-A86C-D63747AF572C}"/>
    <cellStyle name="Normal 3 2" xfId="10" xr:uid="{9507338C-502E-4CA7-8493-91EFED928AFE}"/>
    <cellStyle name="Normal 4" xfId="2" xr:uid="{00000000-0005-0000-0000-000007000000}"/>
    <cellStyle name="Porcentaje" xfId="6" builtinId="5"/>
    <cellStyle name="Porcentual 2" xfId="3" xr:uid="{00000000-0005-0000-0000-000009000000}"/>
  </cellStyles>
  <dxfs count="15">
    <dxf>
      <font>
        <strike val="0"/>
        <outline val="0"/>
        <shadow val="0"/>
        <u val="none"/>
        <vertAlign val="baseline"/>
        <sz val="10"/>
        <name val="Calibri"/>
        <family val="2"/>
        <scheme val="none"/>
      </font>
      <fill>
        <patternFill patternType="solid">
          <fgColor indexed="64"/>
          <bgColor theme="0"/>
        </patternFill>
      </fill>
      <border diagonalUp="0" diagonalDown="0">
        <left style="thin">
          <color theme="0" tint="-0.24994659260841701"/>
        </left>
        <right style="thin">
          <color theme="0" tint="-0.24994659260841701"/>
        </right>
        <top/>
        <bottom/>
        <vertical/>
        <horizontal/>
      </border>
    </dxf>
    <dxf>
      <font>
        <strike val="0"/>
        <outline val="0"/>
        <shadow val="0"/>
        <u val="none"/>
        <vertAlign val="baseline"/>
        <sz val="10"/>
        <name val="Calibri"/>
        <family val="2"/>
        <scheme val="none"/>
      </font>
      <fill>
        <patternFill patternType="solid">
          <fgColor indexed="64"/>
          <bgColor theme="0"/>
        </patternFill>
      </fill>
    </dxf>
    <dxf>
      <font>
        <strike val="0"/>
        <outline val="0"/>
        <shadow val="0"/>
        <u val="none"/>
        <vertAlign val="baseline"/>
        <sz val="10"/>
        <name val="Calibri"/>
        <family val="2"/>
        <scheme val="none"/>
      </font>
      <fill>
        <patternFill patternType="solid">
          <fgColor indexed="64"/>
          <bgColor theme="0"/>
        </patternFill>
      </fill>
    </dxf>
    <dxf>
      <font>
        <b/>
        <strike val="0"/>
        <outline val="0"/>
        <shadow val="0"/>
        <u val="none"/>
        <vertAlign val="baseline"/>
        <sz val="10"/>
        <name val="Calibri"/>
        <family val="2"/>
        <scheme val="none"/>
      </font>
      <fill>
        <patternFill patternType="solid">
          <fgColor indexed="64"/>
          <bgColor theme="4" tint="0.79998168889431442"/>
        </patternFill>
      </fill>
      <alignment horizontal="center" textRotation="0" wrapText="1" indent="0" justifyLastLine="0" shrinkToFit="0" readingOrder="0"/>
    </dxf>
    <dxf>
      <font>
        <strike val="0"/>
        <outline val="0"/>
        <shadow val="0"/>
        <u val="none"/>
        <vertAlign val="baseline"/>
        <sz val="10"/>
        <name val="Calibri"/>
        <family val="2"/>
        <scheme val="none"/>
      </font>
      <fill>
        <patternFill patternType="solid">
          <fgColor indexed="64"/>
          <bgColor theme="0"/>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strike val="0"/>
        <outline val="0"/>
        <shadow val="0"/>
        <u val="none"/>
        <vertAlign val="baseline"/>
        <sz val="10"/>
        <name val="Calibri"/>
        <family val="2"/>
        <scheme val="none"/>
      </font>
      <fill>
        <patternFill patternType="solid">
          <fgColor indexed="64"/>
          <bgColor theme="0"/>
        </patternFill>
      </fill>
    </dxf>
    <dxf>
      <font>
        <strike val="0"/>
        <outline val="0"/>
        <shadow val="0"/>
        <u val="none"/>
        <vertAlign val="baseline"/>
        <sz val="10"/>
        <name val="Calibri"/>
        <family val="2"/>
        <scheme val="none"/>
      </font>
      <fill>
        <patternFill patternType="solid">
          <fgColor indexed="64"/>
          <bgColor theme="0"/>
        </patternFill>
      </fill>
    </dxf>
    <dxf>
      <font>
        <b/>
        <strike val="0"/>
        <outline val="0"/>
        <shadow val="0"/>
        <u val="none"/>
        <vertAlign val="baseline"/>
        <sz val="10"/>
        <name val="Calibri"/>
        <family val="2"/>
        <scheme val="none"/>
      </font>
      <fill>
        <patternFill patternType="solid">
          <fgColor indexed="64"/>
          <bgColor theme="4" tint="0.79998168889431442"/>
        </patternFill>
      </fill>
      <alignment horizontal="center" textRotation="0" wrapText="1" indent="0" justifyLastLine="0" shrinkToFit="0" readingOrder="0"/>
    </dxf>
    <dxf>
      <fill>
        <patternFill patternType="solid">
          <fgColor rgb="FFFF0000"/>
          <bgColor rgb="FFFF0000"/>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2">
    <tableStyle name="LISTAS_1-style" pivot="0" count="3" xr9:uid="{00000000-0011-0000-FFFF-FFFF00000000}">
      <tableStyleElement type="headerRow" dxfId="14"/>
      <tableStyleElement type="firstRowStripe" dxfId="13"/>
      <tableStyleElement type="secondRowStripe" dxfId="12"/>
    </tableStyle>
    <tableStyle name="LISTAS_1-style 2" pivot="0" count="3" xr9:uid="{00000000-0011-0000-FFFF-FFFF01000000}">
      <tableStyleElement type="headerRow" dxfId="11"/>
      <tableStyleElement type="firstRowStripe" dxfId="10"/>
      <tableStyleElement type="secondRowStripe" dxfId="9"/>
    </tableStyle>
  </tableStyles>
  <colors>
    <mruColors>
      <color rgb="FFFF6600"/>
      <color rgb="FF99FF3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Anexo_Hoja%20de%20vida%20Indicador'!A1"/><Relationship Id="rId3" Type="http://schemas.openxmlformats.org/officeDocument/2006/relationships/hyperlink" Target="#'4.Magnitud_Presupuesto'!A1"/><Relationship Id="rId7" Type="http://schemas.openxmlformats.org/officeDocument/2006/relationships/image" Target="../media/image2.png"/><Relationship Id="rId2" Type="http://schemas.openxmlformats.org/officeDocument/2006/relationships/hyperlink" Target="#'3. Metas Proyecto de Inv'!A1"/><Relationship Id="rId1" Type="http://schemas.openxmlformats.org/officeDocument/2006/relationships/hyperlink" Target="#'2.Actividades_Tareas_vig'!A1"/><Relationship Id="rId6" Type="http://schemas.openxmlformats.org/officeDocument/2006/relationships/image" Target="../media/image1.png"/><Relationship Id="rId5" Type="http://schemas.openxmlformats.org/officeDocument/2006/relationships/hyperlink" Target="#'6. Territorializaci&#243;n'!A1"/><Relationship Id="rId4" Type="http://schemas.openxmlformats.org/officeDocument/2006/relationships/hyperlink" Target="#'5. Metas_PDD'!A1"/></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04800" cy="304800"/>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14</xdr:col>
      <xdr:colOff>333375</xdr:colOff>
      <xdr:row>13</xdr:row>
      <xdr:rowOff>371472</xdr:rowOff>
    </xdr:from>
    <xdr:ext cx="2743200" cy="400050"/>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10130518" y="5419722"/>
          <a:ext cx="2743200"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rtl="0"/>
          <a:r>
            <a:rPr lang="es-CO" sz="1200" b="1">
              <a:solidFill>
                <a:schemeClr val="bg1"/>
              </a:solidFill>
              <a:effectLst/>
              <a:latin typeface="+mn-lt"/>
              <a:ea typeface="+mn-ea"/>
              <a:cs typeface="+mn-cs"/>
            </a:rPr>
            <a:t>2.Actividad_tareas_subtareas</a:t>
          </a:r>
          <a:endParaRPr lang="es-CO" sz="1400" b="1">
            <a:solidFill>
              <a:schemeClr val="bg1"/>
            </a:solidFill>
            <a:effectLst/>
          </a:endParaRPr>
        </a:p>
      </xdr:txBody>
    </xdr:sp>
    <xdr:clientData fLocksWithSheet="0"/>
  </xdr:oneCellAnchor>
  <xdr:oneCellAnchor>
    <xdr:from>
      <xdr:col>14</xdr:col>
      <xdr:colOff>333375</xdr:colOff>
      <xdr:row>14</xdr:row>
      <xdr:rowOff>295273</xdr:rowOff>
    </xdr:from>
    <xdr:ext cx="2752725" cy="400050"/>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10130518" y="5615666"/>
          <a:ext cx="2752725"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rtl="0"/>
          <a:r>
            <a:rPr lang="en-US" sz="1200" b="1">
              <a:solidFill>
                <a:schemeClr val="bg1"/>
              </a:solidFill>
              <a:effectLst/>
              <a:latin typeface="+mn-lt"/>
              <a:ea typeface="+mn-ea"/>
              <a:cs typeface="+mn-cs"/>
            </a:rPr>
            <a:t>3. Actividades Proyecto</a:t>
          </a:r>
          <a:endParaRPr lang="es-CO" sz="1400">
            <a:solidFill>
              <a:schemeClr val="bg1"/>
            </a:solidFill>
            <a:effectLst/>
          </a:endParaRPr>
        </a:p>
      </xdr:txBody>
    </xdr:sp>
    <xdr:clientData fLocksWithSheet="0"/>
  </xdr:oneCellAnchor>
  <xdr:oneCellAnchor>
    <xdr:from>
      <xdr:col>14</xdr:col>
      <xdr:colOff>333375</xdr:colOff>
      <xdr:row>15</xdr:row>
      <xdr:rowOff>189138</xdr:rowOff>
    </xdr:from>
    <xdr:ext cx="2752725" cy="40005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10130518" y="6407602"/>
          <a:ext cx="2752725"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342900</xdr:colOff>
      <xdr:row>16</xdr:row>
      <xdr:rowOff>47625</xdr:rowOff>
    </xdr:from>
    <xdr:ext cx="2743200" cy="419100"/>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979163" y="3575213"/>
          <a:ext cx="273367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16</xdr:row>
      <xdr:rowOff>566059</xdr:rowOff>
    </xdr:from>
    <xdr:ext cx="2752725" cy="438150"/>
    <xdr:sp macro="" textlink="">
      <xdr:nvSpPr>
        <xdr:cNvPr id="9" name="Shape 9">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10130518" y="7369630"/>
          <a:ext cx="2752725"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xdr:col>
      <xdr:colOff>109536</xdr:colOff>
      <xdr:row>0</xdr:row>
      <xdr:rowOff>261937</xdr:rowOff>
    </xdr:from>
    <xdr:ext cx="1176338" cy="988219"/>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6" cstate="print"/>
        <a:stretch>
          <a:fillRect/>
        </a:stretch>
      </xdr:blipFill>
      <xdr:spPr>
        <a:xfrm>
          <a:off x="609599" y="261937"/>
          <a:ext cx="1176338" cy="988219"/>
        </a:xfrm>
        <a:prstGeom prst="rect">
          <a:avLst/>
        </a:prstGeom>
        <a:noFill/>
      </xdr:spPr>
    </xdr:pic>
    <xdr:clientData fLocksWithSheet="0"/>
  </xdr:oneCellAnchor>
  <xdr:oneCellAnchor>
    <xdr:from>
      <xdr:col>2</xdr:col>
      <xdr:colOff>314325</xdr:colOff>
      <xdr:row>34</xdr:row>
      <xdr:rowOff>0</xdr:rowOff>
    </xdr:from>
    <xdr:ext cx="1809750" cy="466725"/>
    <xdr:pic>
      <xdr:nvPicPr>
        <xdr:cNvPr id="10" name="image2.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14</xdr:col>
      <xdr:colOff>326572</xdr:colOff>
      <xdr:row>12</xdr:row>
      <xdr:rowOff>312963</xdr:rowOff>
    </xdr:from>
    <xdr:ext cx="2771775" cy="533400"/>
    <xdr:sp macro="" textlink="">
      <xdr:nvSpPr>
        <xdr:cNvPr id="8" name="Shape 8">
          <a:hlinkClick xmlns:r="http://schemas.openxmlformats.org/officeDocument/2006/relationships" r:id="rId8"/>
          <a:extLst>
            <a:ext uri="{FF2B5EF4-FFF2-40B4-BE49-F238E27FC236}">
              <a16:creationId xmlns:a16="http://schemas.microsoft.com/office/drawing/2014/main" id="{746F8142-FB1C-44E7-A271-A6CA195920D7}"/>
            </a:ext>
          </a:extLst>
        </xdr:cNvPr>
        <xdr:cNvSpPr/>
      </xdr:nvSpPr>
      <xdr:spPr>
        <a:xfrm>
          <a:off x="10123715" y="4490356"/>
          <a:ext cx="2771775" cy="5334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Hojas de Vida de los Indicadores MPI-MPDD_Formato F11</a:t>
          </a:r>
          <a:endParaRPr sz="1200" b="0">
            <a:solidFill>
              <a:schemeClr val="lt1"/>
            </a:solidFill>
            <a:latin typeface="Arial"/>
            <a:ea typeface="Arial"/>
            <a:cs typeface="Arial"/>
            <a:sym typeface="Aria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370417</xdr:colOff>
      <xdr:row>0</xdr:row>
      <xdr:rowOff>986</xdr:rowOff>
    </xdr:from>
    <xdr:to>
      <xdr:col>0</xdr:col>
      <xdr:colOff>1143000</xdr:colOff>
      <xdr:row>3</xdr:row>
      <xdr:rowOff>152568</xdr:rowOff>
    </xdr:to>
    <xdr:pic>
      <xdr:nvPicPr>
        <xdr:cNvPr id="2" name="Imagen 1">
          <a:extLst>
            <a:ext uri="{FF2B5EF4-FFF2-40B4-BE49-F238E27FC236}">
              <a16:creationId xmlns:a16="http://schemas.microsoft.com/office/drawing/2014/main" id="{02BE367F-3FAF-4128-8415-1811DF7D6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43</xdr:row>
      <xdr:rowOff>986</xdr:rowOff>
    </xdr:from>
    <xdr:to>
      <xdr:col>0</xdr:col>
      <xdr:colOff>1143000</xdr:colOff>
      <xdr:row>46</xdr:row>
      <xdr:rowOff>152568</xdr:rowOff>
    </xdr:to>
    <xdr:pic>
      <xdr:nvPicPr>
        <xdr:cNvPr id="3" name="Imagen 2">
          <a:extLst>
            <a:ext uri="{FF2B5EF4-FFF2-40B4-BE49-F238E27FC236}">
              <a16:creationId xmlns:a16="http://schemas.microsoft.com/office/drawing/2014/main" id="{204582B7-E923-4309-BE6A-25FAC0C97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20298761"/>
          <a:ext cx="772583" cy="651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232000</xdr:colOff>
      <xdr:row>0</xdr:row>
      <xdr:rowOff>95250</xdr:rowOff>
    </xdr:from>
    <xdr:ext cx="1176338" cy="988219"/>
    <xdr:pic>
      <xdr:nvPicPr>
        <xdr:cNvPr id="2" name="image1.png">
          <a:extLst>
            <a:ext uri="{FF2B5EF4-FFF2-40B4-BE49-F238E27FC236}">
              <a16:creationId xmlns:a16="http://schemas.microsoft.com/office/drawing/2014/main" id="{556CFFBE-A980-4CFC-9AB9-AEBCF8A7EE4A}"/>
            </a:ext>
          </a:extLst>
        </xdr:cNvPr>
        <xdr:cNvPicPr preferRelativeResize="0"/>
      </xdr:nvPicPr>
      <xdr:blipFill>
        <a:blip xmlns:r="http://schemas.openxmlformats.org/officeDocument/2006/relationships" r:embed="rId1" cstate="print"/>
        <a:stretch>
          <a:fillRect/>
        </a:stretch>
      </xdr:blipFill>
      <xdr:spPr>
        <a:xfrm>
          <a:off x="817107" y="95250"/>
          <a:ext cx="1176338" cy="98821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660625</xdr:colOff>
      <xdr:row>0</xdr:row>
      <xdr:rowOff>261937</xdr:rowOff>
    </xdr:from>
    <xdr:ext cx="1176338" cy="988219"/>
    <xdr:pic>
      <xdr:nvPicPr>
        <xdr:cNvPr id="3" name="image1.png">
          <a:extLst>
            <a:ext uri="{FF2B5EF4-FFF2-40B4-BE49-F238E27FC236}">
              <a16:creationId xmlns:a16="http://schemas.microsoft.com/office/drawing/2014/main" id="{D0AB9A38-0526-452E-BFEC-31D8EC8E4F5F}"/>
            </a:ext>
          </a:extLst>
        </xdr:cNvPr>
        <xdr:cNvPicPr preferRelativeResize="0"/>
      </xdr:nvPicPr>
      <xdr:blipFill>
        <a:blip xmlns:r="http://schemas.openxmlformats.org/officeDocument/2006/relationships" r:embed="rId1" cstate="print"/>
        <a:stretch>
          <a:fillRect/>
        </a:stretch>
      </xdr:blipFill>
      <xdr:spPr>
        <a:xfrm>
          <a:off x="660625" y="261937"/>
          <a:ext cx="1176338" cy="988219"/>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536800</xdr:colOff>
      <xdr:row>0</xdr:row>
      <xdr:rowOff>108857</xdr:rowOff>
    </xdr:from>
    <xdr:ext cx="1176338" cy="988219"/>
    <xdr:pic>
      <xdr:nvPicPr>
        <xdr:cNvPr id="2" name="image1.png">
          <a:extLst>
            <a:ext uri="{FF2B5EF4-FFF2-40B4-BE49-F238E27FC236}">
              <a16:creationId xmlns:a16="http://schemas.microsoft.com/office/drawing/2014/main" id="{6CC84E2D-6C83-4F12-974F-B8FFEDA3B3D7}"/>
            </a:ext>
          </a:extLst>
        </xdr:cNvPr>
        <xdr:cNvPicPr preferRelativeResize="0"/>
      </xdr:nvPicPr>
      <xdr:blipFill>
        <a:blip xmlns:r="http://schemas.openxmlformats.org/officeDocument/2006/relationships" r:embed="rId1" cstate="print"/>
        <a:stretch>
          <a:fillRect/>
        </a:stretch>
      </xdr:blipFill>
      <xdr:spPr>
        <a:xfrm>
          <a:off x="536800" y="108857"/>
          <a:ext cx="1176338" cy="988219"/>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703714</xdr:colOff>
      <xdr:row>0</xdr:row>
      <xdr:rowOff>56697</xdr:rowOff>
    </xdr:from>
    <xdr:ext cx="1790930" cy="1431017"/>
    <xdr:pic>
      <xdr:nvPicPr>
        <xdr:cNvPr id="2" name="image1.png">
          <a:extLst>
            <a:ext uri="{FF2B5EF4-FFF2-40B4-BE49-F238E27FC236}">
              <a16:creationId xmlns:a16="http://schemas.microsoft.com/office/drawing/2014/main" id="{13326292-91BA-4C54-9B08-38DD13090A7A}"/>
            </a:ext>
          </a:extLst>
        </xdr:cNvPr>
        <xdr:cNvPicPr preferRelativeResize="0"/>
      </xdr:nvPicPr>
      <xdr:blipFill>
        <a:blip xmlns:r="http://schemas.openxmlformats.org/officeDocument/2006/relationships" r:embed="rId1" cstate="print"/>
        <a:stretch>
          <a:fillRect/>
        </a:stretch>
      </xdr:blipFill>
      <xdr:spPr>
        <a:xfrm>
          <a:off x="1719714" y="56697"/>
          <a:ext cx="1790930" cy="1431017"/>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12</xdr:col>
      <xdr:colOff>0</xdr:colOff>
      <xdr:row>1</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E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E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E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E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E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E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E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E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E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E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E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E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E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6" name="image4.png" descr="http://intranetsdm.movilidadbogota.gov.co:7778/images/pobtrans.gif">
          <a:extLst>
            <a:ext uri="{FF2B5EF4-FFF2-40B4-BE49-F238E27FC236}">
              <a16:creationId xmlns:a16="http://schemas.microsoft.com/office/drawing/2014/main" id="{00000000-0008-0000-0E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7" name="image4.png" descr="http://intranetsdm.movilidadbogota.gov.co:7778/images/pobtrans.gif">
          <a:extLst>
            <a:ext uri="{FF2B5EF4-FFF2-40B4-BE49-F238E27FC236}">
              <a16:creationId xmlns:a16="http://schemas.microsoft.com/office/drawing/2014/main" id="{00000000-0008-0000-0E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8" name="image4.png" descr="http://intranetsdm.movilidadbogota.gov.co:7778/images/pobtrans.gif">
          <a:extLst>
            <a:ext uri="{FF2B5EF4-FFF2-40B4-BE49-F238E27FC236}">
              <a16:creationId xmlns:a16="http://schemas.microsoft.com/office/drawing/2014/main" id="{00000000-0008-0000-0E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9" name="image4.png" descr="http://intranetsdm.movilidadbogota.gov.co:7778/images/pobtrans.gif">
          <a:extLst>
            <a:ext uri="{FF2B5EF4-FFF2-40B4-BE49-F238E27FC236}">
              <a16:creationId xmlns:a16="http://schemas.microsoft.com/office/drawing/2014/main" id="{00000000-0008-0000-0E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0" name="image4.png" descr="http://intranetsdm.movilidadbogota.gov.co:7778/images/pobtrans.gif">
          <a:extLst>
            <a:ext uri="{FF2B5EF4-FFF2-40B4-BE49-F238E27FC236}">
              <a16:creationId xmlns:a16="http://schemas.microsoft.com/office/drawing/2014/main" id="{00000000-0008-0000-0E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1" name="image4.png" descr="http://intranetsdm.movilidadbogota.gov.co:7778/images/pobtrans.gif">
          <a:extLst>
            <a:ext uri="{FF2B5EF4-FFF2-40B4-BE49-F238E27FC236}">
              <a16:creationId xmlns:a16="http://schemas.microsoft.com/office/drawing/2014/main" id="{00000000-0008-0000-0E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2" name="image4.png" descr="http://intranetsdm.movilidadbogota.gov.co:7778/images/pobtrans.gif">
          <a:extLst>
            <a:ext uri="{FF2B5EF4-FFF2-40B4-BE49-F238E27FC236}">
              <a16:creationId xmlns:a16="http://schemas.microsoft.com/office/drawing/2014/main" id="{00000000-0008-0000-0E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3" name="image4.png" descr="http://intranetsdm.movilidadbogota.gov.co:7778/images/pobtrans.gif">
          <a:extLst>
            <a:ext uri="{FF2B5EF4-FFF2-40B4-BE49-F238E27FC236}">
              <a16:creationId xmlns:a16="http://schemas.microsoft.com/office/drawing/2014/main" id="{00000000-0008-0000-0E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4" name="image4.png" descr="http://intranetsdm.movilidadbogota.gov.co:7778/images/pobtrans.gif">
          <a:extLst>
            <a:ext uri="{FF2B5EF4-FFF2-40B4-BE49-F238E27FC236}">
              <a16:creationId xmlns:a16="http://schemas.microsoft.com/office/drawing/2014/main" id="{00000000-0008-0000-0E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5" name="image4.png" descr="http://intranetsdm.movilidadbogota.gov.co:7778/images/pobtrans.gif">
          <a:extLst>
            <a:ext uri="{FF2B5EF4-FFF2-40B4-BE49-F238E27FC236}">
              <a16:creationId xmlns:a16="http://schemas.microsoft.com/office/drawing/2014/main" id="{00000000-0008-0000-0E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6" name="image4.png" descr="http://intranetsdm.movilidadbogota.gov.co:7778/images/pobtrans.gif">
          <a:extLst>
            <a:ext uri="{FF2B5EF4-FFF2-40B4-BE49-F238E27FC236}">
              <a16:creationId xmlns:a16="http://schemas.microsoft.com/office/drawing/2014/main" id="{00000000-0008-0000-0E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7" name="image4.png" descr="http://intranetsdm.movilidadbogota.gov.co:7778/images/pobtrans.gif">
          <a:extLst>
            <a:ext uri="{FF2B5EF4-FFF2-40B4-BE49-F238E27FC236}">
              <a16:creationId xmlns:a16="http://schemas.microsoft.com/office/drawing/2014/main" id="{00000000-0008-0000-0E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8" name="image3.png" descr="http://intranetsdm.movilidadbogota.gov.co:7778/images/pobtrans.gif">
          <a:extLst>
            <a:ext uri="{FF2B5EF4-FFF2-40B4-BE49-F238E27FC236}">
              <a16:creationId xmlns:a16="http://schemas.microsoft.com/office/drawing/2014/main" id="{00000000-0008-0000-0E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9" name="image3.png" descr="http://intranetsdm.movilidadbogota.gov.co:7778/images/pobtrans.gif">
          <a:extLst>
            <a:ext uri="{FF2B5EF4-FFF2-40B4-BE49-F238E27FC236}">
              <a16:creationId xmlns:a16="http://schemas.microsoft.com/office/drawing/2014/main" id="{00000000-0008-0000-0E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0" name="image4.png" descr="http://intranetsdm.movilidadbogota.gov.co:7778/images/pobtrans.gif">
          <a:extLst>
            <a:ext uri="{FF2B5EF4-FFF2-40B4-BE49-F238E27FC236}">
              <a16:creationId xmlns:a16="http://schemas.microsoft.com/office/drawing/2014/main" id="{00000000-0008-0000-0E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1" name="image4.png" descr="http://intranetsdm.movilidadbogota.gov.co:7778/images/pobtrans.gif">
          <a:extLst>
            <a:ext uri="{FF2B5EF4-FFF2-40B4-BE49-F238E27FC236}">
              <a16:creationId xmlns:a16="http://schemas.microsoft.com/office/drawing/2014/main" id="{00000000-0008-0000-0E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2" name="image4.png" descr="http://intranetsdm.movilidadbogota.gov.co:7778/images/pobtrans.gif">
          <a:extLst>
            <a:ext uri="{FF2B5EF4-FFF2-40B4-BE49-F238E27FC236}">
              <a16:creationId xmlns:a16="http://schemas.microsoft.com/office/drawing/2014/main" id="{00000000-0008-0000-0E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3" name="image4.png" descr="http://intranetsdm.movilidadbogota.gov.co:7778/images/pobtrans.gif">
          <a:extLst>
            <a:ext uri="{FF2B5EF4-FFF2-40B4-BE49-F238E27FC236}">
              <a16:creationId xmlns:a16="http://schemas.microsoft.com/office/drawing/2014/main" id="{00000000-0008-0000-0E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4" name="image4.png" descr="http://intranetsdm.movilidadbogota.gov.co:7778/images/pobtrans.gif">
          <a:extLst>
            <a:ext uri="{FF2B5EF4-FFF2-40B4-BE49-F238E27FC236}">
              <a16:creationId xmlns:a16="http://schemas.microsoft.com/office/drawing/2014/main" id="{00000000-0008-0000-0E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5" name="image4.png" descr="http://intranetsdm.movilidadbogota.gov.co:7778/images/pobtrans.gif">
          <a:extLst>
            <a:ext uri="{FF2B5EF4-FFF2-40B4-BE49-F238E27FC236}">
              <a16:creationId xmlns:a16="http://schemas.microsoft.com/office/drawing/2014/main" id="{00000000-0008-0000-0E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6" name="image4.png" descr="http://intranetsdm.movilidadbogota.gov.co:7778/images/pobtrans.gif">
          <a:extLst>
            <a:ext uri="{FF2B5EF4-FFF2-40B4-BE49-F238E27FC236}">
              <a16:creationId xmlns:a16="http://schemas.microsoft.com/office/drawing/2014/main" id="{00000000-0008-0000-0E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7" name="image4.png" descr="http://intranetsdm.movilidadbogota.gov.co:7778/images/pobtrans.gif">
          <a:extLst>
            <a:ext uri="{FF2B5EF4-FFF2-40B4-BE49-F238E27FC236}">
              <a16:creationId xmlns:a16="http://schemas.microsoft.com/office/drawing/2014/main" id="{00000000-0008-0000-0E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8" name="image4.png" descr="http://intranetsdm.movilidadbogota.gov.co:7778/images/pobtrans.gif">
          <a:extLst>
            <a:ext uri="{FF2B5EF4-FFF2-40B4-BE49-F238E27FC236}">
              <a16:creationId xmlns:a16="http://schemas.microsoft.com/office/drawing/2014/main" id="{00000000-0008-0000-0E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9" name="image4.png" descr="http://intranetsdm.movilidadbogota.gov.co:7778/images/pobtrans.gif">
          <a:extLst>
            <a:ext uri="{FF2B5EF4-FFF2-40B4-BE49-F238E27FC236}">
              <a16:creationId xmlns:a16="http://schemas.microsoft.com/office/drawing/2014/main" id="{00000000-0008-0000-0E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0" name="image4.png" descr="http://intranetsdm.movilidadbogota.gov.co:7778/images/pobtrans.gif">
          <a:extLst>
            <a:ext uri="{FF2B5EF4-FFF2-40B4-BE49-F238E27FC236}">
              <a16:creationId xmlns:a16="http://schemas.microsoft.com/office/drawing/2014/main" id="{00000000-0008-0000-0E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1" name="image4.png" descr="http://intranetsdm.movilidadbogota.gov.co:7778/images/pobtrans.gif">
          <a:extLst>
            <a:ext uri="{FF2B5EF4-FFF2-40B4-BE49-F238E27FC236}">
              <a16:creationId xmlns:a16="http://schemas.microsoft.com/office/drawing/2014/main" id="{00000000-0008-0000-0E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2" name="image3.png" descr="http://intranetsdm.movilidadbogota.gov.co:7778/images/pobtrans.gif">
          <a:extLst>
            <a:ext uri="{FF2B5EF4-FFF2-40B4-BE49-F238E27FC236}">
              <a16:creationId xmlns:a16="http://schemas.microsoft.com/office/drawing/2014/main" id="{00000000-0008-0000-0E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3" name="image3.png" descr="http://intranetsdm.movilidadbogota.gov.co:7778/images/pobtrans.gif">
          <a:extLst>
            <a:ext uri="{FF2B5EF4-FFF2-40B4-BE49-F238E27FC236}">
              <a16:creationId xmlns:a16="http://schemas.microsoft.com/office/drawing/2014/main" id="{00000000-0008-0000-0E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4" name="image4.png" descr="http://intranetsdm.movilidadbogota.gov.co:7778/images/pobtrans.gif">
          <a:extLst>
            <a:ext uri="{FF2B5EF4-FFF2-40B4-BE49-F238E27FC236}">
              <a16:creationId xmlns:a16="http://schemas.microsoft.com/office/drawing/2014/main" id="{00000000-0008-0000-0E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5" name="image4.png" descr="http://intranetsdm.movilidadbogota.gov.co:7778/images/pobtrans.gif">
          <a:extLst>
            <a:ext uri="{FF2B5EF4-FFF2-40B4-BE49-F238E27FC236}">
              <a16:creationId xmlns:a16="http://schemas.microsoft.com/office/drawing/2014/main" id="{00000000-0008-0000-0E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6" name="image4.png" descr="http://intranetsdm.movilidadbogota.gov.co:7778/images/pobtrans.gif">
          <a:extLst>
            <a:ext uri="{FF2B5EF4-FFF2-40B4-BE49-F238E27FC236}">
              <a16:creationId xmlns:a16="http://schemas.microsoft.com/office/drawing/2014/main" id="{00000000-0008-0000-0E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7" name="image4.png" descr="http://intranetsdm.movilidadbogota.gov.co:7778/images/pobtrans.gif">
          <a:extLst>
            <a:ext uri="{FF2B5EF4-FFF2-40B4-BE49-F238E27FC236}">
              <a16:creationId xmlns:a16="http://schemas.microsoft.com/office/drawing/2014/main" id="{00000000-0008-0000-0E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8" name="image4.png" descr="http://intranetsdm.movilidadbogota.gov.co:7778/images/pobtrans.gif">
          <a:extLst>
            <a:ext uri="{FF2B5EF4-FFF2-40B4-BE49-F238E27FC236}">
              <a16:creationId xmlns:a16="http://schemas.microsoft.com/office/drawing/2014/main" id="{00000000-0008-0000-0E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9" name="image4.png" descr="http://intranetsdm.movilidadbogota.gov.co:7778/images/pobtrans.gif">
          <a:extLst>
            <a:ext uri="{FF2B5EF4-FFF2-40B4-BE49-F238E27FC236}">
              <a16:creationId xmlns:a16="http://schemas.microsoft.com/office/drawing/2014/main" id="{00000000-0008-0000-0E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0" name="image4.png" descr="http://intranetsdm.movilidadbogota.gov.co:7778/images/pobtrans.gif">
          <a:extLst>
            <a:ext uri="{FF2B5EF4-FFF2-40B4-BE49-F238E27FC236}">
              <a16:creationId xmlns:a16="http://schemas.microsoft.com/office/drawing/2014/main" id="{00000000-0008-0000-0E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1" name="image4.png" descr="http://intranetsdm.movilidadbogota.gov.co:7778/images/pobtrans.gif">
          <a:extLst>
            <a:ext uri="{FF2B5EF4-FFF2-40B4-BE49-F238E27FC236}">
              <a16:creationId xmlns:a16="http://schemas.microsoft.com/office/drawing/2014/main" id="{00000000-0008-0000-0E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2" name="image4.png" descr="http://intranetsdm.movilidadbogota.gov.co:7778/images/pobtrans.gif">
          <a:extLst>
            <a:ext uri="{FF2B5EF4-FFF2-40B4-BE49-F238E27FC236}">
              <a16:creationId xmlns:a16="http://schemas.microsoft.com/office/drawing/2014/main" id="{00000000-0008-0000-0E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3" name="image4.png" descr="http://intranetsdm.movilidadbogota.gov.co:7778/images/pobtrans.gif">
          <a:extLst>
            <a:ext uri="{FF2B5EF4-FFF2-40B4-BE49-F238E27FC236}">
              <a16:creationId xmlns:a16="http://schemas.microsoft.com/office/drawing/2014/main" id="{00000000-0008-0000-0E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4" name="image4.png" descr="http://intranetsdm.movilidadbogota.gov.co:7778/images/pobtrans.gif">
          <a:extLst>
            <a:ext uri="{FF2B5EF4-FFF2-40B4-BE49-F238E27FC236}">
              <a16:creationId xmlns:a16="http://schemas.microsoft.com/office/drawing/2014/main" id="{00000000-0008-0000-0E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5" name="image4.png" descr="http://intranetsdm.movilidadbogota.gov.co:7778/images/pobtrans.gif">
          <a:extLst>
            <a:ext uri="{FF2B5EF4-FFF2-40B4-BE49-F238E27FC236}">
              <a16:creationId xmlns:a16="http://schemas.microsoft.com/office/drawing/2014/main" id="{00000000-0008-0000-0E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6" name="image3.png" descr="http://intranetsdm.movilidadbogota.gov.co:7778/images/pobtrans.gif">
          <a:extLst>
            <a:ext uri="{FF2B5EF4-FFF2-40B4-BE49-F238E27FC236}">
              <a16:creationId xmlns:a16="http://schemas.microsoft.com/office/drawing/2014/main" id="{00000000-0008-0000-0E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7" name="image3.png" descr="http://intranetsdm.movilidadbogota.gov.co:7778/images/pobtrans.gif">
          <a:extLst>
            <a:ext uri="{FF2B5EF4-FFF2-40B4-BE49-F238E27FC236}">
              <a16:creationId xmlns:a16="http://schemas.microsoft.com/office/drawing/2014/main" id="{00000000-0008-0000-0E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8" name="image4.png" descr="http://intranetsdm.movilidadbogota.gov.co:7778/images/pobtrans.gif">
          <a:extLst>
            <a:ext uri="{FF2B5EF4-FFF2-40B4-BE49-F238E27FC236}">
              <a16:creationId xmlns:a16="http://schemas.microsoft.com/office/drawing/2014/main" id="{00000000-0008-0000-0E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9" name="image4.png" descr="http://intranetsdm.movilidadbogota.gov.co:7778/images/pobtrans.gif">
          <a:extLst>
            <a:ext uri="{FF2B5EF4-FFF2-40B4-BE49-F238E27FC236}">
              <a16:creationId xmlns:a16="http://schemas.microsoft.com/office/drawing/2014/main" id="{00000000-0008-0000-0E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60" name="image4.png" descr="http://intranetsdm.movilidadbogota.gov.co:7778/images/pobtrans.gif">
          <a:extLst>
            <a:ext uri="{FF2B5EF4-FFF2-40B4-BE49-F238E27FC236}">
              <a16:creationId xmlns:a16="http://schemas.microsoft.com/office/drawing/2014/main" id="{00000000-0008-0000-0E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61" name="image4.png" descr="http://intranetsdm.movilidadbogota.gov.co:7778/images/pobtrans.gif">
          <a:extLst>
            <a:ext uri="{FF2B5EF4-FFF2-40B4-BE49-F238E27FC236}">
              <a16:creationId xmlns:a16="http://schemas.microsoft.com/office/drawing/2014/main" id="{00000000-0008-0000-0E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62" name="image4.png" descr="http://intranetsdm.movilidadbogota.gov.co:7778/images/pobtrans.gif">
          <a:extLst>
            <a:ext uri="{FF2B5EF4-FFF2-40B4-BE49-F238E27FC236}">
              <a16:creationId xmlns:a16="http://schemas.microsoft.com/office/drawing/2014/main" id="{00000000-0008-0000-0E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63" name="image4.png" descr="http://intranetsdm.movilidadbogota.gov.co:7778/images/pobtrans.gif">
          <a:extLst>
            <a:ext uri="{FF2B5EF4-FFF2-40B4-BE49-F238E27FC236}">
              <a16:creationId xmlns:a16="http://schemas.microsoft.com/office/drawing/2014/main" id="{00000000-0008-0000-0E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64" name="image4.png" descr="http://intranetsdm.movilidadbogota.gov.co:7778/images/pobtrans.gif">
          <a:extLst>
            <a:ext uri="{FF2B5EF4-FFF2-40B4-BE49-F238E27FC236}">
              <a16:creationId xmlns:a16="http://schemas.microsoft.com/office/drawing/2014/main" id="{00000000-0008-0000-0E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65" name="image4.png" descr="http://intranetsdm.movilidadbogota.gov.co:7778/images/pobtrans.gif">
          <a:extLst>
            <a:ext uri="{FF2B5EF4-FFF2-40B4-BE49-F238E27FC236}">
              <a16:creationId xmlns:a16="http://schemas.microsoft.com/office/drawing/2014/main" id="{00000000-0008-0000-0E00-00004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66" name="image4.png" descr="http://intranetsdm.movilidadbogota.gov.co:7778/images/pobtrans.gif">
          <a:extLst>
            <a:ext uri="{FF2B5EF4-FFF2-40B4-BE49-F238E27FC236}">
              <a16:creationId xmlns:a16="http://schemas.microsoft.com/office/drawing/2014/main" id="{00000000-0008-0000-0E00-00004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67" name="image4.png" descr="http://intranetsdm.movilidadbogota.gov.co:7778/images/pobtrans.gif">
          <a:extLst>
            <a:ext uri="{FF2B5EF4-FFF2-40B4-BE49-F238E27FC236}">
              <a16:creationId xmlns:a16="http://schemas.microsoft.com/office/drawing/2014/main" id="{00000000-0008-0000-0E00-00004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68" name="image4.png" descr="http://intranetsdm.movilidadbogota.gov.co:7778/images/pobtrans.gif">
          <a:extLst>
            <a:ext uri="{FF2B5EF4-FFF2-40B4-BE49-F238E27FC236}">
              <a16:creationId xmlns:a16="http://schemas.microsoft.com/office/drawing/2014/main" id="{00000000-0008-0000-0E00-00004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69" name="image4.png" descr="http://intranetsdm.movilidadbogota.gov.co:7778/images/pobtrans.gif">
          <a:extLst>
            <a:ext uri="{FF2B5EF4-FFF2-40B4-BE49-F238E27FC236}">
              <a16:creationId xmlns:a16="http://schemas.microsoft.com/office/drawing/2014/main" id="{00000000-0008-0000-0E00-00004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70" name="image3.png" descr="http://intranetsdm.movilidadbogota.gov.co:7778/images/pobtrans.gif">
          <a:extLst>
            <a:ext uri="{FF2B5EF4-FFF2-40B4-BE49-F238E27FC236}">
              <a16:creationId xmlns:a16="http://schemas.microsoft.com/office/drawing/2014/main" id="{00000000-0008-0000-0E00-00004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71" name="image3.png" descr="http://intranetsdm.movilidadbogota.gov.co:7778/images/pobtrans.gif">
          <a:extLst>
            <a:ext uri="{FF2B5EF4-FFF2-40B4-BE49-F238E27FC236}">
              <a16:creationId xmlns:a16="http://schemas.microsoft.com/office/drawing/2014/main" id="{00000000-0008-0000-0E00-00004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72" name="image4.png" descr="http://intranetsdm.movilidadbogota.gov.co:7778/images/pobtrans.gif">
          <a:extLst>
            <a:ext uri="{FF2B5EF4-FFF2-40B4-BE49-F238E27FC236}">
              <a16:creationId xmlns:a16="http://schemas.microsoft.com/office/drawing/2014/main" id="{00000000-0008-0000-0E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73" name="image4.png" descr="http://intranetsdm.movilidadbogota.gov.co:7778/images/pobtrans.gif">
          <a:extLst>
            <a:ext uri="{FF2B5EF4-FFF2-40B4-BE49-F238E27FC236}">
              <a16:creationId xmlns:a16="http://schemas.microsoft.com/office/drawing/2014/main" id="{00000000-0008-0000-0E00-00004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74" name="image4.png" descr="http://intranetsdm.movilidadbogota.gov.co:7778/images/pobtrans.gif">
          <a:extLst>
            <a:ext uri="{FF2B5EF4-FFF2-40B4-BE49-F238E27FC236}">
              <a16:creationId xmlns:a16="http://schemas.microsoft.com/office/drawing/2014/main" id="{00000000-0008-0000-0E00-00004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75" name="image4.png" descr="http://intranetsdm.movilidadbogota.gov.co:7778/images/pobtrans.gif">
          <a:extLst>
            <a:ext uri="{FF2B5EF4-FFF2-40B4-BE49-F238E27FC236}">
              <a16:creationId xmlns:a16="http://schemas.microsoft.com/office/drawing/2014/main" id="{00000000-0008-0000-0E00-00004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76" name="image4.png" descr="http://intranetsdm.movilidadbogota.gov.co:7778/images/pobtrans.gif">
          <a:extLst>
            <a:ext uri="{FF2B5EF4-FFF2-40B4-BE49-F238E27FC236}">
              <a16:creationId xmlns:a16="http://schemas.microsoft.com/office/drawing/2014/main" id="{00000000-0008-0000-0E00-00004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77" name="image4.png" descr="http://intranetsdm.movilidadbogota.gov.co:7778/images/pobtrans.gif">
          <a:extLst>
            <a:ext uri="{FF2B5EF4-FFF2-40B4-BE49-F238E27FC236}">
              <a16:creationId xmlns:a16="http://schemas.microsoft.com/office/drawing/2014/main" id="{00000000-0008-0000-0E00-00004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78" name="image4.png" descr="http://intranetsdm.movilidadbogota.gov.co:7778/images/pobtrans.gif">
          <a:extLst>
            <a:ext uri="{FF2B5EF4-FFF2-40B4-BE49-F238E27FC236}">
              <a16:creationId xmlns:a16="http://schemas.microsoft.com/office/drawing/2014/main" id="{00000000-0008-0000-0E00-00004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79" name="image4.png" descr="http://intranetsdm.movilidadbogota.gov.co:7778/images/pobtrans.gif">
          <a:extLst>
            <a:ext uri="{FF2B5EF4-FFF2-40B4-BE49-F238E27FC236}">
              <a16:creationId xmlns:a16="http://schemas.microsoft.com/office/drawing/2014/main" id="{00000000-0008-0000-0E00-00004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80" name="image4.png" descr="http://intranetsdm.movilidadbogota.gov.co:7778/images/pobtrans.gif">
          <a:extLst>
            <a:ext uri="{FF2B5EF4-FFF2-40B4-BE49-F238E27FC236}">
              <a16:creationId xmlns:a16="http://schemas.microsoft.com/office/drawing/2014/main" id="{00000000-0008-0000-0E00-00005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81" name="image4.png" descr="http://intranetsdm.movilidadbogota.gov.co:7778/images/pobtrans.gif">
          <a:extLst>
            <a:ext uri="{FF2B5EF4-FFF2-40B4-BE49-F238E27FC236}">
              <a16:creationId xmlns:a16="http://schemas.microsoft.com/office/drawing/2014/main" id="{00000000-0008-0000-0E00-00005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82" name="image4.png" descr="http://intranetsdm.movilidadbogota.gov.co:7778/images/pobtrans.gif">
          <a:extLst>
            <a:ext uri="{FF2B5EF4-FFF2-40B4-BE49-F238E27FC236}">
              <a16:creationId xmlns:a16="http://schemas.microsoft.com/office/drawing/2014/main" id="{00000000-0008-0000-0E00-00005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83" name="image4.png" descr="http://intranetsdm.movilidadbogota.gov.co:7778/images/pobtrans.gif">
          <a:extLst>
            <a:ext uri="{FF2B5EF4-FFF2-40B4-BE49-F238E27FC236}">
              <a16:creationId xmlns:a16="http://schemas.microsoft.com/office/drawing/2014/main" id="{00000000-0008-0000-0E00-00005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84" name="image3.png" descr="http://intranetsdm.movilidadbogota.gov.co:7778/images/pobtrans.gif">
          <a:extLst>
            <a:ext uri="{FF2B5EF4-FFF2-40B4-BE49-F238E27FC236}">
              <a16:creationId xmlns:a16="http://schemas.microsoft.com/office/drawing/2014/main" id="{00000000-0008-0000-0E00-00005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85" name="image3.png" descr="http://intranetsdm.movilidadbogota.gov.co:7778/images/pobtrans.gif">
          <a:extLst>
            <a:ext uri="{FF2B5EF4-FFF2-40B4-BE49-F238E27FC236}">
              <a16:creationId xmlns:a16="http://schemas.microsoft.com/office/drawing/2014/main" id="{00000000-0008-0000-0E00-00005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6" name="image4.png" descr="http://intranetsdm.movilidadbogota.gov.co:7778/images/pobtrans.gif">
          <a:extLst>
            <a:ext uri="{FF2B5EF4-FFF2-40B4-BE49-F238E27FC236}">
              <a16:creationId xmlns:a16="http://schemas.microsoft.com/office/drawing/2014/main" id="{00000000-0008-0000-0E00-00005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7" name="image4.png" descr="http://intranetsdm.movilidadbogota.gov.co:7778/images/pobtrans.gif">
          <a:extLst>
            <a:ext uri="{FF2B5EF4-FFF2-40B4-BE49-F238E27FC236}">
              <a16:creationId xmlns:a16="http://schemas.microsoft.com/office/drawing/2014/main" id="{00000000-0008-0000-0E00-00005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8" name="image4.png" descr="http://intranetsdm.movilidadbogota.gov.co:7778/images/pobtrans.gif">
          <a:extLst>
            <a:ext uri="{FF2B5EF4-FFF2-40B4-BE49-F238E27FC236}">
              <a16:creationId xmlns:a16="http://schemas.microsoft.com/office/drawing/2014/main" id="{00000000-0008-0000-0E00-00005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9" name="image4.png" descr="http://intranetsdm.movilidadbogota.gov.co:7778/images/pobtrans.gif">
          <a:extLst>
            <a:ext uri="{FF2B5EF4-FFF2-40B4-BE49-F238E27FC236}">
              <a16:creationId xmlns:a16="http://schemas.microsoft.com/office/drawing/2014/main" id="{00000000-0008-0000-0E00-00005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0" name="image4.png" descr="http://intranetsdm.movilidadbogota.gov.co:7778/images/pobtrans.gif">
          <a:extLst>
            <a:ext uri="{FF2B5EF4-FFF2-40B4-BE49-F238E27FC236}">
              <a16:creationId xmlns:a16="http://schemas.microsoft.com/office/drawing/2014/main" id="{00000000-0008-0000-0E00-00005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1" name="image4.png" descr="http://intranetsdm.movilidadbogota.gov.co:7778/images/pobtrans.gif">
          <a:extLst>
            <a:ext uri="{FF2B5EF4-FFF2-40B4-BE49-F238E27FC236}">
              <a16:creationId xmlns:a16="http://schemas.microsoft.com/office/drawing/2014/main" id="{00000000-0008-0000-0E00-00005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2" name="image4.png" descr="http://intranetsdm.movilidadbogota.gov.co:7778/images/pobtrans.gif">
          <a:extLst>
            <a:ext uri="{FF2B5EF4-FFF2-40B4-BE49-F238E27FC236}">
              <a16:creationId xmlns:a16="http://schemas.microsoft.com/office/drawing/2014/main" id="{00000000-0008-0000-0E00-00005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3" name="image4.png" descr="http://intranetsdm.movilidadbogota.gov.co:7778/images/pobtrans.gif">
          <a:extLst>
            <a:ext uri="{FF2B5EF4-FFF2-40B4-BE49-F238E27FC236}">
              <a16:creationId xmlns:a16="http://schemas.microsoft.com/office/drawing/2014/main" id="{00000000-0008-0000-0E00-00005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4" name="image4.png" descr="http://intranetsdm.movilidadbogota.gov.co:7778/images/pobtrans.gif">
          <a:extLst>
            <a:ext uri="{FF2B5EF4-FFF2-40B4-BE49-F238E27FC236}">
              <a16:creationId xmlns:a16="http://schemas.microsoft.com/office/drawing/2014/main" id="{00000000-0008-0000-0E00-00005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5" name="image4.png" descr="http://intranetsdm.movilidadbogota.gov.co:7778/images/pobtrans.gif">
          <a:extLst>
            <a:ext uri="{FF2B5EF4-FFF2-40B4-BE49-F238E27FC236}">
              <a16:creationId xmlns:a16="http://schemas.microsoft.com/office/drawing/2014/main" id="{00000000-0008-0000-0E00-00005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6" name="image4.png" descr="http://intranetsdm.movilidadbogota.gov.co:7778/images/pobtrans.gif">
          <a:extLst>
            <a:ext uri="{FF2B5EF4-FFF2-40B4-BE49-F238E27FC236}">
              <a16:creationId xmlns:a16="http://schemas.microsoft.com/office/drawing/2014/main" id="{00000000-0008-0000-0E00-00006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7" name="image4.png" descr="http://intranetsdm.movilidadbogota.gov.co:7778/images/pobtrans.gif">
          <a:extLst>
            <a:ext uri="{FF2B5EF4-FFF2-40B4-BE49-F238E27FC236}">
              <a16:creationId xmlns:a16="http://schemas.microsoft.com/office/drawing/2014/main" id="{00000000-0008-0000-0E00-00006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8" name="image3.png" descr="http://intranetsdm.movilidadbogota.gov.co:7778/images/pobtrans.gif">
          <a:extLst>
            <a:ext uri="{FF2B5EF4-FFF2-40B4-BE49-F238E27FC236}">
              <a16:creationId xmlns:a16="http://schemas.microsoft.com/office/drawing/2014/main" id="{00000000-0008-0000-0E00-00006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9" name="image3.png" descr="http://intranetsdm.movilidadbogota.gov.co:7778/images/pobtrans.gif">
          <a:extLst>
            <a:ext uri="{FF2B5EF4-FFF2-40B4-BE49-F238E27FC236}">
              <a16:creationId xmlns:a16="http://schemas.microsoft.com/office/drawing/2014/main" id="{00000000-0008-0000-0E00-00006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0" name="image4.png" descr="http://intranetsdm.movilidadbogota.gov.co:7778/images/pobtrans.gif">
          <a:extLst>
            <a:ext uri="{FF2B5EF4-FFF2-40B4-BE49-F238E27FC236}">
              <a16:creationId xmlns:a16="http://schemas.microsoft.com/office/drawing/2014/main" id="{00000000-0008-0000-0E00-00006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1" name="image4.png" descr="http://intranetsdm.movilidadbogota.gov.co:7778/images/pobtrans.gif">
          <a:extLst>
            <a:ext uri="{FF2B5EF4-FFF2-40B4-BE49-F238E27FC236}">
              <a16:creationId xmlns:a16="http://schemas.microsoft.com/office/drawing/2014/main" id="{00000000-0008-0000-0E00-00006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2" name="image4.png" descr="http://intranetsdm.movilidadbogota.gov.co:7778/images/pobtrans.gif">
          <a:extLst>
            <a:ext uri="{FF2B5EF4-FFF2-40B4-BE49-F238E27FC236}">
              <a16:creationId xmlns:a16="http://schemas.microsoft.com/office/drawing/2014/main" id="{00000000-0008-0000-0E00-00006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3" name="image4.png" descr="http://intranetsdm.movilidadbogota.gov.co:7778/images/pobtrans.gif">
          <a:extLst>
            <a:ext uri="{FF2B5EF4-FFF2-40B4-BE49-F238E27FC236}">
              <a16:creationId xmlns:a16="http://schemas.microsoft.com/office/drawing/2014/main" id="{00000000-0008-0000-0E00-00006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4" name="image4.png" descr="http://intranetsdm.movilidadbogota.gov.co:7778/images/pobtrans.gif">
          <a:extLst>
            <a:ext uri="{FF2B5EF4-FFF2-40B4-BE49-F238E27FC236}">
              <a16:creationId xmlns:a16="http://schemas.microsoft.com/office/drawing/2014/main" id="{00000000-0008-0000-0E00-00006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5" name="image4.png" descr="http://intranetsdm.movilidadbogota.gov.co:7778/images/pobtrans.gif">
          <a:extLst>
            <a:ext uri="{FF2B5EF4-FFF2-40B4-BE49-F238E27FC236}">
              <a16:creationId xmlns:a16="http://schemas.microsoft.com/office/drawing/2014/main" id="{00000000-0008-0000-0E00-00006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6" name="image4.png" descr="http://intranetsdm.movilidadbogota.gov.co:7778/images/pobtrans.gif">
          <a:extLst>
            <a:ext uri="{FF2B5EF4-FFF2-40B4-BE49-F238E27FC236}">
              <a16:creationId xmlns:a16="http://schemas.microsoft.com/office/drawing/2014/main" id="{00000000-0008-0000-0E00-00006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7" name="image4.png" descr="http://intranetsdm.movilidadbogota.gov.co:7778/images/pobtrans.gif">
          <a:extLst>
            <a:ext uri="{FF2B5EF4-FFF2-40B4-BE49-F238E27FC236}">
              <a16:creationId xmlns:a16="http://schemas.microsoft.com/office/drawing/2014/main" id="{00000000-0008-0000-0E00-00006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8" name="image4.png" descr="http://intranetsdm.movilidadbogota.gov.co:7778/images/pobtrans.gif">
          <a:extLst>
            <a:ext uri="{FF2B5EF4-FFF2-40B4-BE49-F238E27FC236}">
              <a16:creationId xmlns:a16="http://schemas.microsoft.com/office/drawing/2014/main" id="{00000000-0008-0000-0E00-00006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9" name="image4.png" descr="http://intranetsdm.movilidadbogota.gov.co:7778/images/pobtrans.gif">
          <a:extLst>
            <a:ext uri="{FF2B5EF4-FFF2-40B4-BE49-F238E27FC236}">
              <a16:creationId xmlns:a16="http://schemas.microsoft.com/office/drawing/2014/main" id="{00000000-0008-0000-0E00-00006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0" name="image4.png" descr="http://intranetsdm.movilidadbogota.gov.co:7778/images/pobtrans.gif">
          <a:extLst>
            <a:ext uri="{FF2B5EF4-FFF2-40B4-BE49-F238E27FC236}">
              <a16:creationId xmlns:a16="http://schemas.microsoft.com/office/drawing/2014/main" id="{00000000-0008-0000-0E00-00006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1" name="image4.png" descr="http://intranetsdm.movilidadbogota.gov.co:7778/images/pobtrans.gif">
          <a:extLst>
            <a:ext uri="{FF2B5EF4-FFF2-40B4-BE49-F238E27FC236}">
              <a16:creationId xmlns:a16="http://schemas.microsoft.com/office/drawing/2014/main" id="{00000000-0008-0000-0E00-00006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2" name="image3.png" descr="http://intranetsdm.movilidadbogota.gov.co:7778/images/pobtrans.gif">
          <a:extLst>
            <a:ext uri="{FF2B5EF4-FFF2-40B4-BE49-F238E27FC236}">
              <a16:creationId xmlns:a16="http://schemas.microsoft.com/office/drawing/2014/main" id="{00000000-0008-0000-0E00-00007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3" name="image3.png" descr="http://intranetsdm.movilidadbogota.gov.co:7778/images/pobtrans.gif">
          <a:extLst>
            <a:ext uri="{FF2B5EF4-FFF2-40B4-BE49-F238E27FC236}">
              <a16:creationId xmlns:a16="http://schemas.microsoft.com/office/drawing/2014/main" id="{00000000-0008-0000-0E00-00007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1</xdr:row>
      <xdr:rowOff>0</xdr:rowOff>
    </xdr:from>
    <xdr:ext cx="38100" cy="9525"/>
    <xdr:pic>
      <xdr:nvPicPr>
        <xdr:cNvPr id="114" name="image4.png" descr="http://intranetsdm.movilidadbogota.gov.co:7778/images/pobtrans.gif">
          <a:extLst>
            <a:ext uri="{FF2B5EF4-FFF2-40B4-BE49-F238E27FC236}">
              <a16:creationId xmlns:a16="http://schemas.microsoft.com/office/drawing/2014/main" id="{85AA0F5A-3FD9-4B94-B641-73FE732160E1}"/>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5" name="image4.png" descr="http://intranetsdm.movilidadbogota.gov.co:7778/images/pobtrans.gif">
          <a:extLst>
            <a:ext uri="{FF2B5EF4-FFF2-40B4-BE49-F238E27FC236}">
              <a16:creationId xmlns:a16="http://schemas.microsoft.com/office/drawing/2014/main" id="{E65F8218-C177-4768-8DA1-7AAB1DA25E7D}"/>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6" name="image4.png" descr="http://intranetsdm.movilidadbogota.gov.co:7778/images/pobtrans.gif">
          <a:extLst>
            <a:ext uri="{FF2B5EF4-FFF2-40B4-BE49-F238E27FC236}">
              <a16:creationId xmlns:a16="http://schemas.microsoft.com/office/drawing/2014/main" id="{10584D14-AF04-44B5-AF86-16892C122082}"/>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7" name="image4.png" descr="http://intranetsdm.movilidadbogota.gov.co:7778/images/pobtrans.gif">
          <a:extLst>
            <a:ext uri="{FF2B5EF4-FFF2-40B4-BE49-F238E27FC236}">
              <a16:creationId xmlns:a16="http://schemas.microsoft.com/office/drawing/2014/main" id="{D803B962-2122-438F-93C9-B3E8D614211C}"/>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8" name="image4.png" descr="http://intranetsdm.movilidadbogota.gov.co:7778/images/pobtrans.gif">
          <a:extLst>
            <a:ext uri="{FF2B5EF4-FFF2-40B4-BE49-F238E27FC236}">
              <a16:creationId xmlns:a16="http://schemas.microsoft.com/office/drawing/2014/main" id="{9ABF96AF-D833-4F19-ADDC-EBD880F0FD2F}"/>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9" name="image4.png" descr="http://intranetsdm.movilidadbogota.gov.co:7778/images/pobtrans.gif">
          <a:extLst>
            <a:ext uri="{FF2B5EF4-FFF2-40B4-BE49-F238E27FC236}">
              <a16:creationId xmlns:a16="http://schemas.microsoft.com/office/drawing/2014/main" id="{E9915394-5363-421C-A48A-3B9E5FA25520}"/>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0" name="image4.png" descr="http://intranetsdm.movilidadbogota.gov.co:7778/images/pobtrans.gif">
          <a:extLst>
            <a:ext uri="{FF2B5EF4-FFF2-40B4-BE49-F238E27FC236}">
              <a16:creationId xmlns:a16="http://schemas.microsoft.com/office/drawing/2014/main" id="{4F599867-ED8A-4279-8E4D-5AC348A7C44F}"/>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1" name="image4.png" descr="http://intranetsdm.movilidadbogota.gov.co:7778/images/pobtrans.gif">
          <a:extLst>
            <a:ext uri="{FF2B5EF4-FFF2-40B4-BE49-F238E27FC236}">
              <a16:creationId xmlns:a16="http://schemas.microsoft.com/office/drawing/2014/main" id="{D79BA23D-191C-43AD-993A-E0FF9222E7C6}"/>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2" name="image4.png" descr="http://intranetsdm.movilidadbogota.gov.co:7778/images/pobtrans.gif">
          <a:extLst>
            <a:ext uri="{FF2B5EF4-FFF2-40B4-BE49-F238E27FC236}">
              <a16:creationId xmlns:a16="http://schemas.microsoft.com/office/drawing/2014/main" id="{CEB84AA2-9F0F-4242-B697-495DC911B63E}"/>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3" name="image4.png" descr="http://intranetsdm.movilidadbogota.gov.co:7778/images/pobtrans.gif">
          <a:extLst>
            <a:ext uri="{FF2B5EF4-FFF2-40B4-BE49-F238E27FC236}">
              <a16:creationId xmlns:a16="http://schemas.microsoft.com/office/drawing/2014/main" id="{A7378F37-0E3B-4B9F-A398-483CD9DBF6F2}"/>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4" name="image4.png" descr="http://intranetsdm.movilidadbogota.gov.co:7778/images/pobtrans.gif">
          <a:extLst>
            <a:ext uri="{FF2B5EF4-FFF2-40B4-BE49-F238E27FC236}">
              <a16:creationId xmlns:a16="http://schemas.microsoft.com/office/drawing/2014/main" id="{7C7B9BEF-6730-46B3-8C66-400A32EB5EE4}"/>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5" name="image4.png" descr="http://intranetsdm.movilidadbogota.gov.co:7778/images/pobtrans.gif">
          <a:extLst>
            <a:ext uri="{FF2B5EF4-FFF2-40B4-BE49-F238E27FC236}">
              <a16:creationId xmlns:a16="http://schemas.microsoft.com/office/drawing/2014/main" id="{566C370C-E6C6-456F-B56F-951CD415BC37}"/>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6" name="image3.png" descr="http://intranetsdm.movilidadbogota.gov.co:7778/images/pobtrans.gif">
          <a:extLst>
            <a:ext uri="{FF2B5EF4-FFF2-40B4-BE49-F238E27FC236}">
              <a16:creationId xmlns:a16="http://schemas.microsoft.com/office/drawing/2014/main" id="{789306C1-441A-45ED-B152-59A48EA27552}"/>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7" name="image3.png" descr="http://intranetsdm.movilidadbogota.gov.co:7778/images/pobtrans.gif">
          <a:extLst>
            <a:ext uri="{FF2B5EF4-FFF2-40B4-BE49-F238E27FC236}">
              <a16:creationId xmlns:a16="http://schemas.microsoft.com/office/drawing/2014/main" id="{6E5EAFB5-B392-4047-8342-129248CB48D5}"/>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8" name="image4.png" descr="http://intranetsdm.movilidadbogota.gov.co:7778/images/pobtrans.gif">
          <a:extLst>
            <a:ext uri="{FF2B5EF4-FFF2-40B4-BE49-F238E27FC236}">
              <a16:creationId xmlns:a16="http://schemas.microsoft.com/office/drawing/2014/main" id="{47654C01-274B-40BA-8B3B-7303A6B70653}"/>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9" name="image4.png" descr="http://intranetsdm.movilidadbogota.gov.co:7778/images/pobtrans.gif">
          <a:extLst>
            <a:ext uri="{FF2B5EF4-FFF2-40B4-BE49-F238E27FC236}">
              <a16:creationId xmlns:a16="http://schemas.microsoft.com/office/drawing/2014/main" id="{7529C495-DF31-4C54-8A02-7979CA04D333}"/>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0" name="image4.png" descr="http://intranetsdm.movilidadbogota.gov.co:7778/images/pobtrans.gif">
          <a:extLst>
            <a:ext uri="{FF2B5EF4-FFF2-40B4-BE49-F238E27FC236}">
              <a16:creationId xmlns:a16="http://schemas.microsoft.com/office/drawing/2014/main" id="{57DC6F0D-B20C-43FC-B525-00E51BDBAF41}"/>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1" name="image4.png" descr="http://intranetsdm.movilidadbogota.gov.co:7778/images/pobtrans.gif">
          <a:extLst>
            <a:ext uri="{FF2B5EF4-FFF2-40B4-BE49-F238E27FC236}">
              <a16:creationId xmlns:a16="http://schemas.microsoft.com/office/drawing/2014/main" id="{482B4555-BA71-4987-A755-943D45CD14A2}"/>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2" name="image4.png" descr="http://intranetsdm.movilidadbogota.gov.co:7778/images/pobtrans.gif">
          <a:extLst>
            <a:ext uri="{FF2B5EF4-FFF2-40B4-BE49-F238E27FC236}">
              <a16:creationId xmlns:a16="http://schemas.microsoft.com/office/drawing/2014/main" id="{DDA3F589-0799-45B2-9FDD-37348462A3A2}"/>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3" name="image4.png" descr="http://intranetsdm.movilidadbogota.gov.co:7778/images/pobtrans.gif">
          <a:extLst>
            <a:ext uri="{FF2B5EF4-FFF2-40B4-BE49-F238E27FC236}">
              <a16:creationId xmlns:a16="http://schemas.microsoft.com/office/drawing/2014/main" id="{15B3F3A4-AB58-41CF-9FE7-49D158CB014A}"/>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4" name="image4.png" descr="http://intranetsdm.movilidadbogota.gov.co:7778/images/pobtrans.gif">
          <a:extLst>
            <a:ext uri="{FF2B5EF4-FFF2-40B4-BE49-F238E27FC236}">
              <a16:creationId xmlns:a16="http://schemas.microsoft.com/office/drawing/2014/main" id="{8F9CED1D-8338-4449-9555-EF21525186D6}"/>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5" name="image4.png" descr="http://intranetsdm.movilidadbogota.gov.co:7778/images/pobtrans.gif">
          <a:extLst>
            <a:ext uri="{FF2B5EF4-FFF2-40B4-BE49-F238E27FC236}">
              <a16:creationId xmlns:a16="http://schemas.microsoft.com/office/drawing/2014/main" id="{1C8F170F-5B09-4A67-91FE-804300D0EE36}"/>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6" name="image4.png" descr="http://intranetsdm.movilidadbogota.gov.co:7778/images/pobtrans.gif">
          <a:extLst>
            <a:ext uri="{FF2B5EF4-FFF2-40B4-BE49-F238E27FC236}">
              <a16:creationId xmlns:a16="http://schemas.microsoft.com/office/drawing/2014/main" id="{E77CF4AD-CC1A-427A-9300-9DE1549E4ABF}"/>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7" name="image4.png" descr="http://intranetsdm.movilidadbogota.gov.co:7778/images/pobtrans.gif">
          <a:extLst>
            <a:ext uri="{FF2B5EF4-FFF2-40B4-BE49-F238E27FC236}">
              <a16:creationId xmlns:a16="http://schemas.microsoft.com/office/drawing/2014/main" id="{5FA6E613-EC52-4B13-96DA-4720EAAC1D11}"/>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8" name="image4.png" descr="http://intranetsdm.movilidadbogota.gov.co:7778/images/pobtrans.gif">
          <a:extLst>
            <a:ext uri="{FF2B5EF4-FFF2-40B4-BE49-F238E27FC236}">
              <a16:creationId xmlns:a16="http://schemas.microsoft.com/office/drawing/2014/main" id="{1BB53A1C-2462-4200-A7AD-4BCFC169E8F8}"/>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9" name="image4.png" descr="http://intranetsdm.movilidadbogota.gov.co:7778/images/pobtrans.gif">
          <a:extLst>
            <a:ext uri="{FF2B5EF4-FFF2-40B4-BE49-F238E27FC236}">
              <a16:creationId xmlns:a16="http://schemas.microsoft.com/office/drawing/2014/main" id="{8366F79C-7209-45AB-9173-94F0544C605F}"/>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0" name="image3.png" descr="http://intranetsdm.movilidadbogota.gov.co:7778/images/pobtrans.gif">
          <a:extLst>
            <a:ext uri="{FF2B5EF4-FFF2-40B4-BE49-F238E27FC236}">
              <a16:creationId xmlns:a16="http://schemas.microsoft.com/office/drawing/2014/main" id="{54B1E86C-93D6-4B3B-BB0C-7755713D111A}"/>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1" name="image3.png" descr="http://intranetsdm.movilidadbogota.gov.co:7778/images/pobtrans.gif">
          <a:extLst>
            <a:ext uri="{FF2B5EF4-FFF2-40B4-BE49-F238E27FC236}">
              <a16:creationId xmlns:a16="http://schemas.microsoft.com/office/drawing/2014/main" id="{2363B178-9CF9-416B-A37E-3159DC5FA3BD}"/>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2" name="image4.png" descr="http://intranetsdm.movilidadbogota.gov.co:7778/images/pobtrans.gif">
          <a:extLst>
            <a:ext uri="{FF2B5EF4-FFF2-40B4-BE49-F238E27FC236}">
              <a16:creationId xmlns:a16="http://schemas.microsoft.com/office/drawing/2014/main" id="{299D00FA-99D7-452F-BED9-E1FEE30AC33E}"/>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3" name="image4.png" descr="http://intranetsdm.movilidadbogota.gov.co:7778/images/pobtrans.gif">
          <a:extLst>
            <a:ext uri="{FF2B5EF4-FFF2-40B4-BE49-F238E27FC236}">
              <a16:creationId xmlns:a16="http://schemas.microsoft.com/office/drawing/2014/main" id="{F634415D-65CD-4744-A4B7-776BB5B6573B}"/>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4" name="image4.png" descr="http://intranetsdm.movilidadbogota.gov.co:7778/images/pobtrans.gif">
          <a:extLst>
            <a:ext uri="{FF2B5EF4-FFF2-40B4-BE49-F238E27FC236}">
              <a16:creationId xmlns:a16="http://schemas.microsoft.com/office/drawing/2014/main" id="{9BF0FB49-C820-4398-A4A1-6C839786AF08}"/>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5" name="image4.png" descr="http://intranetsdm.movilidadbogota.gov.co:7778/images/pobtrans.gif">
          <a:extLst>
            <a:ext uri="{FF2B5EF4-FFF2-40B4-BE49-F238E27FC236}">
              <a16:creationId xmlns:a16="http://schemas.microsoft.com/office/drawing/2014/main" id="{A67DF237-6C8F-42D3-B14B-3B88BC84AB7F}"/>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6" name="image4.png" descr="http://intranetsdm.movilidadbogota.gov.co:7778/images/pobtrans.gif">
          <a:extLst>
            <a:ext uri="{FF2B5EF4-FFF2-40B4-BE49-F238E27FC236}">
              <a16:creationId xmlns:a16="http://schemas.microsoft.com/office/drawing/2014/main" id="{77687C51-8CEC-4260-93DD-58ADE97D684B}"/>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7" name="image4.png" descr="http://intranetsdm.movilidadbogota.gov.co:7778/images/pobtrans.gif">
          <a:extLst>
            <a:ext uri="{FF2B5EF4-FFF2-40B4-BE49-F238E27FC236}">
              <a16:creationId xmlns:a16="http://schemas.microsoft.com/office/drawing/2014/main" id="{8F454786-A39B-46F3-B2CD-77A394D4303F}"/>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8" name="image4.png" descr="http://intranetsdm.movilidadbogota.gov.co:7778/images/pobtrans.gif">
          <a:extLst>
            <a:ext uri="{FF2B5EF4-FFF2-40B4-BE49-F238E27FC236}">
              <a16:creationId xmlns:a16="http://schemas.microsoft.com/office/drawing/2014/main" id="{F6565339-445F-4F0D-BB51-22C0192D5C7F}"/>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9" name="image4.png" descr="http://intranetsdm.movilidadbogota.gov.co:7778/images/pobtrans.gif">
          <a:extLst>
            <a:ext uri="{FF2B5EF4-FFF2-40B4-BE49-F238E27FC236}">
              <a16:creationId xmlns:a16="http://schemas.microsoft.com/office/drawing/2014/main" id="{D859516A-21B2-433C-8B42-8D14A88F9BA2}"/>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50" name="image4.png" descr="http://intranetsdm.movilidadbogota.gov.co:7778/images/pobtrans.gif">
          <a:extLst>
            <a:ext uri="{FF2B5EF4-FFF2-40B4-BE49-F238E27FC236}">
              <a16:creationId xmlns:a16="http://schemas.microsoft.com/office/drawing/2014/main" id="{9CF29FDD-AFF7-43BD-B807-AD29EFF5D9A8}"/>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51" name="image4.png" descr="http://intranetsdm.movilidadbogota.gov.co:7778/images/pobtrans.gif">
          <a:extLst>
            <a:ext uri="{FF2B5EF4-FFF2-40B4-BE49-F238E27FC236}">
              <a16:creationId xmlns:a16="http://schemas.microsoft.com/office/drawing/2014/main" id="{DFE633C8-F738-421D-9C1F-A4DA30B28C74}"/>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52" name="image4.png" descr="http://intranetsdm.movilidadbogota.gov.co:7778/images/pobtrans.gif">
          <a:extLst>
            <a:ext uri="{FF2B5EF4-FFF2-40B4-BE49-F238E27FC236}">
              <a16:creationId xmlns:a16="http://schemas.microsoft.com/office/drawing/2014/main" id="{08470D02-4441-48DC-875E-D9F2B7B4EFB1}"/>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53" name="image4.png" descr="http://intranetsdm.movilidadbogota.gov.co:7778/images/pobtrans.gif">
          <a:extLst>
            <a:ext uri="{FF2B5EF4-FFF2-40B4-BE49-F238E27FC236}">
              <a16:creationId xmlns:a16="http://schemas.microsoft.com/office/drawing/2014/main" id="{8A9C3EC9-7C3F-4922-A45D-E92E2B49EEAA}"/>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54" name="image3.png" descr="http://intranetsdm.movilidadbogota.gov.co:7778/images/pobtrans.gif">
          <a:extLst>
            <a:ext uri="{FF2B5EF4-FFF2-40B4-BE49-F238E27FC236}">
              <a16:creationId xmlns:a16="http://schemas.microsoft.com/office/drawing/2014/main" id="{62F805C6-5BAC-46BE-A576-47135223F201}"/>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55" name="image3.png" descr="http://intranetsdm.movilidadbogota.gov.co:7778/images/pobtrans.gif">
          <a:extLst>
            <a:ext uri="{FF2B5EF4-FFF2-40B4-BE49-F238E27FC236}">
              <a16:creationId xmlns:a16="http://schemas.microsoft.com/office/drawing/2014/main" id="{83448627-70C4-4833-AF72-986ADCF0C569}"/>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56" name="image4.png" descr="http://intranetsdm.movilidadbogota.gov.co:7778/images/pobtrans.gif">
          <a:extLst>
            <a:ext uri="{FF2B5EF4-FFF2-40B4-BE49-F238E27FC236}">
              <a16:creationId xmlns:a16="http://schemas.microsoft.com/office/drawing/2014/main" id="{F078A765-5375-4E13-9BF7-B8229C0DC66A}"/>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57" name="image4.png" descr="http://intranetsdm.movilidadbogota.gov.co:7778/images/pobtrans.gif">
          <a:extLst>
            <a:ext uri="{FF2B5EF4-FFF2-40B4-BE49-F238E27FC236}">
              <a16:creationId xmlns:a16="http://schemas.microsoft.com/office/drawing/2014/main" id="{5FF96B92-3218-485C-A302-980242D6586D}"/>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58" name="image4.png" descr="http://intranetsdm.movilidadbogota.gov.co:7778/images/pobtrans.gif">
          <a:extLst>
            <a:ext uri="{FF2B5EF4-FFF2-40B4-BE49-F238E27FC236}">
              <a16:creationId xmlns:a16="http://schemas.microsoft.com/office/drawing/2014/main" id="{04DC1B94-CAF4-4456-9593-E925874FF522}"/>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59" name="image4.png" descr="http://intranetsdm.movilidadbogota.gov.co:7778/images/pobtrans.gif">
          <a:extLst>
            <a:ext uri="{FF2B5EF4-FFF2-40B4-BE49-F238E27FC236}">
              <a16:creationId xmlns:a16="http://schemas.microsoft.com/office/drawing/2014/main" id="{B5778794-4514-4565-BB57-5205480F74F3}"/>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60" name="image4.png" descr="http://intranetsdm.movilidadbogota.gov.co:7778/images/pobtrans.gif">
          <a:extLst>
            <a:ext uri="{FF2B5EF4-FFF2-40B4-BE49-F238E27FC236}">
              <a16:creationId xmlns:a16="http://schemas.microsoft.com/office/drawing/2014/main" id="{8D9987B1-F887-4DA9-A7E8-CCB9587E9889}"/>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61" name="image4.png" descr="http://intranetsdm.movilidadbogota.gov.co:7778/images/pobtrans.gif">
          <a:extLst>
            <a:ext uri="{FF2B5EF4-FFF2-40B4-BE49-F238E27FC236}">
              <a16:creationId xmlns:a16="http://schemas.microsoft.com/office/drawing/2014/main" id="{179C5B4C-C113-4D67-895E-172511763C47}"/>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62" name="image4.png" descr="http://intranetsdm.movilidadbogota.gov.co:7778/images/pobtrans.gif">
          <a:extLst>
            <a:ext uri="{FF2B5EF4-FFF2-40B4-BE49-F238E27FC236}">
              <a16:creationId xmlns:a16="http://schemas.microsoft.com/office/drawing/2014/main" id="{9C4E6017-72A4-4FDF-95AA-D4F6288FECD0}"/>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63" name="image4.png" descr="http://intranetsdm.movilidadbogota.gov.co:7778/images/pobtrans.gif">
          <a:extLst>
            <a:ext uri="{FF2B5EF4-FFF2-40B4-BE49-F238E27FC236}">
              <a16:creationId xmlns:a16="http://schemas.microsoft.com/office/drawing/2014/main" id="{B60F116E-6D79-448C-870C-8375F53D51B9}"/>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64" name="image4.png" descr="http://intranetsdm.movilidadbogota.gov.co:7778/images/pobtrans.gif">
          <a:extLst>
            <a:ext uri="{FF2B5EF4-FFF2-40B4-BE49-F238E27FC236}">
              <a16:creationId xmlns:a16="http://schemas.microsoft.com/office/drawing/2014/main" id="{E556CFAC-6C83-4DAD-AA16-3F2A0A1E4EFB}"/>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65" name="image4.png" descr="http://intranetsdm.movilidadbogota.gov.co:7778/images/pobtrans.gif">
          <a:extLst>
            <a:ext uri="{FF2B5EF4-FFF2-40B4-BE49-F238E27FC236}">
              <a16:creationId xmlns:a16="http://schemas.microsoft.com/office/drawing/2014/main" id="{C7638AFD-A499-4369-8956-319F03AA0908}"/>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66" name="image4.png" descr="http://intranetsdm.movilidadbogota.gov.co:7778/images/pobtrans.gif">
          <a:extLst>
            <a:ext uri="{FF2B5EF4-FFF2-40B4-BE49-F238E27FC236}">
              <a16:creationId xmlns:a16="http://schemas.microsoft.com/office/drawing/2014/main" id="{85895E65-AC8D-43E8-B64C-ADB91EFFA1FA}"/>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67" name="image4.png" descr="http://intranetsdm.movilidadbogota.gov.co:7778/images/pobtrans.gif">
          <a:extLst>
            <a:ext uri="{FF2B5EF4-FFF2-40B4-BE49-F238E27FC236}">
              <a16:creationId xmlns:a16="http://schemas.microsoft.com/office/drawing/2014/main" id="{2D51C32F-BE09-447C-9185-64DB824886E3}"/>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68" name="image3.png" descr="http://intranetsdm.movilidadbogota.gov.co:7778/images/pobtrans.gif">
          <a:extLst>
            <a:ext uri="{FF2B5EF4-FFF2-40B4-BE49-F238E27FC236}">
              <a16:creationId xmlns:a16="http://schemas.microsoft.com/office/drawing/2014/main" id="{027D5811-5E34-437A-8905-D5837086F2BA}"/>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69" name="image3.png" descr="http://intranetsdm.movilidadbogota.gov.co:7778/images/pobtrans.gif">
          <a:extLst>
            <a:ext uri="{FF2B5EF4-FFF2-40B4-BE49-F238E27FC236}">
              <a16:creationId xmlns:a16="http://schemas.microsoft.com/office/drawing/2014/main" id="{02E768F8-CACA-4D2C-8042-722798258763}"/>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70" name="image4.png" descr="http://intranetsdm.movilidadbogota.gov.co:7778/images/pobtrans.gif">
          <a:extLst>
            <a:ext uri="{FF2B5EF4-FFF2-40B4-BE49-F238E27FC236}">
              <a16:creationId xmlns:a16="http://schemas.microsoft.com/office/drawing/2014/main" id="{CCDD83CA-D764-42D3-8575-4DE95EBF94F6}"/>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71" name="image4.png" descr="http://intranetsdm.movilidadbogota.gov.co:7778/images/pobtrans.gif">
          <a:extLst>
            <a:ext uri="{FF2B5EF4-FFF2-40B4-BE49-F238E27FC236}">
              <a16:creationId xmlns:a16="http://schemas.microsoft.com/office/drawing/2014/main" id="{784D5A05-112C-44D2-AAC3-ABEE4451E2BB}"/>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72" name="image4.png" descr="http://intranetsdm.movilidadbogota.gov.co:7778/images/pobtrans.gif">
          <a:extLst>
            <a:ext uri="{FF2B5EF4-FFF2-40B4-BE49-F238E27FC236}">
              <a16:creationId xmlns:a16="http://schemas.microsoft.com/office/drawing/2014/main" id="{11AFC733-2EF2-4AC1-9488-343253E03A78}"/>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73" name="image4.png" descr="http://intranetsdm.movilidadbogota.gov.co:7778/images/pobtrans.gif">
          <a:extLst>
            <a:ext uri="{FF2B5EF4-FFF2-40B4-BE49-F238E27FC236}">
              <a16:creationId xmlns:a16="http://schemas.microsoft.com/office/drawing/2014/main" id="{7AB47366-8A5E-40C9-8AD9-D78BE0075297}"/>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74" name="image4.png" descr="http://intranetsdm.movilidadbogota.gov.co:7778/images/pobtrans.gif">
          <a:extLst>
            <a:ext uri="{FF2B5EF4-FFF2-40B4-BE49-F238E27FC236}">
              <a16:creationId xmlns:a16="http://schemas.microsoft.com/office/drawing/2014/main" id="{59890EE1-01F1-4CA5-A568-546972C8119C}"/>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75" name="image4.png" descr="http://intranetsdm.movilidadbogota.gov.co:7778/images/pobtrans.gif">
          <a:extLst>
            <a:ext uri="{FF2B5EF4-FFF2-40B4-BE49-F238E27FC236}">
              <a16:creationId xmlns:a16="http://schemas.microsoft.com/office/drawing/2014/main" id="{7F25A74E-D853-45CB-886B-9C0C1A051A2F}"/>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76" name="image4.png" descr="http://intranetsdm.movilidadbogota.gov.co:7778/images/pobtrans.gif">
          <a:extLst>
            <a:ext uri="{FF2B5EF4-FFF2-40B4-BE49-F238E27FC236}">
              <a16:creationId xmlns:a16="http://schemas.microsoft.com/office/drawing/2014/main" id="{A53DE342-440E-4C02-9759-DFD37F909F8F}"/>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77" name="image4.png" descr="http://intranetsdm.movilidadbogota.gov.co:7778/images/pobtrans.gif">
          <a:extLst>
            <a:ext uri="{FF2B5EF4-FFF2-40B4-BE49-F238E27FC236}">
              <a16:creationId xmlns:a16="http://schemas.microsoft.com/office/drawing/2014/main" id="{A8268A59-B2D7-4BF6-9A63-4F8C2699F1A1}"/>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78" name="image4.png" descr="http://intranetsdm.movilidadbogota.gov.co:7778/images/pobtrans.gif">
          <a:extLst>
            <a:ext uri="{FF2B5EF4-FFF2-40B4-BE49-F238E27FC236}">
              <a16:creationId xmlns:a16="http://schemas.microsoft.com/office/drawing/2014/main" id="{FD4FFE66-72E2-409D-B2CC-06E858EB1DF7}"/>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79" name="image4.png" descr="http://intranetsdm.movilidadbogota.gov.co:7778/images/pobtrans.gif">
          <a:extLst>
            <a:ext uri="{FF2B5EF4-FFF2-40B4-BE49-F238E27FC236}">
              <a16:creationId xmlns:a16="http://schemas.microsoft.com/office/drawing/2014/main" id="{E15D2BD4-BEDD-484E-879E-FF74DC072CE0}"/>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80" name="image4.png" descr="http://intranetsdm.movilidadbogota.gov.co:7778/images/pobtrans.gif">
          <a:extLst>
            <a:ext uri="{FF2B5EF4-FFF2-40B4-BE49-F238E27FC236}">
              <a16:creationId xmlns:a16="http://schemas.microsoft.com/office/drawing/2014/main" id="{9E10DC07-3E86-4C07-A609-6C688A617247}"/>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81" name="image4.png" descr="http://intranetsdm.movilidadbogota.gov.co:7778/images/pobtrans.gif">
          <a:extLst>
            <a:ext uri="{FF2B5EF4-FFF2-40B4-BE49-F238E27FC236}">
              <a16:creationId xmlns:a16="http://schemas.microsoft.com/office/drawing/2014/main" id="{448D9138-6F0A-40A4-85C6-5354E0BDF40B}"/>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82" name="image3.png" descr="http://intranetsdm.movilidadbogota.gov.co:7778/images/pobtrans.gif">
          <a:extLst>
            <a:ext uri="{FF2B5EF4-FFF2-40B4-BE49-F238E27FC236}">
              <a16:creationId xmlns:a16="http://schemas.microsoft.com/office/drawing/2014/main" id="{27156DEC-4084-41D0-9D3F-949CABC3871A}"/>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83" name="image3.png" descr="http://intranetsdm.movilidadbogota.gov.co:7778/images/pobtrans.gif">
          <a:extLst>
            <a:ext uri="{FF2B5EF4-FFF2-40B4-BE49-F238E27FC236}">
              <a16:creationId xmlns:a16="http://schemas.microsoft.com/office/drawing/2014/main" id="{2398F95B-5750-4F05-8D9C-F67400F84583}"/>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84" name="image4.png" descr="http://intranetsdm.movilidadbogota.gov.co:7778/images/pobtrans.gif">
          <a:extLst>
            <a:ext uri="{FF2B5EF4-FFF2-40B4-BE49-F238E27FC236}">
              <a16:creationId xmlns:a16="http://schemas.microsoft.com/office/drawing/2014/main" id="{BC25ED5E-D4E5-4EDF-A8E2-81DB7A63E454}"/>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85" name="image4.png" descr="http://intranetsdm.movilidadbogota.gov.co:7778/images/pobtrans.gif">
          <a:extLst>
            <a:ext uri="{FF2B5EF4-FFF2-40B4-BE49-F238E27FC236}">
              <a16:creationId xmlns:a16="http://schemas.microsoft.com/office/drawing/2014/main" id="{D5289BB5-8FF4-4D82-B548-44DF30978B23}"/>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86" name="image4.png" descr="http://intranetsdm.movilidadbogota.gov.co:7778/images/pobtrans.gif">
          <a:extLst>
            <a:ext uri="{FF2B5EF4-FFF2-40B4-BE49-F238E27FC236}">
              <a16:creationId xmlns:a16="http://schemas.microsoft.com/office/drawing/2014/main" id="{6760CAFE-7831-43F2-BDA7-36D94F34479A}"/>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87" name="image4.png" descr="http://intranetsdm.movilidadbogota.gov.co:7778/images/pobtrans.gif">
          <a:extLst>
            <a:ext uri="{FF2B5EF4-FFF2-40B4-BE49-F238E27FC236}">
              <a16:creationId xmlns:a16="http://schemas.microsoft.com/office/drawing/2014/main" id="{6A163B8F-04B6-494E-86B5-9ED937ABFB5C}"/>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88" name="image4.png" descr="http://intranetsdm.movilidadbogota.gov.co:7778/images/pobtrans.gif">
          <a:extLst>
            <a:ext uri="{FF2B5EF4-FFF2-40B4-BE49-F238E27FC236}">
              <a16:creationId xmlns:a16="http://schemas.microsoft.com/office/drawing/2014/main" id="{E9B3424E-D7A9-4B36-AAA9-2A7C551E082C}"/>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89" name="image4.png" descr="http://intranetsdm.movilidadbogota.gov.co:7778/images/pobtrans.gif">
          <a:extLst>
            <a:ext uri="{FF2B5EF4-FFF2-40B4-BE49-F238E27FC236}">
              <a16:creationId xmlns:a16="http://schemas.microsoft.com/office/drawing/2014/main" id="{DB4E1523-6E42-44DB-A3AE-016E65CE41DD}"/>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90" name="image4.png" descr="http://intranetsdm.movilidadbogota.gov.co:7778/images/pobtrans.gif">
          <a:extLst>
            <a:ext uri="{FF2B5EF4-FFF2-40B4-BE49-F238E27FC236}">
              <a16:creationId xmlns:a16="http://schemas.microsoft.com/office/drawing/2014/main" id="{B7CBB13A-7251-4FEE-B175-71912CAAB30C}"/>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91" name="image4.png" descr="http://intranetsdm.movilidadbogota.gov.co:7778/images/pobtrans.gif">
          <a:extLst>
            <a:ext uri="{FF2B5EF4-FFF2-40B4-BE49-F238E27FC236}">
              <a16:creationId xmlns:a16="http://schemas.microsoft.com/office/drawing/2014/main" id="{C9E33468-83D7-4EB5-8E60-495691F541F0}"/>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92" name="image4.png" descr="http://intranetsdm.movilidadbogota.gov.co:7778/images/pobtrans.gif">
          <a:extLst>
            <a:ext uri="{FF2B5EF4-FFF2-40B4-BE49-F238E27FC236}">
              <a16:creationId xmlns:a16="http://schemas.microsoft.com/office/drawing/2014/main" id="{A87336C1-36CF-48A7-B7BE-422B6EFB31A1}"/>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93" name="image4.png" descr="http://intranetsdm.movilidadbogota.gov.co:7778/images/pobtrans.gif">
          <a:extLst>
            <a:ext uri="{FF2B5EF4-FFF2-40B4-BE49-F238E27FC236}">
              <a16:creationId xmlns:a16="http://schemas.microsoft.com/office/drawing/2014/main" id="{D3F2F572-4EFB-4DDA-B671-940796B9D3B6}"/>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94" name="image4.png" descr="http://intranetsdm.movilidadbogota.gov.co:7778/images/pobtrans.gif">
          <a:extLst>
            <a:ext uri="{FF2B5EF4-FFF2-40B4-BE49-F238E27FC236}">
              <a16:creationId xmlns:a16="http://schemas.microsoft.com/office/drawing/2014/main" id="{035DCEE0-12CF-4407-8F4C-7E144D946384}"/>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95" name="image4.png" descr="http://intranetsdm.movilidadbogota.gov.co:7778/images/pobtrans.gif">
          <a:extLst>
            <a:ext uri="{FF2B5EF4-FFF2-40B4-BE49-F238E27FC236}">
              <a16:creationId xmlns:a16="http://schemas.microsoft.com/office/drawing/2014/main" id="{B2BDE6A3-EC57-433A-809E-5AA9FCAC074C}"/>
            </a:ext>
          </a:extLst>
        </xdr:cNvPr>
        <xdr:cNvPicPr preferRelativeResize="0"/>
      </xdr:nvPicPr>
      <xdr:blipFill>
        <a:blip xmlns:r="http://schemas.openxmlformats.org/officeDocument/2006/relationships" r:embed="rId1"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96" name="image3.png" descr="http://intranetsdm.movilidadbogota.gov.co:7778/images/pobtrans.gif">
          <a:extLst>
            <a:ext uri="{FF2B5EF4-FFF2-40B4-BE49-F238E27FC236}">
              <a16:creationId xmlns:a16="http://schemas.microsoft.com/office/drawing/2014/main" id="{91010454-A3E8-4CE5-AF2C-B811C5B00533}"/>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97" name="image3.png" descr="http://intranetsdm.movilidadbogota.gov.co:7778/images/pobtrans.gif">
          <a:extLst>
            <a:ext uri="{FF2B5EF4-FFF2-40B4-BE49-F238E27FC236}">
              <a16:creationId xmlns:a16="http://schemas.microsoft.com/office/drawing/2014/main" id="{0CD70F72-4F1A-4024-9202-4032F922A0FA}"/>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98" name="image4.png" descr="http://intranetsdm.movilidadbogota.gov.co:7778/images/pobtrans.gif">
          <a:extLst>
            <a:ext uri="{FF2B5EF4-FFF2-40B4-BE49-F238E27FC236}">
              <a16:creationId xmlns:a16="http://schemas.microsoft.com/office/drawing/2014/main" id="{FA18C83A-7F39-479B-9984-1E28DB289074}"/>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99" name="image4.png" descr="http://intranetsdm.movilidadbogota.gov.co:7778/images/pobtrans.gif">
          <a:extLst>
            <a:ext uri="{FF2B5EF4-FFF2-40B4-BE49-F238E27FC236}">
              <a16:creationId xmlns:a16="http://schemas.microsoft.com/office/drawing/2014/main" id="{97042141-EFDF-4D2F-8CC0-751934333765}"/>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00" name="image4.png" descr="http://intranetsdm.movilidadbogota.gov.co:7778/images/pobtrans.gif">
          <a:extLst>
            <a:ext uri="{FF2B5EF4-FFF2-40B4-BE49-F238E27FC236}">
              <a16:creationId xmlns:a16="http://schemas.microsoft.com/office/drawing/2014/main" id="{23BBB45A-F8BA-4D75-A21A-611C82D3BF98}"/>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01" name="image4.png" descr="http://intranetsdm.movilidadbogota.gov.co:7778/images/pobtrans.gif">
          <a:extLst>
            <a:ext uri="{FF2B5EF4-FFF2-40B4-BE49-F238E27FC236}">
              <a16:creationId xmlns:a16="http://schemas.microsoft.com/office/drawing/2014/main" id="{259B0BA2-BE0C-467A-B5C1-E52DF458877E}"/>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02" name="image4.png" descr="http://intranetsdm.movilidadbogota.gov.co:7778/images/pobtrans.gif">
          <a:extLst>
            <a:ext uri="{FF2B5EF4-FFF2-40B4-BE49-F238E27FC236}">
              <a16:creationId xmlns:a16="http://schemas.microsoft.com/office/drawing/2014/main" id="{0D2CC1D4-BBFA-4752-861B-0B05E10E2611}"/>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03" name="image4.png" descr="http://intranetsdm.movilidadbogota.gov.co:7778/images/pobtrans.gif">
          <a:extLst>
            <a:ext uri="{FF2B5EF4-FFF2-40B4-BE49-F238E27FC236}">
              <a16:creationId xmlns:a16="http://schemas.microsoft.com/office/drawing/2014/main" id="{C611618A-7139-4AFA-B0DF-FCDC26B15D8D}"/>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04" name="image4.png" descr="http://intranetsdm.movilidadbogota.gov.co:7778/images/pobtrans.gif">
          <a:extLst>
            <a:ext uri="{FF2B5EF4-FFF2-40B4-BE49-F238E27FC236}">
              <a16:creationId xmlns:a16="http://schemas.microsoft.com/office/drawing/2014/main" id="{7AE821D9-F69B-47E4-A06F-DF8683BF041B}"/>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05" name="image4.png" descr="http://intranetsdm.movilidadbogota.gov.co:7778/images/pobtrans.gif">
          <a:extLst>
            <a:ext uri="{FF2B5EF4-FFF2-40B4-BE49-F238E27FC236}">
              <a16:creationId xmlns:a16="http://schemas.microsoft.com/office/drawing/2014/main" id="{D4D3B3CB-BDC2-4E61-8D25-1DA416DA8143}"/>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06" name="image4.png" descr="http://intranetsdm.movilidadbogota.gov.co:7778/images/pobtrans.gif">
          <a:extLst>
            <a:ext uri="{FF2B5EF4-FFF2-40B4-BE49-F238E27FC236}">
              <a16:creationId xmlns:a16="http://schemas.microsoft.com/office/drawing/2014/main" id="{684BF44D-88C0-485B-BC67-6B25F4BE2BBB}"/>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07" name="image4.png" descr="http://intranetsdm.movilidadbogota.gov.co:7778/images/pobtrans.gif">
          <a:extLst>
            <a:ext uri="{FF2B5EF4-FFF2-40B4-BE49-F238E27FC236}">
              <a16:creationId xmlns:a16="http://schemas.microsoft.com/office/drawing/2014/main" id="{F3D3407D-7E83-4372-A0A9-1DB83ED543CC}"/>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08" name="image4.png" descr="http://intranetsdm.movilidadbogota.gov.co:7778/images/pobtrans.gif">
          <a:extLst>
            <a:ext uri="{FF2B5EF4-FFF2-40B4-BE49-F238E27FC236}">
              <a16:creationId xmlns:a16="http://schemas.microsoft.com/office/drawing/2014/main" id="{5263DB0E-2412-4CDA-BF09-ACDAE34D80B1}"/>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09" name="image4.png" descr="http://intranetsdm.movilidadbogota.gov.co:7778/images/pobtrans.gif">
          <a:extLst>
            <a:ext uri="{FF2B5EF4-FFF2-40B4-BE49-F238E27FC236}">
              <a16:creationId xmlns:a16="http://schemas.microsoft.com/office/drawing/2014/main" id="{CC09C596-F357-48B0-92C0-F281AD986401}"/>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10" name="image3.png" descr="http://intranetsdm.movilidadbogota.gov.co:7778/images/pobtrans.gif">
          <a:extLst>
            <a:ext uri="{FF2B5EF4-FFF2-40B4-BE49-F238E27FC236}">
              <a16:creationId xmlns:a16="http://schemas.microsoft.com/office/drawing/2014/main" id="{BA91FAED-434C-4770-8E74-7AA7CA84785A}"/>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11" name="image3.png" descr="http://intranetsdm.movilidadbogota.gov.co:7778/images/pobtrans.gif">
          <a:extLst>
            <a:ext uri="{FF2B5EF4-FFF2-40B4-BE49-F238E27FC236}">
              <a16:creationId xmlns:a16="http://schemas.microsoft.com/office/drawing/2014/main" id="{1B45EB50-C648-4CD7-B374-FCDD20E14228}"/>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12" name="image4.png" descr="http://intranetsdm.movilidadbogota.gov.co:7778/images/pobtrans.gif">
          <a:extLst>
            <a:ext uri="{FF2B5EF4-FFF2-40B4-BE49-F238E27FC236}">
              <a16:creationId xmlns:a16="http://schemas.microsoft.com/office/drawing/2014/main" id="{C3A8159C-2146-4DDC-A676-612960720377}"/>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13" name="image4.png" descr="http://intranetsdm.movilidadbogota.gov.co:7778/images/pobtrans.gif">
          <a:extLst>
            <a:ext uri="{FF2B5EF4-FFF2-40B4-BE49-F238E27FC236}">
              <a16:creationId xmlns:a16="http://schemas.microsoft.com/office/drawing/2014/main" id="{0428435D-D8B5-480C-9A2E-7255E4488C37}"/>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14" name="image4.png" descr="http://intranetsdm.movilidadbogota.gov.co:7778/images/pobtrans.gif">
          <a:extLst>
            <a:ext uri="{FF2B5EF4-FFF2-40B4-BE49-F238E27FC236}">
              <a16:creationId xmlns:a16="http://schemas.microsoft.com/office/drawing/2014/main" id="{7A0841DF-91BE-4AA7-BB1B-86F55FCEEB18}"/>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15" name="image4.png" descr="http://intranetsdm.movilidadbogota.gov.co:7778/images/pobtrans.gif">
          <a:extLst>
            <a:ext uri="{FF2B5EF4-FFF2-40B4-BE49-F238E27FC236}">
              <a16:creationId xmlns:a16="http://schemas.microsoft.com/office/drawing/2014/main" id="{8390CADD-6BE0-4707-9EA5-22BAFC44B267}"/>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16" name="image4.png" descr="http://intranetsdm.movilidadbogota.gov.co:7778/images/pobtrans.gif">
          <a:extLst>
            <a:ext uri="{FF2B5EF4-FFF2-40B4-BE49-F238E27FC236}">
              <a16:creationId xmlns:a16="http://schemas.microsoft.com/office/drawing/2014/main" id="{99FE916E-6B75-4742-8300-E312B1322C91}"/>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17" name="image4.png" descr="http://intranetsdm.movilidadbogota.gov.co:7778/images/pobtrans.gif">
          <a:extLst>
            <a:ext uri="{FF2B5EF4-FFF2-40B4-BE49-F238E27FC236}">
              <a16:creationId xmlns:a16="http://schemas.microsoft.com/office/drawing/2014/main" id="{70DB2CBA-7F8A-4ABE-B7CB-6FA3163D2312}"/>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18" name="image4.png" descr="http://intranetsdm.movilidadbogota.gov.co:7778/images/pobtrans.gif">
          <a:extLst>
            <a:ext uri="{FF2B5EF4-FFF2-40B4-BE49-F238E27FC236}">
              <a16:creationId xmlns:a16="http://schemas.microsoft.com/office/drawing/2014/main" id="{952BD888-F972-45C8-8F8F-3FB196FACE5A}"/>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19" name="image4.png" descr="http://intranetsdm.movilidadbogota.gov.co:7778/images/pobtrans.gif">
          <a:extLst>
            <a:ext uri="{FF2B5EF4-FFF2-40B4-BE49-F238E27FC236}">
              <a16:creationId xmlns:a16="http://schemas.microsoft.com/office/drawing/2014/main" id="{8A75D9CC-9F68-497F-BC58-045940FF9837}"/>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20" name="image4.png" descr="http://intranetsdm.movilidadbogota.gov.co:7778/images/pobtrans.gif">
          <a:extLst>
            <a:ext uri="{FF2B5EF4-FFF2-40B4-BE49-F238E27FC236}">
              <a16:creationId xmlns:a16="http://schemas.microsoft.com/office/drawing/2014/main" id="{53FF2EAD-0DA0-4B41-B8B4-B7C919CC9B2A}"/>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21" name="image4.png" descr="http://intranetsdm.movilidadbogota.gov.co:7778/images/pobtrans.gif">
          <a:extLst>
            <a:ext uri="{FF2B5EF4-FFF2-40B4-BE49-F238E27FC236}">
              <a16:creationId xmlns:a16="http://schemas.microsoft.com/office/drawing/2014/main" id="{338EB8A2-E09A-4D71-B839-AD80221DF12D}"/>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22" name="image4.png" descr="http://intranetsdm.movilidadbogota.gov.co:7778/images/pobtrans.gif">
          <a:extLst>
            <a:ext uri="{FF2B5EF4-FFF2-40B4-BE49-F238E27FC236}">
              <a16:creationId xmlns:a16="http://schemas.microsoft.com/office/drawing/2014/main" id="{CAF25C60-D8E7-42F6-8F5F-62D50F5ADE75}"/>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23" name="image4.png" descr="http://intranetsdm.movilidadbogota.gov.co:7778/images/pobtrans.gif">
          <a:extLst>
            <a:ext uri="{FF2B5EF4-FFF2-40B4-BE49-F238E27FC236}">
              <a16:creationId xmlns:a16="http://schemas.microsoft.com/office/drawing/2014/main" id="{3FD51303-FC38-4FE2-914E-D3FF2D1FC4F8}"/>
            </a:ext>
          </a:extLst>
        </xdr:cNvPr>
        <xdr:cNvPicPr preferRelativeResize="0"/>
      </xdr:nvPicPr>
      <xdr:blipFill>
        <a:blip xmlns:r="http://schemas.openxmlformats.org/officeDocument/2006/relationships" r:embed="rId1"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24" name="image3.png" descr="http://intranetsdm.movilidadbogota.gov.co:7778/images/pobtrans.gif">
          <a:extLst>
            <a:ext uri="{FF2B5EF4-FFF2-40B4-BE49-F238E27FC236}">
              <a16:creationId xmlns:a16="http://schemas.microsoft.com/office/drawing/2014/main" id="{2B3083FE-5BF0-4A10-BBD1-D939D5C9A6A6}"/>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225" name="image3.png" descr="http://intranetsdm.movilidadbogota.gov.co:7778/images/pobtrans.gif">
          <a:extLst>
            <a:ext uri="{FF2B5EF4-FFF2-40B4-BE49-F238E27FC236}">
              <a16:creationId xmlns:a16="http://schemas.microsoft.com/office/drawing/2014/main" id="{4F5F5AF9-9C83-4CC8-BA02-2AE02EBCDA2C}"/>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26" name="image4.png" descr="http://intranetsdm.movilidadbogota.gov.co:7778/images/pobtrans.gif">
          <a:extLst>
            <a:ext uri="{FF2B5EF4-FFF2-40B4-BE49-F238E27FC236}">
              <a16:creationId xmlns:a16="http://schemas.microsoft.com/office/drawing/2014/main" id="{B96B68E9-BBEF-4072-A566-EF0757EC520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27" name="image4.png" descr="http://intranetsdm.movilidadbogota.gov.co:7778/images/pobtrans.gif">
          <a:extLst>
            <a:ext uri="{FF2B5EF4-FFF2-40B4-BE49-F238E27FC236}">
              <a16:creationId xmlns:a16="http://schemas.microsoft.com/office/drawing/2014/main" id="{F71F6B45-3E0B-427F-A998-1EE0C963DA9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28" name="image4.png" descr="http://intranetsdm.movilidadbogota.gov.co:7778/images/pobtrans.gif">
          <a:extLst>
            <a:ext uri="{FF2B5EF4-FFF2-40B4-BE49-F238E27FC236}">
              <a16:creationId xmlns:a16="http://schemas.microsoft.com/office/drawing/2014/main" id="{D0D45D4C-42DB-4E1F-8FCB-741D18707CC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29" name="image4.png" descr="http://intranetsdm.movilidadbogota.gov.co:7778/images/pobtrans.gif">
          <a:extLst>
            <a:ext uri="{FF2B5EF4-FFF2-40B4-BE49-F238E27FC236}">
              <a16:creationId xmlns:a16="http://schemas.microsoft.com/office/drawing/2014/main" id="{410E2BDE-70F3-4AAC-96E4-FF11D257874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30" name="image4.png" descr="http://intranetsdm.movilidadbogota.gov.co:7778/images/pobtrans.gif">
          <a:extLst>
            <a:ext uri="{FF2B5EF4-FFF2-40B4-BE49-F238E27FC236}">
              <a16:creationId xmlns:a16="http://schemas.microsoft.com/office/drawing/2014/main" id="{D4FA331E-EC22-4A20-B33B-7535479C592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31" name="image4.png" descr="http://intranetsdm.movilidadbogota.gov.co:7778/images/pobtrans.gif">
          <a:extLst>
            <a:ext uri="{FF2B5EF4-FFF2-40B4-BE49-F238E27FC236}">
              <a16:creationId xmlns:a16="http://schemas.microsoft.com/office/drawing/2014/main" id="{50488F93-4C8C-4FB0-91D0-6F738617FA7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32" name="image4.png" descr="http://intranetsdm.movilidadbogota.gov.co:7778/images/pobtrans.gif">
          <a:extLst>
            <a:ext uri="{FF2B5EF4-FFF2-40B4-BE49-F238E27FC236}">
              <a16:creationId xmlns:a16="http://schemas.microsoft.com/office/drawing/2014/main" id="{6FA401C8-78B0-47DA-935D-778667220C1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33" name="image4.png" descr="http://intranetsdm.movilidadbogota.gov.co:7778/images/pobtrans.gif">
          <a:extLst>
            <a:ext uri="{FF2B5EF4-FFF2-40B4-BE49-F238E27FC236}">
              <a16:creationId xmlns:a16="http://schemas.microsoft.com/office/drawing/2014/main" id="{56ADEB50-67B9-4C6E-B4B4-8ACC12AECA1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34" name="image4.png" descr="http://intranetsdm.movilidadbogota.gov.co:7778/images/pobtrans.gif">
          <a:extLst>
            <a:ext uri="{FF2B5EF4-FFF2-40B4-BE49-F238E27FC236}">
              <a16:creationId xmlns:a16="http://schemas.microsoft.com/office/drawing/2014/main" id="{DF6D7669-B3B2-4608-867A-C203701D49A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35" name="image4.png" descr="http://intranetsdm.movilidadbogota.gov.co:7778/images/pobtrans.gif">
          <a:extLst>
            <a:ext uri="{FF2B5EF4-FFF2-40B4-BE49-F238E27FC236}">
              <a16:creationId xmlns:a16="http://schemas.microsoft.com/office/drawing/2014/main" id="{4C4C7842-A881-455B-BF68-754CD0F97AD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36" name="image4.png" descr="http://intranetsdm.movilidadbogota.gov.co:7778/images/pobtrans.gif">
          <a:extLst>
            <a:ext uri="{FF2B5EF4-FFF2-40B4-BE49-F238E27FC236}">
              <a16:creationId xmlns:a16="http://schemas.microsoft.com/office/drawing/2014/main" id="{A27F9D9A-BB28-44B3-B23B-6F36CB639F1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37" name="image4.png" descr="http://intranetsdm.movilidadbogota.gov.co:7778/images/pobtrans.gif">
          <a:extLst>
            <a:ext uri="{FF2B5EF4-FFF2-40B4-BE49-F238E27FC236}">
              <a16:creationId xmlns:a16="http://schemas.microsoft.com/office/drawing/2014/main" id="{C0500B2B-000E-4FBD-828A-2C4C68F4A12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38" name="image3.png" descr="http://intranetsdm.movilidadbogota.gov.co:7778/images/pobtrans.gif">
          <a:extLst>
            <a:ext uri="{FF2B5EF4-FFF2-40B4-BE49-F238E27FC236}">
              <a16:creationId xmlns:a16="http://schemas.microsoft.com/office/drawing/2014/main" id="{905D7285-F9CA-4A7A-89B9-31D28EB99AB4}"/>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39" name="image3.png" descr="http://intranetsdm.movilidadbogota.gov.co:7778/images/pobtrans.gif">
          <a:extLst>
            <a:ext uri="{FF2B5EF4-FFF2-40B4-BE49-F238E27FC236}">
              <a16:creationId xmlns:a16="http://schemas.microsoft.com/office/drawing/2014/main" id="{8331C4EC-291C-4CC0-B7F3-5407B041E88C}"/>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40" name="image4.png" descr="http://intranetsdm.movilidadbogota.gov.co:7778/images/pobtrans.gif">
          <a:extLst>
            <a:ext uri="{FF2B5EF4-FFF2-40B4-BE49-F238E27FC236}">
              <a16:creationId xmlns:a16="http://schemas.microsoft.com/office/drawing/2014/main" id="{6CDBBB73-8007-46F1-B101-F32578BA290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41" name="image4.png" descr="http://intranetsdm.movilidadbogota.gov.co:7778/images/pobtrans.gif">
          <a:extLst>
            <a:ext uri="{FF2B5EF4-FFF2-40B4-BE49-F238E27FC236}">
              <a16:creationId xmlns:a16="http://schemas.microsoft.com/office/drawing/2014/main" id="{2DE013FB-10A5-430E-B527-96768BD556F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42" name="image4.png" descr="http://intranetsdm.movilidadbogota.gov.co:7778/images/pobtrans.gif">
          <a:extLst>
            <a:ext uri="{FF2B5EF4-FFF2-40B4-BE49-F238E27FC236}">
              <a16:creationId xmlns:a16="http://schemas.microsoft.com/office/drawing/2014/main" id="{32B131E0-0B69-4165-8720-F2D035B553F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43" name="image4.png" descr="http://intranetsdm.movilidadbogota.gov.co:7778/images/pobtrans.gif">
          <a:extLst>
            <a:ext uri="{FF2B5EF4-FFF2-40B4-BE49-F238E27FC236}">
              <a16:creationId xmlns:a16="http://schemas.microsoft.com/office/drawing/2014/main" id="{CA007286-2A95-41D2-BBFB-C944AE8409C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44" name="image4.png" descr="http://intranetsdm.movilidadbogota.gov.co:7778/images/pobtrans.gif">
          <a:extLst>
            <a:ext uri="{FF2B5EF4-FFF2-40B4-BE49-F238E27FC236}">
              <a16:creationId xmlns:a16="http://schemas.microsoft.com/office/drawing/2014/main" id="{98E7632C-DAD1-4428-B07C-B691E534291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45" name="image4.png" descr="http://intranetsdm.movilidadbogota.gov.co:7778/images/pobtrans.gif">
          <a:extLst>
            <a:ext uri="{FF2B5EF4-FFF2-40B4-BE49-F238E27FC236}">
              <a16:creationId xmlns:a16="http://schemas.microsoft.com/office/drawing/2014/main" id="{051F1C70-0D33-4B0A-8FBC-4A567298D4E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46" name="image4.png" descr="http://intranetsdm.movilidadbogota.gov.co:7778/images/pobtrans.gif">
          <a:extLst>
            <a:ext uri="{FF2B5EF4-FFF2-40B4-BE49-F238E27FC236}">
              <a16:creationId xmlns:a16="http://schemas.microsoft.com/office/drawing/2014/main" id="{4AE5BC2A-4E9E-44AB-9485-E5564E31B4E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47" name="image4.png" descr="http://intranetsdm.movilidadbogota.gov.co:7778/images/pobtrans.gif">
          <a:extLst>
            <a:ext uri="{FF2B5EF4-FFF2-40B4-BE49-F238E27FC236}">
              <a16:creationId xmlns:a16="http://schemas.microsoft.com/office/drawing/2014/main" id="{91AF137A-0A2D-4136-83A3-2BF99DE30EC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48" name="image4.png" descr="http://intranetsdm.movilidadbogota.gov.co:7778/images/pobtrans.gif">
          <a:extLst>
            <a:ext uri="{FF2B5EF4-FFF2-40B4-BE49-F238E27FC236}">
              <a16:creationId xmlns:a16="http://schemas.microsoft.com/office/drawing/2014/main" id="{29DFD34C-B1A2-49B0-B854-00DDAF8EB2B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49" name="image4.png" descr="http://intranetsdm.movilidadbogota.gov.co:7778/images/pobtrans.gif">
          <a:extLst>
            <a:ext uri="{FF2B5EF4-FFF2-40B4-BE49-F238E27FC236}">
              <a16:creationId xmlns:a16="http://schemas.microsoft.com/office/drawing/2014/main" id="{0363AD25-9121-44F9-9EEC-6F5EF9D6603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50" name="image4.png" descr="http://intranetsdm.movilidadbogota.gov.co:7778/images/pobtrans.gif">
          <a:extLst>
            <a:ext uri="{FF2B5EF4-FFF2-40B4-BE49-F238E27FC236}">
              <a16:creationId xmlns:a16="http://schemas.microsoft.com/office/drawing/2014/main" id="{14935C17-AE0B-4D90-8167-371CCDC84BE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51" name="image4.png" descr="http://intranetsdm.movilidadbogota.gov.co:7778/images/pobtrans.gif">
          <a:extLst>
            <a:ext uri="{FF2B5EF4-FFF2-40B4-BE49-F238E27FC236}">
              <a16:creationId xmlns:a16="http://schemas.microsoft.com/office/drawing/2014/main" id="{7E1E74BF-56B9-4014-8C9E-72676E985F6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52" name="image3.png" descr="http://intranetsdm.movilidadbogota.gov.co:7778/images/pobtrans.gif">
          <a:extLst>
            <a:ext uri="{FF2B5EF4-FFF2-40B4-BE49-F238E27FC236}">
              <a16:creationId xmlns:a16="http://schemas.microsoft.com/office/drawing/2014/main" id="{9B0E65E9-56BF-4F7B-8F1A-D3AC523BF8D2}"/>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53" name="image3.png" descr="http://intranetsdm.movilidadbogota.gov.co:7778/images/pobtrans.gif">
          <a:extLst>
            <a:ext uri="{FF2B5EF4-FFF2-40B4-BE49-F238E27FC236}">
              <a16:creationId xmlns:a16="http://schemas.microsoft.com/office/drawing/2014/main" id="{A898EE1E-7262-44C8-8705-4C1EB18AF967}"/>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54" name="image4.png" descr="http://intranetsdm.movilidadbogota.gov.co:7778/images/pobtrans.gif">
          <a:extLst>
            <a:ext uri="{FF2B5EF4-FFF2-40B4-BE49-F238E27FC236}">
              <a16:creationId xmlns:a16="http://schemas.microsoft.com/office/drawing/2014/main" id="{29650CF3-2C26-4209-9A6F-ED397E4FDEA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55" name="image4.png" descr="http://intranetsdm.movilidadbogota.gov.co:7778/images/pobtrans.gif">
          <a:extLst>
            <a:ext uri="{FF2B5EF4-FFF2-40B4-BE49-F238E27FC236}">
              <a16:creationId xmlns:a16="http://schemas.microsoft.com/office/drawing/2014/main" id="{DA5768EC-EC0C-4DA7-A718-269B13EE7B9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56" name="image4.png" descr="http://intranetsdm.movilidadbogota.gov.co:7778/images/pobtrans.gif">
          <a:extLst>
            <a:ext uri="{FF2B5EF4-FFF2-40B4-BE49-F238E27FC236}">
              <a16:creationId xmlns:a16="http://schemas.microsoft.com/office/drawing/2014/main" id="{DF5B71F1-6A86-4D40-BB93-BD71A0E5CD1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57" name="image4.png" descr="http://intranetsdm.movilidadbogota.gov.co:7778/images/pobtrans.gif">
          <a:extLst>
            <a:ext uri="{FF2B5EF4-FFF2-40B4-BE49-F238E27FC236}">
              <a16:creationId xmlns:a16="http://schemas.microsoft.com/office/drawing/2014/main" id="{D8167124-0D60-4C70-859B-1BD22122769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58" name="image4.png" descr="http://intranetsdm.movilidadbogota.gov.co:7778/images/pobtrans.gif">
          <a:extLst>
            <a:ext uri="{FF2B5EF4-FFF2-40B4-BE49-F238E27FC236}">
              <a16:creationId xmlns:a16="http://schemas.microsoft.com/office/drawing/2014/main" id="{AB552A7D-9CD0-46E8-A14B-5A86C8FDD7F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59" name="image4.png" descr="http://intranetsdm.movilidadbogota.gov.co:7778/images/pobtrans.gif">
          <a:extLst>
            <a:ext uri="{FF2B5EF4-FFF2-40B4-BE49-F238E27FC236}">
              <a16:creationId xmlns:a16="http://schemas.microsoft.com/office/drawing/2014/main" id="{331A297C-F8DA-43D8-94DF-B85BC01ED6E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60" name="image4.png" descr="http://intranetsdm.movilidadbogota.gov.co:7778/images/pobtrans.gif">
          <a:extLst>
            <a:ext uri="{FF2B5EF4-FFF2-40B4-BE49-F238E27FC236}">
              <a16:creationId xmlns:a16="http://schemas.microsoft.com/office/drawing/2014/main" id="{59502075-3799-4B90-AE96-DA7E749F6D7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61" name="image4.png" descr="http://intranetsdm.movilidadbogota.gov.co:7778/images/pobtrans.gif">
          <a:extLst>
            <a:ext uri="{FF2B5EF4-FFF2-40B4-BE49-F238E27FC236}">
              <a16:creationId xmlns:a16="http://schemas.microsoft.com/office/drawing/2014/main" id="{D32EE6B5-E1A8-40BF-B0B6-B96B70D01E1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62" name="image4.png" descr="http://intranetsdm.movilidadbogota.gov.co:7778/images/pobtrans.gif">
          <a:extLst>
            <a:ext uri="{FF2B5EF4-FFF2-40B4-BE49-F238E27FC236}">
              <a16:creationId xmlns:a16="http://schemas.microsoft.com/office/drawing/2014/main" id="{6886EF37-1455-4CE4-A560-EDBC3779898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63" name="image4.png" descr="http://intranetsdm.movilidadbogota.gov.co:7778/images/pobtrans.gif">
          <a:extLst>
            <a:ext uri="{FF2B5EF4-FFF2-40B4-BE49-F238E27FC236}">
              <a16:creationId xmlns:a16="http://schemas.microsoft.com/office/drawing/2014/main" id="{240C546F-C5F3-4E21-B4D7-278E3B647DA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64" name="image4.png" descr="http://intranetsdm.movilidadbogota.gov.co:7778/images/pobtrans.gif">
          <a:extLst>
            <a:ext uri="{FF2B5EF4-FFF2-40B4-BE49-F238E27FC236}">
              <a16:creationId xmlns:a16="http://schemas.microsoft.com/office/drawing/2014/main" id="{03C830C6-4059-48BC-ABA8-AA7682B042C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65" name="image4.png" descr="http://intranetsdm.movilidadbogota.gov.co:7778/images/pobtrans.gif">
          <a:extLst>
            <a:ext uri="{FF2B5EF4-FFF2-40B4-BE49-F238E27FC236}">
              <a16:creationId xmlns:a16="http://schemas.microsoft.com/office/drawing/2014/main" id="{832B05A2-3919-4AE0-A1E4-F0CF2D225B2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66" name="image3.png" descr="http://intranetsdm.movilidadbogota.gov.co:7778/images/pobtrans.gif">
          <a:extLst>
            <a:ext uri="{FF2B5EF4-FFF2-40B4-BE49-F238E27FC236}">
              <a16:creationId xmlns:a16="http://schemas.microsoft.com/office/drawing/2014/main" id="{A7577A7B-62CF-46C7-AA4E-5D91801D20B7}"/>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67" name="image3.png" descr="http://intranetsdm.movilidadbogota.gov.co:7778/images/pobtrans.gif">
          <a:extLst>
            <a:ext uri="{FF2B5EF4-FFF2-40B4-BE49-F238E27FC236}">
              <a16:creationId xmlns:a16="http://schemas.microsoft.com/office/drawing/2014/main" id="{97B1B9DF-94E7-45E7-9B72-5242DAD5F13E}"/>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68" name="image4.png" descr="http://intranetsdm.movilidadbogota.gov.co:7778/images/pobtrans.gif">
          <a:extLst>
            <a:ext uri="{FF2B5EF4-FFF2-40B4-BE49-F238E27FC236}">
              <a16:creationId xmlns:a16="http://schemas.microsoft.com/office/drawing/2014/main" id="{B5E4FB60-0EC9-4D0B-80EB-566506CB74B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69" name="image4.png" descr="http://intranetsdm.movilidadbogota.gov.co:7778/images/pobtrans.gif">
          <a:extLst>
            <a:ext uri="{FF2B5EF4-FFF2-40B4-BE49-F238E27FC236}">
              <a16:creationId xmlns:a16="http://schemas.microsoft.com/office/drawing/2014/main" id="{1B6E785D-BB5F-45DC-8517-FD5F53B944E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70" name="image4.png" descr="http://intranetsdm.movilidadbogota.gov.co:7778/images/pobtrans.gif">
          <a:extLst>
            <a:ext uri="{FF2B5EF4-FFF2-40B4-BE49-F238E27FC236}">
              <a16:creationId xmlns:a16="http://schemas.microsoft.com/office/drawing/2014/main" id="{34A3EB3E-9AE6-400D-A699-C633E2678F7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71" name="image4.png" descr="http://intranetsdm.movilidadbogota.gov.co:7778/images/pobtrans.gif">
          <a:extLst>
            <a:ext uri="{FF2B5EF4-FFF2-40B4-BE49-F238E27FC236}">
              <a16:creationId xmlns:a16="http://schemas.microsoft.com/office/drawing/2014/main" id="{8A75AC07-AD0D-4F3E-8D3D-E43A1B51DEA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72" name="image4.png" descr="http://intranetsdm.movilidadbogota.gov.co:7778/images/pobtrans.gif">
          <a:extLst>
            <a:ext uri="{FF2B5EF4-FFF2-40B4-BE49-F238E27FC236}">
              <a16:creationId xmlns:a16="http://schemas.microsoft.com/office/drawing/2014/main" id="{B2565DA5-1B99-4A98-8D35-3C43AC3E089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73" name="image4.png" descr="http://intranetsdm.movilidadbogota.gov.co:7778/images/pobtrans.gif">
          <a:extLst>
            <a:ext uri="{FF2B5EF4-FFF2-40B4-BE49-F238E27FC236}">
              <a16:creationId xmlns:a16="http://schemas.microsoft.com/office/drawing/2014/main" id="{0C63A66E-6E14-452E-9488-2AAC0AE8A7E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74" name="image4.png" descr="http://intranetsdm.movilidadbogota.gov.co:7778/images/pobtrans.gif">
          <a:extLst>
            <a:ext uri="{FF2B5EF4-FFF2-40B4-BE49-F238E27FC236}">
              <a16:creationId xmlns:a16="http://schemas.microsoft.com/office/drawing/2014/main" id="{CA886005-5DDD-440F-8008-947D626CBE9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75" name="image4.png" descr="http://intranetsdm.movilidadbogota.gov.co:7778/images/pobtrans.gif">
          <a:extLst>
            <a:ext uri="{FF2B5EF4-FFF2-40B4-BE49-F238E27FC236}">
              <a16:creationId xmlns:a16="http://schemas.microsoft.com/office/drawing/2014/main" id="{33065234-87F3-4A3E-81F4-003A37D663A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76" name="image4.png" descr="http://intranetsdm.movilidadbogota.gov.co:7778/images/pobtrans.gif">
          <a:extLst>
            <a:ext uri="{FF2B5EF4-FFF2-40B4-BE49-F238E27FC236}">
              <a16:creationId xmlns:a16="http://schemas.microsoft.com/office/drawing/2014/main" id="{505C0B7A-5CEB-411B-AA54-14232608099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77" name="image4.png" descr="http://intranetsdm.movilidadbogota.gov.co:7778/images/pobtrans.gif">
          <a:extLst>
            <a:ext uri="{FF2B5EF4-FFF2-40B4-BE49-F238E27FC236}">
              <a16:creationId xmlns:a16="http://schemas.microsoft.com/office/drawing/2014/main" id="{29C62FC8-D6EF-4FED-8BA9-A6C7E978B2A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78" name="image4.png" descr="http://intranetsdm.movilidadbogota.gov.co:7778/images/pobtrans.gif">
          <a:extLst>
            <a:ext uri="{FF2B5EF4-FFF2-40B4-BE49-F238E27FC236}">
              <a16:creationId xmlns:a16="http://schemas.microsoft.com/office/drawing/2014/main" id="{946D841C-B7DC-41F5-8C50-E0E7878D7FA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79" name="image4.png" descr="http://intranetsdm.movilidadbogota.gov.co:7778/images/pobtrans.gif">
          <a:extLst>
            <a:ext uri="{FF2B5EF4-FFF2-40B4-BE49-F238E27FC236}">
              <a16:creationId xmlns:a16="http://schemas.microsoft.com/office/drawing/2014/main" id="{43455446-692F-4D5A-9CF1-A597ADD5CD2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80" name="image3.png" descr="http://intranetsdm.movilidadbogota.gov.co:7778/images/pobtrans.gif">
          <a:extLst>
            <a:ext uri="{FF2B5EF4-FFF2-40B4-BE49-F238E27FC236}">
              <a16:creationId xmlns:a16="http://schemas.microsoft.com/office/drawing/2014/main" id="{0FBFE773-75E8-415E-82E2-7D4BEE5D0547}"/>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281" name="image3.png" descr="http://intranetsdm.movilidadbogota.gov.co:7778/images/pobtrans.gif">
          <a:extLst>
            <a:ext uri="{FF2B5EF4-FFF2-40B4-BE49-F238E27FC236}">
              <a16:creationId xmlns:a16="http://schemas.microsoft.com/office/drawing/2014/main" id="{A56679F7-60D8-471E-AAAC-B05BE9302D25}"/>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82" name="image4.png" descr="http://intranetsdm.movilidadbogota.gov.co:7778/images/pobtrans.gif">
          <a:extLst>
            <a:ext uri="{FF2B5EF4-FFF2-40B4-BE49-F238E27FC236}">
              <a16:creationId xmlns:a16="http://schemas.microsoft.com/office/drawing/2014/main" id="{E568C79E-7C04-4FEA-BA6C-3DABFF9F88F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83" name="image4.png" descr="http://intranetsdm.movilidadbogota.gov.co:7778/images/pobtrans.gif">
          <a:extLst>
            <a:ext uri="{FF2B5EF4-FFF2-40B4-BE49-F238E27FC236}">
              <a16:creationId xmlns:a16="http://schemas.microsoft.com/office/drawing/2014/main" id="{461DBF6D-1833-4132-AE83-7E80A7882CBB}"/>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84" name="image4.png" descr="http://intranetsdm.movilidadbogota.gov.co:7778/images/pobtrans.gif">
          <a:extLst>
            <a:ext uri="{FF2B5EF4-FFF2-40B4-BE49-F238E27FC236}">
              <a16:creationId xmlns:a16="http://schemas.microsoft.com/office/drawing/2014/main" id="{CFB58BC2-89AA-4069-927E-D011F235F7B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85" name="image4.png" descr="http://intranetsdm.movilidadbogota.gov.co:7778/images/pobtrans.gif">
          <a:extLst>
            <a:ext uri="{FF2B5EF4-FFF2-40B4-BE49-F238E27FC236}">
              <a16:creationId xmlns:a16="http://schemas.microsoft.com/office/drawing/2014/main" id="{D8630F9E-572B-4882-8E9F-EA0271F11E75}"/>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86" name="image4.png" descr="http://intranetsdm.movilidadbogota.gov.co:7778/images/pobtrans.gif">
          <a:extLst>
            <a:ext uri="{FF2B5EF4-FFF2-40B4-BE49-F238E27FC236}">
              <a16:creationId xmlns:a16="http://schemas.microsoft.com/office/drawing/2014/main" id="{46E689F2-730B-443F-90DB-E287722EC79C}"/>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87" name="image4.png" descr="http://intranetsdm.movilidadbogota.gov.co:7778/images/pobtrans.gif">
          <a:extLst>
            <a:ext uri="{FF2B5EF4-FFF2-40B4-BE49-F238E27FC236}">
              <a16:creationId xmlns:a16="http://schemas.microsoft.com/office/drawing/2014/main" id="{32B5958F-EECE-4F85-9149-AE4329421B8B}"/>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88" name="image4.png" descr="http://intranetsdm.movilidadbogota.gov.co:7778/images/pobtrans.gif">
          <a:extLst>
            <a:ext uri="{FF2B5EF4-FFF2-40B4-BE49-F238E27FC236}">
              <a16:creationId xmlns:a16="http://schemas.microsoft.com/office/drawing/2014/main" id="{D505DE99-4923-44CB-B2C2-25BB70110170}"/>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89" name="image4.png" descr="http://intranetsdm.movilidadbogota.gov.co:7778/images/pobtrans.gif">
          <a:extLst>
            <a:ext uri="{FF2B5EF4-FFF2-40B4-BE49-F238E27FC236}">
              <a16:creationId xmlns:a16="http://schemas.microsoft.com/office/drawing/2014/main" id="{0A789B9C-18D2-402B-8AFB-D9127067382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90" name="image4.png" descr="http://intranetsdm.movilidadbogota.gov.co:7778/images/pobtrans.gif">
          <a:extLst>
            <a:ext uri="{FF2B5EF4-FFF2-40B4-BE49-F238E27FC236}">
              <a16:creationId xmlns:a16="http://schemas.microsoft.com/office/drawing/2014/main" id="{A45C3201-5063-4E76-A996-2649118F9CD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91" name="image4.png" descr="http://intranetsdm.movilidadbogota.gov.co:7778/images/pobtrans.gif">
          <a:extLst>
            <a:ext uri="{FF2B5EF4-FFF2-40B4-BE49-F238E27FC236}">
              <a16:creationId xmlns:a16="http://schemas.microsoft.com/office/drawing/2014/main" id="{FEF59AF9-ADB1-4EBF-85CC-AFEC25FE0FDB}"/>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92" name="image4.png" descr="http://intranetsdm.movilidadbogota.gov.co:7778/images/pobtrans.gif">
          <a:extLst>
            <a:ext uri="{FF2B5EF4-FFF2-40B4-BE49-F238E27FC236}">
              <a16:creationId xmlns:a16="http://schemas.microsoft.com/office/drawing/2014/main" id="{8809F4A7-62E4-4FC4-9CEF-8AB1D9C254BB}"/>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93" name="image4.png" descr="http://intranetsdm.movilidadbogota.gov.co:7778/images/pobtrans.gif">
          <a:extLst>
            <a:ext uri="{FF2B5EF4-FFF2-40B4-BE49-F238E27FC236}">
              <a16:creationId xmlns:a16="http://schemas.microsoft.com/office/drawing/2014/main" id="{7E72C0A6-DA1C-4988-A0C4-5464956AB6A7}"/>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94" name="image3.png" descr="http://intranetsdm.movilidadbogota.gov.co:7778/images/pobtrans.gif">
          <a:extLst>
            <a:ext uri="{FF2B5EF4-FFF2-40B4-BE49-F238E27FC236}">
              <a16:creationId xmlns:a16="http://schemas.microsoft.com/office/drawing/2014/main" id="{C69C638D-D901-49BD-A789-32E6BB4744CB}"/>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95" name="image3.png" descr="http://intranetsdm.movilidadbogota.gov.co:7778/images/pobtrans.gif">
          <a:extLst>
            <a:ext uri="{FF2B5EF4-FFF2-40B4-BE49-F238E27FC236}">
              <a16:creationId xmlns:a16="http://schemas.microsoft.com/office/drawing/2014/main" id="{B4B05CC1-519F-4896-8BB8-E37E9BE161C9}"/>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96" name="image4.png" descr="http://intranetsdm.movilidadbogota.gov.co:7778/images/pobtrans.gif">
          <a:extLst>
            <a:ext uri="{FF2B5EF4-FFF2-40B4-BE49-F238E27FC236}">
              <a16:creationId xmlns:a16="http://schemas.microsoft.com/office/drawing/2014/main" id="{BE321A48-97A2-45BF-BBC3-7C958D40A8F4}"/>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97" name="image4.png" descr="http://intranetsdm.movilidadbogota.gov.co:7778/images/pobtrans.gif">
          <a:extLst>
            <a:ext uri="{FF2B5EF4-FFF2-40B4-BE49-F238E27FC236}">
              <a16:creationId xmlns:a16="http://schemas.microsoft.com/office/drawing/2014/main" id="{CEAE05BC-C9E7-42D4-A424-A7701173627C}"/>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98" name="image4.png" descr="http://intranetsdm.movilidadbogota.gov.co:7778/images/pobtrans.gif">
          <a:extLst>
            <a:ext uri="{FF2B5EF4-FFF2-40B4-BE49-F238E27FC236}">
              <a16:creationId xmlns:a16="http://schemas.microsoft.com/office/drawing/2014/main" id="{9B9C5F56-815F-4C4C-97B7-A8DA137D7C20}"/>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299" name="image4.png" descr="http://intranetsdm.movilidadbogota.gov.co:7778/images/pobtrans.gif">
          <a:extLst>
            <a:ext uri="{FF2B5EF4-FFF2-40B4-BE49-F238E27FC236}">
              <a16:creationId xmlns:a16="http://schemas.microsoft.com/office/drawing/2014/main" id="{918A9FAA-5EAF-46F2-8BA9-EA1BDA9985C5}"/>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300" name="image4.png" descr="http://intranetsdm.movilidadbogota.gov.co:7778/images/pobtrans.gif">
          <a:extLst>
            <a:ext uri="{FF2B5EF4-FFF2-40B4-BE49-F238E27FC236}">
              <a16:creationId xmlns:a16="http://schemas.microsoft.com/office/drawing/2014/main" id="{CA3790C7-8168-4358-A4D2-ECE2EC5EF56D}"/>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301" name="image4.png" descr="http://intranetsdm.movilidadbogota.gov.co:7778/images/pobtrans.gif">
          <a:extLst>
            <a:ext uri="{FF2B5EF4-FFF2-40B4-BE49-F238E27FC236}">
              <a16:creationId xmlns:a16="http://schemas.microsoft.com/office/drawing/2014/main" id="{5A9ACBE0-49E7-4B5B-8E78-1BE2A5F6DCCA}"/>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302" name="image4.png" descr="http://intranetsdm.movilidadbogota.gov.co:7778/images/pobtrans.gif">
          <a:extLst>
            <a:ext uri="{FF2B5EF4-FFF2-40B4-BE49-F238E27FC236}">
              <a16:creationId xmlns:a16="http://schemas.microsoft.com/office/drawing/2014/main" id="{9E4E7083-4CD6-42A4-85FC-A78441AF3794}"/>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303" name="image4.png" descr="http://intranetsdm.movilidadbogota.gov.co:7778/images/pobtrans.gif">
          <a:extLst>
            <a:ext uri="{FF2B5EF4-FFF2-40B4-BE49-F238E27FC236}">
              <a16:creationId xmlns:a16="http://schemas.microsoft.com/office/drawing/2014/main" id="{1AD1BAE8-7861-487D-ABC4-3A6A0CE6580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304" name="image4.png" descr="http://intranetsdm.movilidadbogota.gov.co:7778/images/pobtrans.gif">
          <a:extLst>
            <a:ext uri="{FF2B5EF4-FFF2-40B4-BE49-F238E27FC236}">
              <a16:creationId xmlns:a16="http://schemas.microsoft.com/office/drawing/2014/main" id="{E76C475E-6A33-40A7-B104-7E5CBB11E3EC}"/>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305" name="image4.png" descr="http://intranetsdm.movilidadbogota.gov.co:7778/images/pobtrans.gif">
          <a:extLst>
            <a:ext uri="{FF2B5EF4-FFF2-40B4-BE49-F238E27FC236}">
              <a16:creationId xmlns:a16="http://schemas.microsoft.com/office/drawing/2014/main" id="{5544BF8E-FF8E-4E56-9343-CB0C3806BF8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306" name="image4.png" descr="http://intranetsdm.movilidadbogota.gov.co:7778/images/pobtrans.gif">
          <a:extLst>
            <a:ext uri="{FF2B5EF4-FFF2-40B4-BE49-F238E27FC236}">
              <a16:creationId xmlns:a16="http://schemas.microsoft.com/office/drawing/2014/main" id="{D3E115F6-FA1D-4AC7-8ADA-A55FF4F71C6F}"/>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307" name="image4.png" descr="http://intranetsdm.movilidadbogota.gov.co:7778/images/pobtrans.gif">
          <a:extLst>
            <a:ext uri="{FF2B5EF4-FFF2-40B4-BE49-F238E27FC236}">
              <a16:creationId xmlns:a16="http://schemas.microsoft.com/office/drawing/2014/main" id="{59A042D0-22CD-4577-92F2-E4E5C0532BF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308" name="image3.png" descr="http://intranetsdm.movilidadbogota.gov.co:7778/images/pobtrans.gif">
          <a:extLst>
            <a:ext uri="{FF2B5EF4-FFF2-40B4-BE49-F238E27FC236}">
              <a16:creationId xmlns:a16="http://schemas.microsoft.com/office/drawing/2014/main" id="{B3E0D9E8-D9FA-4942-95EE-E53388109446}"/>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309" name="image3.png" descr="http://intranetsdm.movilidadbogota.gov.co:7778/images/pobtrans.gif">
          <a:extLst>
            <a:ext uri="{FF2B5EF4-FFF2-40B4-BE49-F238E27FC236}">
              <a16:creationId xmlns:a16="http://schemas.microsoft.com/office/drawing/2014/main" id="{44E56DC6-F000-4A92-8B0B-B366BF3F8C41}"/>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10" name="image4.png" descr="http://intranetsdm.movilidadbogota.gov.co:7778/images/pobtrans.gif">
          <a:extLst>
            <a:ext uri="{FF2B5EF4-FFF2-40B4-BE49-F238E27FC236}">
              <a16:creationId xmlns:a16="http://schemas.microsoft.com/office/drawing/2014/main" id="{A88BD538-EBCF-47EB-B16A-D7BED212EAE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11" name="image4.png" descr="http://intranetsdm.movilidadbogota.gov.co:7778/images/pobtrans.gif">
          <a:extLst>
            <a:ext uri="{FF2B5EF4-FFF2-40B4-BE49-F238E27FC236}">
              <a16:creationId xmlns:a16="http://schemas.microsoft.com/office/drawing/2014/main" id="{3E3604EF-E876-43FF-8BD6-E70855F078F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12" name="image4.png" descr="http://intranetsdm.movilidadbogota.gov.co:7778/images/pobtrans.gif">
          <a:extLst>
            <a:ext uri="{FF2B5EF4-FFF2-40B4-BE49-F238E27FC236}">
              <a16:creationId xmlns:a16="http://schemas.microsoft.com/office/drawing/2014/main" id="{7AA4B0C8-3752-4A38-ACDA-5905447DC65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13" name="image4.png" descr="http://intranetsdm.movilidadbogota.gov.co:7778/images/pobtrans.gif">
          <a:extLst>
            <a:ext uri="{FF2B5EF4-FFF2-40B4-BE49-F238E27FC236}">
              <a16:creationId xmlns:a16="http://schemas.microsoft.com/office/drawing/2014/main" id="{E8D04E25-F8AE-4CAA-8098-3125D0F9973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14" name="image4.png" descr="http://intranetsdm.movilidadbogota.gov.co:7778/images/pobtrans.gif">
          <a:extLst>
            <a:ext uri="{FF2B5EF4-FFF2-40B4-BE49-F238E27FC236}">
              <a16:creationId xmlns:a16="http://schemas.microsoft.com/office/drawing/2014/main" id="{0782F6B8-FDE5-408C-857B-62DB0643BAD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15" name="image4.png" descr="http://intranetsdm.movilidadbogota.gov.co:7778/images/pobtrans.gif">
          <a:extLst>
            <a:ext uri="{FF2B5EF4-FFF2-40B4-BE49-F238E27FC236}">
              <a16:creationId xmlns:a16="http://schemas.microsoft.com/office/drawing/2014/main" id="{03C29F6D-076E-490A-9C48-FC77CE04772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16" name="image4.png" descr="http://intranetsdm.movilidadbogota.gov.co:7778/images/pobtrans.gif">
          <a:extLst>
            <a:ext uri="{FF2B5EF4-FFF2-40B4-BE49-F238E27FC236}">
              <a16:creationId xmlns:a16="http://schemas.microsoft.com/office/drawing/2014/main" id="{25CB7EE4-E88E-4A5E-A4BC-531EFFCA145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17" name="image4.png" descr="http://intranetsdm.movilidadbogota.gov.co:7778/images/pobtrans.gif">
          <a:extLst>
            <a:ext uri="{FF2B5EF4-FFF2-40B4-BE49-F238E27FC236}">
              <a16:creationId xmlns:a16="http://schemas.microsoft.com/office/drawing/2014/main" id="{7335D612-DB80-4DB3-B361-FF22B5A3FC2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18" name="image4.png" descr="http://intranetsdm.movilidadbogota.gov.co:7778/images/pobtrans.gif">
          <a:extLst>
            <a:ext uri="{FF2B5EF4-FFF2-40B4-BE49-F238E27FC236}">
              <a16:creationId xmlns:a16="http://schemas.microsoft.com/office/drawing/2014/main" id="{855C4BE4-FFFB-4585-9E02-03030AF87FA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19" name="image4.png" descr="http://intranetsdm.movilidadbogota.gov.co:7778/images/pobtrans.gif">
          <a:extLst>
            <a:ext uri="{FF2B5EF4-FFF2-40B4-BE49-F238E27FC236}">
              <a16:creationId xmlns:a16="http://schemas.microsoft.com/office/drawing/2014/main" id="{1AE1DF58-C7B4-4B26-9A20-42BA8069933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20" name="image4.png" descr="http://intranetsdm.movilidadbogota.gov.co:7778/images/pobtrans.gif">
          <a:extLst>
            <a:ext uri="{FF2B5EF4-FFF2-40B4-BE49-F238E27FC236}">
              <a16:creationId xmlns:a16="http://schemas.microsoft.com/office/drawing/2014/main" id="{6A99ADD8-DE11-4D13-9345-417A44A403D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21" name="image4.png" descr="http://intranetsdm.movilidadbogota.gov.co:7778/images/pobtrans.gif">
          <a:extLst>
            <a:ext uri="{FF2B5EF4-FFF2-40B4-BE49-F238E27FC236}">
              <a16:creationId xmlns:a16="http://schemas.microsoft.com/office/drawing/2014/main" id="{70543D62-C694-4BCB-A96B-CF5DC35E1A1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22" name="image3.png" descr="http://intranetsdm.movilidadbogota.gov.co:7778/images/pobtrans.gif">
          <a:extLst>
            <a:ext uri="{FF2B5EF4-FFF2-40B4-BE49-F238E27FC236}">
              <a16:creationId xmlns:a16="http://schemas.microsoft.com/office/drawing/2014/main" id="{2C32D79E-9CEB-4FE3-B8BE-4D17CC51C42A}"/>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23" name="image3.png" descr="http://intranetsdm.movilidadbogota.gov.co:7778/images/pobtrans.gif">
          <a:extLst>
            <a:ext uri="{FF2B5EF4-FFF2-40B4-BE49-F238E27FC236}">
              <a16:creationId xmlns:a16="http://schemas.microsoft.com/office/drawing/2014/main" id="{9625D9EA-68F2-4951-AE8F-9F3152B1678C}"/>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24" name="image4.png" descr="http://intranetsdm.movilidadbogota.gov.co:7778/images/pobtrans.gif">
          <a:extLst>
            <a:ext uri="{FF2B5EF4-FFF2-40B4-BE49-F238E27FC236}">
              <a16:creationId xmlns:a16="http://schemas.microsoft.com/office/drawing/2014/main" id="{48A95158-5899-4AEF-A2FE-8CD20F2827D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25" name="image4.png" descr="http://intranetsdm.movilidadbogota.gov.co:7778/images/pobtrans.gif">
          <a:extLst>
            <a:ext uri="{FF2B5EF4-FFF2-40B4-BE49-F238E27FC236}">
              <a16:creationId xmlns:a16="http://schemas.microsoft.com/office/drawing/2014/main" id="{B6B9DEDD-FB51-4EEF-B919-3ADB264AFDD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26" name="image4.png" descr="http://intranetsdm.movilidadbogota.gov.co:7778/images/pobtrans.gif">
          <a:extLst>
            <a:ext uri="{FF2B5EF4-FFF2-40B4-BE49-F238E27FC236}">
              <a16:creationId xmlns:a16="http://schemas.microsoft.com/office/drawing/2014/main" id="{447BD30D-66C2-4CD6-97E1-9898174B96E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27" name="image4.png" descr="http://intranetsdm.movilidadbogota.gov.co:7778/images/pobtrans.gif">
          <a:extLst>
            <a:ext uri="{FF2B5EF4-FFF2-40B4-BE49-F238E27FC236}">
              <a16:creationId xmlns:a16="http://schemas.microsoft.com/office/drawing/2014/main" id="{D68D3545-51C9-4C0A-8F5C-4306F46B608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28" name="image4.png" descr="http://intranetsdm.movilidadbogota.gov.co:7778/images/pobtrans.gif">
          <a:extLst>
            <a:ext uri="{FF2B5EF4-FFF2-40B4-BE49-F238E27FC236}">
              <a16:creationId xmlns:a16="http://schemas.microsoft.com/office/drawing/2014/main" id="{1BED15F6-88A2-4351-8A57-80C79D6CDC5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29" name="image4.png" descr="http://intranetsdm.movilidadbogota.gov.co:7778/images/pobtrans.gif">
          <a:extLst>
            <a:ext uri="{FF2B5EF4-FFF2-40B4-BE49-F238E27FC236}">
              <a16:creationId xmlns:a16="http://schemas.microsoft.com/office/drawing/2014/main" id="{6397B6CA-09FD-40AF-AF78-BAF597A14DC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30" name="image4.png" descr="http://intranetsdm.movilidadbogota.gov.co:7778/images/pobtrans.gif">
          <a:extLst>
            <a:ext uri="{FF2B5EF4-FFF2-40B4-BE49-F238E27FC236}">
              <a16:creationId xmlns:a16="http://schemas.microsoft.com/office/drawing/2014/main" id="{F0F45EEC-01B4-4642-968F-E877614E8D5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31" name="image4.png" descr="http://intranetsdm.movilidadbogota.gov.co:7778/images/pobtrans.gif">
          <a:extLst>
            <a:ext uri="{FF2B5EF4-FFF2-40B4-BE49-F238E27FC236}">
              <a16:creationId xmlns:a16="http://schemas.microsoft.com/office/drawing/2014/main" id="{69D4AC27-2C11-4775-A441-ED4020D5DC7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32" name="image4.png" descr="http://intranetsdm.movilidadbogota.gov.co:7778/images/pobtrans.gif">
          <a:extLst>
            <a:ext uri="{FF2B5EF4-FFF2-40B4-BE49-F238E27FC236}">
              <a16:creationId xmlns:a16="http://schemas.microsoft.com/office/drawing/2014/main" id="{8F06BD22-32F5-4C30-A270-9959F969A4F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33" name="image4.png" descr="http://intranetsdm.movilidadbogota.gov.co:7778/images/pobtrans.gif">
          <a:extLst>
            <a:ext uri="{FF2B5EF4-FFF2-40B4-BE49-F238E27FC236}">
              <a16:creationId xmlns:a16="http://schemas.microsoft.com/office/drawing/2014/main" id="{F46AE064-1847-43A8-89E4-5DE943797AE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34" name="image4.png" descr="http://intranetsdm.movilidadbogota.gov.co:7778/images/pobtrans.gif">
          <a:extLst>
            <a:ext uri="{FF2B5EF4-FFF2-40B4-BE49-F238E27FC236}">
              <a16:creationId xmlns:a16="http://schemas.microsoft.com/office/drawing/2014/main" id="{8F8048B5-398A-465C-AACC-1CA234B7D13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35" name="image4.png" descr="http://intranetsdm.movilidadbogota.gov.co:7778/images/pobtrans.gif">
          <a:extLst>
            <a:ext uri="{FF2B5EF4-FFF2-40B4-BE49-F238E27FC236}">
              <a16:creationId xmlns:a16="http://schemas.microsoft.com/office/drawing/2014/main" id="{E4AD305D-E976-4C07-94C2-74E179D0CA1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36" name="image3.png" descr="http://intranetsdm.movilidadbogota.gov.co:7778/images/pobtrans.gif">
          <a:extLst>
            <a:ext uri="{FF2B5EF4-FFF2-40B4-BE49-F238E27FC236}">
              <a16:creationId xmlns:a16="http://schemas.microsoft.com/office/drawing/2014/main" id="{12C0A7FE-2A11-49EA-8049-A7B7AFE397B8}"/>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37" name="image3.png" descr="http://intranetsdm.movilidadbogota.gov.co:7778/images/pobtrans.gif">
          <a:extLst>
            <a:ext uri="{FF2B5EF4-FFF2-40B4-BE49-F238E27FC236}">
              <a16:creationId xmlns:a16="http://schemas.microsoft.com/office/drawing/2014/main" id="{60ABCE81-804B-48D6-B261-26D5284B3BA7}"/>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38" name="image4.png" descr="http://intranetsdm.movilidadbogota.gov.co:7778/images/pobtrans.gif">
          <a:extLst>
            <a:ext uri="{FF2B5EF4-FFF2-40B4-BE49-F238E27FC236}">
              <a16:creationId xmlns:a16="http://schemas.microsoft.com/office/drawing/2014/main" id="{E90E5B9A-0FEA-46FA-A7ED-4BE933C3790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39" name="image4.png" descr="http://intranetsdm.movilidadbogota.gov.co:7778/images/pobtrans.gif">
          <a:extLst>
            <a:ext uri="{FF2B5EF4-FFF2-40B4-BE49-F238E27FC236}">
              <a16:creationId xmlns:a16="http://schemas.microsoft.com/office/drawing/2014/main" id="{CC03CF89-7E9D-4A63-9A13-6B58D94F642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40" name="image4.png" descr="http://intranetsdm.movilidadbogota.gov.co:7778/images/pobtrans.gif">
          <a:extLst>
            <a:ext uri="{FF2B5EF4-FFF2-40B4-BE49-F238E27FC236}">
              <a16:creationId xmlns:a16="http://schemas.microsoft.com/office/drawing/2014/main" id="{7989BE27-C8D4-46C4-A8F9-BBA667C85DC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41" name="image4.png" descr="http://intranetsdm.movilidadbogota.gov.co:7778/images/pobtrans.gif">
          <a:extLst>
            <a:ext uri="{FF2B5EF4-FFF2-40B4-BE49-F238E27FC236}">
              <a16:creationId xmlns:a16="http://schemas.microsoft.com/office/drawing/2014/main" id="{B0233409-94D6-4EC7-9951-CDE3B25FDD1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42" name="image4.png" descr="http://intranetsdm.movilidadbogota.gov.co:7778/images/pobtrans.gif">
          <a:extLst>
            <a:ext uri="{FF2B5EF4-FFF2-40B4-BE49-F238E27FC236}">
              <a16:creationId xmlns:a16="http://schemas.microsoft.com/office/drawing/2014/main" id="{F9E651D9-2196-4775-8C22-6BEC51EF8FD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43" name="image4.png" descr="http://intranetsdm.movilidadbogota.gov.co:7778/images/pobtrans.gif">
          <a:extLst>
            <a:ext uri="{FF2B5EF4-FFF2-40B4-BE49-F238E27FC236}">
              <a16:creationId xmlns:a16="http://schemas.microsoft.com/office/drawing/2014/main" id="{953492BF-C7E8-4C52-8009-C18ED53E4A6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44" name="image4.png" descr="http://intranetsdm.movilidadbogota.gov.co:7778/images/pobtrans.gif">
          <a:extLst>
            <a:ext uri="{FF2B5EF4-FFF2-40B4-BE49-F238E27FC236}">
              <a16:creationId xmlns:a16="http://schemas.microsoft.com/office/drawing/2014/main" id="{8C1C3171-7054-454A-890E-EADEF72EC28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45" name="image4.png" descr="http://intranetsdm.movilidadbogota.gov.co:7778/images/pobtrans.gif">
          <a:extLst>
            <a:ext uri="{FF2B5EF4-FFF2-40B4-BE49-F238E27FC236}">
              <a16:creationId xmlns:a16="http://schemas.microsoft.com/office/drawing/2014/main" id="{B5387C9E-DC19-4980-8BE9-22D54169A03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46" name="image4.png" descr="http://intranetsdm.movilidadbogota.gov.co:7778/images/pobtrans.gif">
          <a:extLst>
            <a:ext uri="{FF2B5EF4-FFF2-40B4-BE49-F238E27FC236}">
              <a16:creationId xmlns:a16="http://schemas.microsoft.com/office/drawing/2014/main" id="{302C8EDA-EE1C-435B-8C62-5E336775CC1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47" name="image4.png" descr="http://intranetsdm.movilidadbogota.gov.co:7778/images/pobtrans.gif">
          <a:extLst>
            <a:ext uri="{FF2B5EF4-FFF2-40B4-BE49-F238E27FC236}">
              <a16:creationId xmlns:a16="http://schemas.microsoft.com/office/drawing/2014/main" id="{DAB9B54C-F8CC-4E7F-90DB-AC431452249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48" name="image4.png" descr="http://intranetsdm.movilidadbogota.gov.co:7778/images/pobtrans.gif">
          <a:extLst>
            <a:ext uri="{FF2B5EF4-FFF2-40B4-BE49-F238E27FC236}">
              <a16:creationId xmlns:a16="http://schemas.microsoft.com/office/drawing/2014/main" id="{E20DE69E-70B7-49B2-A484-2E15CE4A6E7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49" name="image4.png" descr="http://intranetsdm.movilidadbogota.gov.co:7778/images/pobtrans.gif">
          <a:extLst>
            <a:ext uri="{FF2B5EF4-FFF2-40B4-BE49-F238E27FC236}">
              <a16:creationId xmlns:a16="http://schemas.microsoft.com/office/drawing/2014/main" id="{DA6654F6-5FD7-41D5-9E0B-1CBFF35589E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50" name="image3.png" descr="http://intranetsdm.movilidadbogota.gov.co:7778/images/pobtrans.gif">
          <a:extLst>
            <a:ext uri="{FF2B5EF4-FFF2-40B4-BE49-F238E27FC236}">
              <a16:creationId xmlns:a16="http://schemas.microsoft.com/office/drawing/2014/main" id="{00CE15E1-C4F3-4C00-A506-6C6FCFB0B542}"/>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51" name="image3.png" descr="http://intranetsdm.movilidadbogota.gov.co:7778/images/pobtrans.gif">
          <a:extLst>
            <a:ext uri="{FF2B5EF4-FFF2-40B4-BE49-F238E27FC236}">
              <a16:creationId xmlns:a16="http://schemas.microsoft.com/office/drawing/2014/main" id="{54949705-8B52-4768-8E13-C561A9A9A3B7}"/>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52" name="image4.png" descr="http://intranetsdm.movilidadbogota.gov.co:7778/images/pobtrans.gif">
          <a:extLst>
            <a:ext uri="{FF2B5EF4-FFF2-40B4-BE49-F238E27FC236}">
              <a16:creationId xmlns:a16="http://schemas.microsoft.com/office/drawing/2014/main" id="{D757EC0E-C684-4603-BD1A-B415DCA547A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53" name="image4.png" descr="http://intranetsdm.movilidadbogota.gov.co:7778/images/pobtrans.gif">
          <a:extLst>
            <a:ext uri="{FF2B5EF4-FFF2-40B4-BE49-F238E27FC236}">
              <a16:creationId xmlns:a16="http://schemas.microsoft.com/office/drawing/2014/main" id="{C95DC0A9-D963-4447-A04F-6A7781F4271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54" name="image4.png" descr="http://intranetsdm.movilidadbogota.gov.co:7778/images/pobtrans.gif">
          <a:extLst>
            <a:ext uri="{FF2B5EF4-FFF2-40B4-BE49-F238E27FC236}">
              <a16:creationId xmlns:a16="http://schemas.microsoft.com/office/drawing/2014/main" id="{5E4C3CE2-3124-4725-9DD4-070445322EC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55" name="image4.png" descr="http://intranetsdm.movilidadbogota.gov.co:7778/images/pobtrans.gif">
          <a:extLst>
            <a:ext uri="{FF2B5EF4-FFF2-40B4-BE49-F238E27FC236}">
              <a16:creationId xmlns:a16="http://schemas.microsoft.com/office/drawing/2014/main" id="{E0B1E99D-2CA6-42EF-B446-0D7DF824CEE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56" name="image4.png" descr="http://intranetsdm.movilidadbogota.gov.co:7778/images/pobtrans.gif">
          <a:extLst>
            <a:ext uri="{FF2B5EF4-FFF2-40B4-BE49-F238E27FC236}">
              <a16:creationId xmlns:a16="http://schemas.microsoft.com/office/drawing/2014/main" id="{AA73576E-BA5D-4757-BA4F-EADA3F7985D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57" name="image4.png" descr="http://intranetsdm.movilidadbogota.gov.co:7778/images/pobtrans.gif">
          <a:extLst>
            <a:ext uri="{FF2B5EF4-FFF2-40B4-BE49-F238E27FC236}">
              <a16:creationId xmlns:a16="http://schemas.microsoft.com/office/drawing/2014/main" id="{59704FE3-3CEF-481E-AF21-C058D623C71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58" name="image4.png" descr="http://intranetsdm.movilidadbogota.gov.co:7778/images/pobtrans.gif">
          <a:extLst>
            <a:ext uri="{FF2B5EF4-FFF2-40B4-BE49-F238E27FC236}">
              <a16:creationId xmlns:a16="http://schemas.microsoft.com/office/drawing/2014/main" id="{E9A04040-6DFF-432D-A63D-87745BC691A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59" name="image4.png" descr="http://intranetsdm.movilidadbogota.gov.co:7778/images/pobtrans.gif">
          <a:extLst>
            <a:ext uri="{FF2B5EF4-FFF2-40B4-BE49-F238E27FC236}">
              <a16:creationId xmlns:a16="http://schemas.microsoft.com/office/drawing/2014/main" id="{207334C1-BB0F-4649-9C89-3E9B9306B6B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60" name="image4.png" descr="http://intranetsdm.movilidadbogota.gov.co:7778/images/pobtrans.gif">
          <a:extLst>
            <a:ext uri="{FF2B5EF4-FFF2-40B4-BE49-F238E27FC236}">
              <a16:creationId xmlns:a16="http://schemas.microsoft.com/office/drawing/2014/main" id="{8996CCB5-E8F8-4563-914E-4AB080D9AEB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61" name="image4.png" descr="http://intranetsdm.movilidadbogota.gov.co:7778/images/pobtrans.gif">
          <a:extLst>
            <a:ext uri="{FF2B5EF4-FFF2-40B4-BE49-F238E27FC236}">
              <a16:creationId xmlns:a16="http://schemas.microsoft.com/office/drawing/2014/main" id="{211906F8-A98D-411B-8280-53DEA176115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62" name="image4.png" descr="http://intranetsdm.movilidadbogota.gov.co:7778/images/pobtrans.gif">
          <a:extLst>
            <a:ext uri="{FF2B5EF4-FFF2-40B4-BE49-F238E27FC236}">
              <a16:creationId xmlns:a16="http://schemas.microsoft.com/office/drawing/2014/main" id="{F64FB1B8-3591-4AB0-B6FE-14FE74FEBA9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63" name="image4.png" descr="http://intranetsdm.movilidadbogota.gov.co:7778/images/pobtrans.gif">
          <a:extLst>
            <a:ext uri="{FF2B5EF4-FFF2-40B4-BE49-F238E27FC236}">
              <a16:creationId xmlns:a16="http://schemas.microsoft.com/office/drawing/2014/main" id="{7BB6536A-15F8-481E-BD7E-48C7CBF8B0B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64" name="image3.png" descr="http://intranetsdm.movilidadbogota.gov.co:7778/images/pobtrans.gif">
          <a:extLst>
            <a:ext uri="{FF2B5EF4-FFF2-40B4-BE49-F238E27FC236}">
              <a16:creationId xmlns:a16="http://schemas.microsoft.com/office/drawing/2014/main" id="{50AEC4B1-A94F-4297-8CAC-C3D6D4772467}"/>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65" name="image3.png" descr="http://intranetsdm.movilidadbogota.gov.co:7778/images/pobtrans.gif">
          <a:extLst>
            <a:ext uri="{FF2B5EF4-FFF2-40B4-BE49-F238E27FC236}">
              <a16:creationId xmlns:a16="http://schemas.microsoft.com/office/drawing/2014/main" id="{C3880B9C-6185-4CC6-B5F6-F522C6490D1F}"/>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66" name="image4.png" descr="http://intranetsdm.movilidadbogota.gov.co:7778/images/pobtrans.gif">
          <a:extLst>
            <a:ext uri="{FF2B5EF4-FFF2-40B4-BE49-F238E27FC236}">
              <a16:creationId xmlns:a16="http://schemas.microsoft.com/office/drawing/2014/main" id="{D7B6907A-DCF6-4B29-8FC3-6DA29F3B0BA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67" name="image4.png" descr="http://intranetsdm.movilidadbogota.gov.co:7778/images/pobtrans.gif">
          <a:extLst>
            <a:ext uri="{FF2B5EF4-FFF2-40B4-BE49-F238E27FC236}">
              <a16:creationId xmlns:a16="http://schemas.microsoft.com/office/drawing/2014/main" id="{6DCEC586-84D1-441B-ACF6-BCD5A7C1DC8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68" name="image4.png" descr="http://intranetsdm.movilidadbogota.gov.co:7778/images/pobtrans.gif">
          <a:extLst>
            <a:ext uri="{FF2B5EF4-FFF2-40B4-BE49-F238E27FC236}">
              <a16:creationId xmlns:a16="http://schemas.microsoft.com/office/drawing/2014/main" id="{4DDC709D-CFB4-4D17-8E0D-CEE30B1CFFE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69" name="image4.png" descr="http://intranetsdm.movilidadbogota.gov.co:7778/images/pobtrans.gif">
          <a:extLst>
            <a:ext uri="{FF2B5EF4-FFF2-40B4-BE49-F238E27FC236}">
              <a16:creationId xmlns:a16="http://schemas.microsoft.com/office/drawing/2014/main" id="{CB289B9B-4402-477B-886A-8BBE9ABA0D7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70" name="image4.png" descr="http://intranetsdm.movilidadbogota.gov.co:7778/images/pobtrans.gif">
          <a:extLst>
            <a:ext uri="{FF2B5EF4-FFF2-40B4-BE49-F238E27FC236}">
              <a16:creationId xmlns:a16="http://schemas.microsoft.com/office/drawing/2014/main" id="{231B0699-8C98-47BF-AB21-CF57FC94189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71" name="image4.png" descr="http://intranetsdm.movilidadbogota.gov.co:7778/images/pobtrans.gif">
          <a:extLst>
            <a:ext uri="{FF2B5EF4-FFF2-40B4-BE49-F238E27FC236}">
              <a16:creationId xmlns:a16="http://schemas.microsoft.com/office/drawing/2014/main" id="{546254D1-4DA6-4370-BF37-8E6C4543949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72" name="image4.png" descr="http://intranetsdm.movilidadbogota.gov.co:7778/images/pobtrans.gif">
          <a:extLst>
            <a:ext uri="{FF2B5EF4-FFF2-40B4-BE49-F238E27FC236}">
              <a16:creationId xmlns:a16="http://schemas.microsoft.com/office/drawing/2014/main" id="{4C9DF5CB-080E-4259-A51D-BDF6D6B4086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73" name="image4.png" descr="http://intranetsdm.movilidadbogota.gov.co:7778/images/pobtrans.gif">
          <a:extLst>
            <a:ext uri="{FF2B5EF4-FFF2-40B4-BE49-F238E27FC236}">
              <a16:creationId xmlns:a16="http://schemas.microsoft.com/office/drawing/2014/main" id="{4CC43A4F-C226-4D12-AC1D-52EF9BAC456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74" name="image4.png" descr="http://intranetsdm.movilidadbogota.gov.co:7778/images/pobtrans.gif">
          <a:extLst>
            <a:ext uri="{FF2B5EF4-FFF2-40B4-BE49-F238E27FC236}">
              <a16:creationId xmlns:a16="http://schemas.microsoft.com/office/drawing/2014/main" id="{A8BD52F3-ED93-4494-A99B-1B36FD7C9FD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75" name="image4.png" descr="http://intranetsdm.movilidadbogota.gov.co:7778/images/pobtrans.gif">
          <a:extLst>
            <a:ext uri="{FF2B5EF4-FFF2-40B4-BE49-F238E27FC236}">
              <a16:creationId xmlns:a16="http://schemas.microsoft.com/office/drawing/2014/main" id="{04B21617-C650-4D24-86C0-A3CE0B5CC8D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76" name="image4.png" descr="http://intranetsdm.movilidadbogota.gov.co:7778/images/pobtrans.gif">
          <a:extLst>
            <a:ext uri="{FF2B5EF4-FFF2-40B4-BE49-F238E27FC236}">
              <a16:creationId xmlns:a16="http://schemas.microsoft.com/office/drawing/2014/main" id="{0BB41D72-090D-431A-89EB-9D71CD78F16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77" name="image4.png" descr="http://intranetsdm.movilidadbogota.gov.co:7778/images/pobtrans.gif">
          <a:extLst>
            <a:ext uri="{FF2B5EF4-FFF2-40B4-BE49-F238E27FC236}">
              <a16:creationId xmlns:a16="http://schemas.microsoft.com/office/drawing/2014/main" id="{7A17A3C6-B1A7-4B28-B6C5-8A07E177BC4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78" name="image3.png" descr="http://intranetsdm.movilidadbogota.gov.co:7778/images/pobtrans.gif">
          <a:extLst>
            <a:ext uri="{FF2B5EF4-FFF2-40B4-BE49-F238E27FC236}">
              <a16:creationId xmlns:a16="http://schemas.microsoft.com/office/drawing/2014/main" id="{B16E9232-8703-4120-BBE3-94B140B0F320}"/>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79" name="image3.png" descr="http://intranetsdm.movilidadbogota.gov.co:7778/images/pobtrans.gif">
          <a:extLst>
            <a:ext uri="{FF2B5EF4-FFF2-40B4-BE49-F238E27FC236}">
              <a16:creationId xmlns:a16="http://schemas.microsoft.com/office/drawing/2014/main" id="{69866219-7823-480A-9EF0-C6E8A6234AE7}"/>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80" name="image4.png" descr="http://intranetsdm.movilidadbogota.gov.co:7778/images/pobtrans.gif">
          <a:extLst>
            <a:ext uri="{FF2B5EF4-FFF2-40B4-BE49-F238E27FC236}">
              <a16:creationId xmlns:a16="http://schemas.microsoft.com/office/drawing/2014/main" id="{8C836BD2-2145-4ED4-88F8-8EF014EF1B4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81" name="image4.png" descr="http://intranetsdm.movilidadbogota.gov.co:7778/images/pobtrans.gif">
          <a:extLst>
            <a:ext uri="{FF2B5EF4-FFF2-40B4-BE49-F238E27FC236}">
              <a16:creationId xmlns:a16="http://schemas.microsoft.com/office/drawing/2014/main" id="{68BF230F-17CF-442D-A70A-4DB672904CE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82" name="image4.png" descr="http://intranetsdm.movilidadbogota.gov.co:7778/images/pobtrans.gif">
          <a:extLst>
            <a:ext uri="{FF2B5EF4-FFF2-40B4-BE49-F238E27FC236}">
              <a16:creationId xmlns:a16="http://schemas.microsoft.com/office/drawing/2014/main" id="{FA485423-FE64-4C8E-8644-A16A7E25077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83" name="image4.png" descr="http://intranetsdm.movilidadbogota.gov.co:7778/images/pobtrans.gif">
          <a:extLst>
            <a:ext uri="{FF2B5EF4-FFF2-40B4-BE49-F238E27FC236}">
              <a16:creationId xmlns:a16="http://schemas.microsoft.com/office/drawing/2014/main" id="{47C7A464-3DCD-4E09-89F8-DCA4F285F01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84" name="image4.png" descr="http://intranetsdm.movilidadbogota.gov.co:7778/images/pobtrans.gif">
          <a:extLst>
            <a:ext uri="{FF2B5EF4-FFF2-40B4-BE49-F238E27FC236}">
              <a16:creationId xmlns:a16="http://schemas.microsoft.com/office/drawing/2014/main" id="{649C33D6-1864-4C62-995F-7A13DF29C76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85" name="image4.png" descr="http://intranetsdm.movilidadbogota.gov.co:7778/images/pobtrans.gif">
          <a:extLst>
            <a:ext uri="{FF2B5EF4-FFF2-40B4-BE49-F238E27FC236}">
              <a16:creationId xmlns:a16="http://schemas.microsoft.com/office/drawing/2014/main" id="{F7EAEB32-6548-41EA-9357-1F59256B421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86" name="image4.png" descr="http://intranetsdm.movilidadbogota.gov.co:7778/images/pobtrans.gif">
          <a:extLst>
            <a:ext uri="{FF2B5EF4-FFF2-40B4-BE49-F238E27FC236}">
              <a16:creationId xmlns:a16="http://schemas.microsoft.com/office/drawing/2014/main" id="{424B42FD-E982-45B2-B5D7-C79067EF593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87" name="image4.png" descr="http://intranetsdm.movilidadbogota.gov.co:7778/images/pobtrans.gif">
          <a:extLst>
            <a:ext uri="{FF2B5EF4-FFF2-40B4-BE49-F238E27FC236}">
              <a16:creationId xmlns:a16="http://schemas.microsoft.com/office/drawing/2014/main" id="{71E8CEE2-982F-46A0-B8B1-EF3A5DDF730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88" name="image4.png" descr="http://intranetsdm.movilidadbogota.gov.co:7778/images/pobtrans.gif">
          <a:extLst>
            <a:ext uri="{FF2B5EF4-FFF2-40B4-BE49-F238E27FC236}">
              <a16:creationId xmlns:a16="http://schemas.microsoft.com/office/drawing/2014/main" id="{915CCC43-C06C-432F-ACE0-AA8F68985CA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89" name="image4.png" descr="http://intranetsdm.movilidadbogota.gov.co:7778/images/pobtrans.gif">
          <a:extLst>
            <a:ext uri="{FF2B5EF4-FFF2-40B4-BE49-F238E27FC236}">
              <a16:creationId xmlns:a16="http://schemas.microsoft.com/office/drawing/2014/main" id="{21F1B652-9E1E-46CF-803E-546CD853430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90" name="image4.png" descr="http://intranetsdm.movilidadbogota.gov.co:7778/images/pobtrans.gif">
          <a:extLst>
            <a:ext uri="{FF2B5EF4-FFF2-40B4-BE49-F238E27FC236}">
              <a16:creationId xmlns:a16="http://schemas.microsoft.com/office/drawing/2014/main" id="{A0AE5787-8F41-4542-9576-07ECD9EC94E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91" name="image4.png" descr="http://intranetsdm.movilidadbogota.gov.co:7778/images/pobtrans.gif">
          <a:extLst>
            <a:ext uri="{FF2B5EF4-FFF2-40B4-BE49-F238E27FC236}">
              <a16:creationId xmlns:a16="http://schemas.microsoft.com/office/drawing/2014/main" id="{BB20FE33-CFD2-47E2-BD75-7C9204AD247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92" name="image3.png" descr="http://intranetsdm.movilidadbogota.gov.co:7778/images/pobtrans.gif">
          <a:extLst>
            <a:ext uri="{FF2B5EF4-FFF2-40B4-BE49-F238E27FC236}">
              <a16:creationId xmlns:a16="http://schemas.microsoft.com/office/drawing/2014/main" id="{723AFBD0-87FF-45DC-AFC9-AFEC64CD82DC}"/>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393" name="image3.png" descr="http://intranetsdm.movilidadbogota.gov.co:7778/images/pobtrans.gif">
          <a:extLst>
            <a:ext uri="{FF2B5EF4-FFF2-40B4-BE49-F238E27FC236}">
              <a16:creationId xmlns:a16="http://schemas.microsoft.com/office/drawing/2014/main" id="{0CFCF43C-56B6-4F46-9A18-B1E8D7442FB2}"/>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94" name="image4.png" descr="http://intranetsdm.movilidadbogota.gov.co:7778/images/pobtrans.gif">
          <a:extLst>
            <a:ext uri="{FF2B5EF4-FFF2-40B4-BE49-F238E27FC236}">
              <a16:creationId xmlns:a16="http://schemas.microsoft.com/office/drawing/2014/main" id="{0084B7C2-7E9A-4E28-BB23-926C262721D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95" name="image4.png" descr="http://intranetsdm.movilidadbogota.gov.co:7778/images/pobtrans.gif">
          <a:extLst>
            <a:ext uri="{FF2B5EF4-FFF2-40B4-BE49-F238E27FC236}">
              <a16:creationId xmlns:a16="http://schemas.microsoft.com/office/drawing/2014/main" id="{83287936-5BAA-4979-AC7A-9055D420225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96" name="image4.png" descr="http://intranetsdm.movilidadbogota.gov.co:7778/images/pobtrans.gif">
          <a:extLst>
            <a:ext uri="{FF2B5EF4-FFF2-40B4-BE49-F238E27FC236}">
              <a16:creationId xmlns:a16="http://schemas.microsoft.com/office/drawing/2014/main" id="{7EABF790-1521-46D8-ACC3-57009578AB0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97" name="image4.png" descr="http://intranetsdm.movilidadbogota.gov.co:7778/images/pobtrans.gif">
          <a:extLst>
            <a:ext uri="{FF2B5EF4-FFF2-40B4-BE49-F238E27FC236}">
              <a16:creationId xmlns:a16="http://schemas.microsoft.com/office/drawing/2014/main" id="{BF80834B-5A28-4121-8DFC-6719C3D35DB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98" name="image4.png" descr="http://intranetsdm.movilidadbogota.gov.co:7778/images/pobtrans.gif">
          <a:extLst>
            <a:ext uri="{FF2B5EF4-FFF2-40B4-BE49-F238E27FC236}">
              <a16:creationId xmlns:a16="http://schemas.microsoft.com/office/drawing/2014/main" id="{1D70132D-BA4C-4D03-933B-8A829FD0170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399" name="image4.png" descr="http://intranetsdm.movilidadbogota.gov.co:7778/images/pobtrans.gif">
          <a:extLst>
            <a:ext uri="{FF2B5EF4-FFF2-40B4-BE49-F238E27FC236}">
              <a16:creationId xmlns:a16="http://schemas.microsoft.com/office/drawing/2014/main" id="{707E2F76-C6D9-449F-9154-DDC71B17035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00" name="image4.png" descr="http://intranetsdm.movilidadbogota.gov.co:7778/images/pobtrans.gif">
          <a:extLst>
            <a:ext uri="{FF2B5EF4-FFF2-40B4-BE49-F238E27FC236}">
              <a16:creationId xmlns:a16="http://schemas.microsoft.com/office/drawing/2014/main" id="{DB260EE1-CCB0-40C1-BA20-BC31905ABB1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01" name="image4.png" descr="http://intranetsdm.movilidadbogota.gov.co:7778/images/pobtrans.gif">
          <a:extLst>
            <a:ext uri="{FF2B5EF4-FFF2-40B4-BE49-F238E27FC236}">
              <a16:creationId xmlns:a16="http://schemas.microsoft.com/office/drawing/2014/main" id="{B086C075-1F0C-4D2F-A9F5-3AD0335A786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02" name="image4.png" descr="http://intranetsdm.movilidadbogota.gov.co:7778/images/pobtrans.gif">
          <a:extLst>
            <a:ext uri="{FF2B5EF4-FFF2-40B4-BE49-F238E27FC236}">
              <a16:creationId xmlns:a16="http://schemas.microsoft.com/office/drawing/2014/main" id="{1187FD1A-811C-427E-B983-AE9E61FC770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03" name="image4.png" descr="http://intranetsdm.movilidadbogota.gov.co:7778/images/pobtrans.gif">
          <a:extLst>
            <a:ext uri="{FF2B5EF4-FFF2-40B4-BE49-F238E27FC236}">
              <a16:creationId xmlns:a16="http://schemas.microsoft.com/office/drawing/2014/main" id="{1E1845FF-A26B-4EFD-820C-6CB13555A3C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04" name="image4.png" descr="http://intranetsdm.movilidadbogota.gov.co:7778/images/pobtrans.gif">
          <a:extLst>
            <a:ext uri="{FF2B5EF4-FFF2-40B4-BE49-F238E27FC236}">
              <a16:creationId xmlns:a16="http://schemas.microsoft.com/office/drawing/2014/main" id="{B8CDFB57-5B55-45A3-8C5D-946C8E47AF8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05" name="image4.png" descr="http://intranetsdm.movilidadbogota.gov.co:7778/images/pobtrans.gif">
          <a:extLst>
            <a:ext uri="{FF2B5EF4-FFF2-40B4-BE49-F238E27FC236}">
              <a16:creationId xmlns:a16="http://schemas.microsoft.com/office/drawing/2014/main" id="{54E996E3-1CFF-42E1-BDBB-FAEE144B4FF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06" name="image3.png" descr="http://intranetsdm.movilidadbogota.gov.co:7778/images/pobtrans.gif">
          <a:extLst>
            <a:ext uri="{FF2B5EF4-FFF2-40B4-BE49-F238E27FC236}">
              <a16:creationId xmlns:a16="http://schemas.microsoft.com/office/drawing/2014/main" id="{3FC6E9A1-B43F-46F0-BDE4-FB7526B26500}"/>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07" name="image3.png" descr="http://intranetsdm.movilidadbogota.gov.co:7778/images/pobtrans.gif">
          <a:extLst>
            <a:ext uri="{FF2B5EF4-FFF2-40B4-BE49-F238E27FC236}">
              <a16:creationId xmlns:a16="http://schemas.microsoft.com/office/drawing/2014/main" id="{6FD0A9C6-5324-4001-B501-A8B526F86AB1}"/>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08" name="image4.png" descr="http://intranetsdm.movilidadbogota.gov.co:7778/images/pobtrans.gif">
          <a:extLst>
            <a:ext uri="{FF2B5EF4-FFF2-40B4-BE49-F238E27FC236}">
              <a16:creationId xmlns:a16="http://schemas.microsoft.com/office/drawing/2014/main" id="{D6F165AD-B257-4867-8DD4-1824909873E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09" name="image4.png" descr="http://intranetsdm.movilidadbogota.gov.co:7778/images/pobtrans.gif">
          <a:extLst>
            <a:ext uri="{FF2B5EF4-FFF2-40B4-BE49-F238E27FC236}">
              <a16:creationId xmlns:a16="http://schemas.microsoft.com/office/drawing/2014/main" id="{E0EC4FDD-AABD-4D54-9AFF-D99AAF66CC9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10" name="image4.png" descr="http://intranetsdm.movilidadbogota.gov.co:7778/images/pobtrans.gif">
          <a:extLst>
            <a:ext uri="{FF2B5EF4-FFF2-40B4-BE49-F238E27FC236}">
              <a16:creationId xmlns:a16="http://schemas.microsoft.com/office/drawing/2014/main" id="{DC1D5187-2BDC-4EDB-BF85-024D3804B52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11" name="image4.png" descr="http://intranetsdm.movilidadbogota.gov.co:7778/images/pobtrans.gif">
          <a:extLst>
            <a:ext uri="{FF2B5EF4-FFF2-40B4-BE49-F238E27FC236}">
              <a16:creationId xmlns:a16="http://schemas.microsoft.com/office/drawing/2014/main" id="{772C2649-9919-403E-8890-86A04A1594F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12" name="image4.png" descr="http://intranetsdm.movilidadbogota.gov.co:7778/images/pobtrans.gif">
          <a:extLst>
            <a:ext uri="{FF2B5EF4-FFF2-40B4-BE49-F238E27FC236}">
              <a16:creationId xmlns:a16="http://schemas.microsoft.com/office/drawing/2014/main" id="{7101974F-E08E-49C7-B410-59205A431CC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13" name="image4.png" descr="http://intranetsdm.movilidadbogota.gov.co:7778/images/pobtrans.gif">
          <a:extLst>
            <a:ext uri="{FF2B5EF4-FFF2-40B4-BE49-F238E27FC236}">
              <a16:creationId xmlns:a16="http://schemas.microsoft.com/office/drawing/2014/main" id="{8720B8E8-467D-423A-ACDD-BDF6D1F8C80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14" name="image4.png" descr="http://intranetsdm.movilidadbogota.gov.co:7778/images/pobtrans.gif">
          <a:extLst>
            <a:ext uri="{FF2B5EF4-FFF2-40B4-BE49-F238E27FC236}">
              <a16:creationId xmlns:a16="http://schemas.microsoft.com/office/drawing/2014/main" id="{525EA26D-ED38-4477-BDA3-0DAC886DE5D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15" name="image4.png" descr="http://intranetsdm.movilidadbogota.gov.co:7778/images/pobtrans.gif">
          <a:extLst>
            <a:ext uri="{FF2B5EF4-FFF2-40B4-BE49-F238E27FC236}">
              <a16:creationId xmlns:a16="http://schemas.microsoft.com/office/drawing/2014/main" id="{CF732BB2-FE65-4D4A-8188-EFE20D40D99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16" name="image4.png" descr="http://intranetsdm.movilidadbogota.gov.co:7778/images/pobtrans.gif">
          <a:extLst>
            <a:ext uri="{FF2B5EF4-FFF2-40B4-BE49-F238E27FC236}">
              <a16:creationId xmlns:a16="http://schemas.microsoft.com/office/drawing/2014/main" id="{07DEB775-97CD-42A6-B3C6-DACC464FD23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17" name="image4.png" descr="http://intranetsdm.movilidadbogota.gov.co:7778/images/pobtrans.gif">
          <a:extLst>
            <a:ext uri="{FF2B5EF4-FFF2-40B4-BE49-F238E27FC236}">
              <a16:creationId xmlns:a16="http://schemas.microsoft.com/office/drawing/2014/main" id="{EAB14CA7-9B2F-4601-91E5-87D46D11742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18" name="image4.png" descr="http://intranetsdm.movilidadbogota.gov.co:7778/images/pobtrans.gif">
          <a:extLst>
            <a:ext uri="{FF2B5EF4-FFF2-40B4-BE49-F238E27FC236}">
              <a16:creationId xmlns:a16="http://schemas.microsoft.com/office/drawing/2014/main" id="{C6A98E93-8109-4006-9BD7-143E0E674CC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19" name="image4.png" descr="http://intranetsdm.movilidadbogota.gov.co:7778/images/pobtrans.gif">
          <a:extLst>
            <a:ext uri="{FF2B5EF4-FFF2-40B4-BE49-F238E27FC236}">
              <a16:creationId xmlns:a16="http://schemas.microsoft.com/office/drawing/2014/main" id="{F93CF963-3C4B-4C9A-AB75-70EDCB5F3E5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20" name="image3.png" descr="http://intranetsdm.movilidadbogota.gov.co:7778/images/pobtrans.gif">
          <a:extLst>
            <a:ext uri="{FF2B5EF4-FFF2-40B4-BE49-F238E27FC236}">
              <a16:creationId xmlns:a16="http://schemas.microsoft.com/office/drawing/2014/main" id="{38AC76C9-0A49-4019-81D8-4DE80F7D4BC6}"/>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21" name="image3.png" descr="http://intranetsdm.movilidadbogota.gov.co:7778/images/pobtrans.gif">
          <a:extLst>
            <a:ext uri="{FF2B5EF4-FFF2-40B4-BE49-F238E27FC236}">
              <a16:creationId xmlns:a16="http://schemas.microsoft.com/office/drawing/2014/main" id="{9380E195-51D9-4D60-88F4-B7A604EA332C}"/>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22" name="image4.png" descr="http://intranetsdm.movilidadbogota.gov.co:7778/images/pobtrans.gif">
          <a:extLst>
            <a:ext uri="{FF2B5EF4-FFF2-40B4-BE49-F238E27FC236}">
              <a16:creationId xmlns:a16="http://schemas.microsoft.com/office/drawing/2014/main" id="{2D44131A-7C50-4B65-8FCA-9FE1AD6D2B9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23" name="image4.png" descr="http://intranetsdm.movilidadbogota.gov.co:7778/images/pobtrans.gif">
          <a:extLst>
            <a:ext uri="{FF2B5EF4-FFF2-40B4-BE49-F238E27FC236}">
              <a16:creationId xmlns:a16="http://schemas.microsoft.com/office/drawing/2014/main" id="{9A7DBCBB-AF2B-43D5-B670-D6CB58BB7FA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24" name="image4.png" descr="http://intranetsdm.movilidadbogota.gov.co:7778/images/pobtrans.gif">
          <a:extLst>
            <a:ext uri="{FF2B5EF4-FFF2-40B4-BE49-F238E27FC236}">
              <a16:creationId xmlns:a16="http://schemas.microsoft.com/office/drawing/2014/main" id="{7C4BBADD-C999-4155-9EE0-A03318B89AF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25" name="image4.png" descr="http://intranetsdm.movilidadbogota.gov.co:7778/images/pobtrans.gif">
          <a:extLst>
            <a:ext uri="{FF2B5EF4-FFF2-40B4-BE49-F238E27FC236}">
              <a16:creationId xmlns:a16="http://schemas.microsoft.com/office/drawing/2014/main" id="{7980D6C8-6799-4ED5-A51F-B70D2F0626D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26" name="image4.png" descr="http://intranetsdm.movilidadbogota.gov.co:7778/images/pobtrans.gif">
          <a:extLst>
            <a:ext uri="{FF2B5EF4-FFF2-40B4-BE49-F238E27FC236}">
              <a16:creationId xmlns:a16="http://schemas.microsoft.com/office/drawing/2014/main" id="{876CF9AC-F489-48D7-B22A-C4FA750CE07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27" name="image4.png" descr="http://intranetsdm.movilidadbogota.gov.co:7778/images/pobtrans.gif">
          <a:extLst>
            <a:ext uri="{FF2B5EF4-FFF2-40B4-BE49-F238E27FC236}">
              <a16:creationId xmlns:a16="http://schemas.microsoft.com/office/drawing/2014/main" id="{D9CB4061-258E-4F30-8323-5F393567911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28" name="image4.png" descr="http://intranetsdm.movilidadbogota.gov.co:7778/images/pobtrans.gif">
          <a:extLst>
            <a:ext uri="{FF2B5EF4-FFF2-40B4-BE49-F238E27FC236}">
              <a16:creationId xmlns:a16="http://schemas.microsoft.com/office/drawing/2014/main" id="{428EF3BE-528E-4CF3-BDB3-34149BCBAE0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29" name="image4.png" descr="http://intranetsdm.movilidadbogota.gov.co:7778/images/pobtrans.gif">
          <a:extLst>
            <a:ext uri="{FF2B5EF4-FFF2-40B4-BE49-F238E27FC236}">
              <a16:creationId xmlns:a16="http://schemas.microsoft.com/office/drawing/2014/main" id="{706F7CA6-EBEF-4803-A995-FDEFB4889D2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30" name="image4.png" descr="http://intranetsdm.movilidadbogota.gov.co:7778/images/pobtrans.gif">
          <a:extLst>
            <a:ext uri="{FF2B5EF4-FFF2-40B4-BE49-F238E27FC236}">
              <a16:creationId xmlns:a16="http://schemas.microsoft.com/office/drawing/2014/main" id="{AF4F6FA4-4DBA-4D33-A500-8388787BE5B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31" name="image4.png" descr="http://intranetsdm.movilidadbogota.gov.co:7778/images/pobtrans.gif">
          <a:extLst>
            <a:ext uri="{FF2B5EF4-FFF2-40B4-BE49-F238E27FC236}">
              <a16:creationId xmlns:a16="http://schemas.microsoft.com/office/drawing/2014/main" id="{862A7E21-D199-4D6A-9CF1-4C821E82B64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32" name="image4.png" descr="http://intranetsdm.movilidadbogota.gov.co:7778/images/pobtrans.gif">
          <a:extLst>
            <a:ext uri="{FF2B5EF4-FFF2-40B4-BE49-F238E27FC236}">
              <a16:creationId xmlns:a16="http://schemas.microsoft.com/office/drawing/2014/main" id="{9FB69002-43DD-4366-9CBA-99DD3835E4D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33" name="image4.png" descr="http://intranetsdm.movilidadbogota.gov.co:7778/images/pobtrans.gif">
          <a:extLst>
            <a:ext uri="{FF2B5EF4-FFF2-40B4-BE49-F238E27FC236}">
              <a16:creationId xmlns:a16="http://schemas.microsoft.com/office/drawing/2014/main" id="{C2678C8D-495E-4A60-A5D5-52F2C1B9BDEF}"/>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34" name="image3.png" descr="http://intranetsdm.movilidadbogota.gov.co:7778/images/pobtrans.gif">
          <a:extLst>
            <a:ext uri="{FF2B5EF4-FFF2-40B4-BE49-F238E27FC236}">
              <a16:creationId xmlns:a16="http://schemas.microsoft.com/office/drawing/2014/main" id="{A9285233-F456-4B5A-BEC4-E5888B7DF97C}"/>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35" name="image3.png" descr="http://intranetsdm.movilidadbogota.gov.co:7778/images/pobtrans.gif">
          <a:extLst>
            <a:ext uri="{FF2B5EF4-FFF2-40B4-BE49-F238E27FC236}">
              <a16:creationId xmlns:a16="http://schemas.microsoft.com/office/drawing/2014/main" id="{82C80948-B6EF-4E48-B21F-C6687C6F3DF5}"/>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36" name="image4.png" descr="http://intranetsdm.movilidadbogota.gov.co:7778/images/pobtrans.gif">
          <a:extLst>
            <a:ext uri="{FF2B5EF4-FFF2-40B4-BE49-F238E27FC236}">
              <a16:creationId xmlns:a16="http://schemas.microsoft.com/office/drawing/2014/main" id="{E552495E-8AFF-457B-A1BB-62AA9DC8DA3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37" name="image4.png" descr="http://intranetsdm.movilidadbogota.gov.co:7778/images/pobtrans.gif">
          <a:extLst>
            <a:ext uri="{FF2B5EF4-FFF2-40B4-BE49-F238E27FC236}">
              <a16:creationId xmlns:a16="http://schemas.microsoft.com/office/drawing/2014/main" id="{28224555-7007-4FAC-BBB5-5E185DD1269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38" name="image4.png" descr="http://intranetsdm.movilidadbogota.gov.co:7778/images/pobtrans.gif">
          <a:extLst>
            <a:ext uri="{FF2B5EF4-FFF2-40B4-BE49-F238E27FC236}">
              <a16:creationId xmlns:a16="http://schemas.microsoft.com/office/drawing/2014/main" id="{329B7BAF-79ED-4D90-9406-DFACC6A3A42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39" name="image4.png" descr="http://intranetsdm.movilidadbogota.gov.co:7778/images/pobtrans.gif">
          <a:extLst>
            <a:ext uri="{FF2B5EF4-FFF2-40B4-BE49-F238E27FC236}">
              <a16:creationId xmlns:a16="http://schemas.microsoft.com/office/drawing/2014/main" id="{EC24E180-B214-4807-A365-8023214D76F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40" name="image4.png" descr="http://intranetsdm.movilidadbogota.gov.co:7778/images/pobtrans.gif">
          <a:extLst>
            <a:ext uri="{FF2B5EF4-FFF2-40B4-BE49-F238E27FC236}">
              <a16:creationId xmlns:a16="http://schemas.microsoft.com/office/drawing/2014/main" id="{F7D0F902-D6F8-42AA-80B2-07EC78645D5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41" name="image4.png" descr="http://intranetsdm.movilidadbogota.gov.co:7778/images/pobtrans.gif">
          <a:extLst>
            <a:ext uri="{FF2B5EF4-FFF2-40B4-BE49-F238E27FC236}">
              <a16:creationId xmlns:a16="http://schemas.microsoft.com/office/drawing/2014/main" id="{0A0F9862-7944-48D0-A900-7BC92A4032C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42" name="image4.png" descr="http://intranetsdm.movilidadbogota.gov.co:7778/images/pobtrans.gif">
          <a:extLst>
            <a:ext uri="{FF2B5EF4-FFF2-40B4-BE49-F238E27FC236}">
              <a16:creationId xmlns:a16="http://schemas.microsoft.com/office/drawing/2014/main" id="{6B869548-436A-47F7-B0C0-73D79617A50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43" name="image4.png" descr="http://intranetsdm.movilidadbogota.gov.co:7778/images/pobtrans.gif">
          <a:extLst>
            <a:ext uri="{FF2B5EF4-FFF2-40B4-BE49-F238E27FC236}">
              <a16:creationId xmlns:a16="http://schemas.microsoft.com/office/drawing/2014/main" id="{1C273094-FCE9-4D8B-8BF5-B57066BE65A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44" name="image4.png" descr="http://intranetsdm.movilidadbogota.gov.co:7778/images/pobtrans.gif">
          <a:extLst>
            <a:ext uri="{FF2B5EF4-FFF2-40B4-BE49-F238E27FC236}">
              <a16:creationId xmlns:a16="http://schemas.microsoft.com/office/drawing/2014/main" id="{089AE6A2-00E5-4966-A73A-0136964EB30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45" name="image4.png" descr="http://intranetsdm.movilidadbogota.gov.co:7778/images/pobtrans.gif">
          <a:extLst>
            <a:ext uri="{FF2B5EF4-FFF2-40B4-BE49-F238E27FC236}">
              <a16:creationId xmlns:a16="http://schemas.microsoft.com/office/drawing/2014/main" id="{9BF19C9F-E957-4911-934B-C5C8446116B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46" name="image4.png" descr="http://intranetsdm.movilidadbogota.gov.co:7778/images/pobtrans.gif">
          <a:extLst>
            <a:ext uri="{FF2B5EF4-FFF2-40B4-BE49-F238E27FC236}">
              <a16:creationId xmlns:a16="http://schemas.microsoft.com/office/drawing/2014/main" id="{3680F71B-8656-404F-A0A2-0B3D80CBB92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47" name="image4.png" descr="http://intranetsdm.movilidadbogota.gov.co:7778/images/pobtrans.gif">
          <a:extLst>
            <a:ext uri="{FF2B5EF4-FFF2-40B4-BE49-F238E27FC236}">
              <a16:creationId xmlns:a16="http://schemas.microsoft.com/office/drawing/2014/main" id="{4EF0E162-3C1D-4E0B-802C-116DCC5D8FA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48" name="image3.png" descr="http://intranetsdm.movilidadbogota.gov.co:7778/images/pobtrans.gif">
          <a:extLst>
            <a:ext uri="{FF2B5EF4-FFF2-40B4-BE49-F238E27FC236}">
              <a16:creationId xmlns:a16="http://schemas.microsoft.com/office/drawing/2014/main" id="{E300571A-E189-4DCE-B765-DE1DFB10FE13}"/>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449" name="image3.png" descr="http://intranetsdm.movilidadbogota.gov.co:7778/images/pobtrans.gif">
          <a:extLst>
            <a:ext uri="{FF2B5EF4-FFF2-40B4-BE49-F238E27FC236}">
              <a16:creationId xmlns:a16="http://schemas.microsoft.com/office/drawing/2014/main" id="{5B931AC2-EAFA-4EE3-9789-11DDDD59B27A}"/>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50" name="image4.png" descr="http://intranetsdm.movilidadbogota.gov.co:7778/images/pobtrans.gif">
          <a:extLst>
            <a:ext uri="{FF2B5EF4-FFF2-40B4-BE49-F238E27FC236}">
              <a16:creationId xmlns:a16="http://schemas.microsoft.com/office/drawing/2014/main" id="{A5F522C4-A76E-486F-B75E-B1F4F9C01B7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51" name="image4.png" descr="http://intranetsdm.movilidadbogota.gov.co:7778/images/pobtrans.gif">
          <a:extLst>
            <a:ext uri="{FF2B5EF4-FFF2-40B4-BE49-F238E27FC236}">
              <a16:creationId xmlns:a16="http://schemas.microsoft.com/office/drawing/2014/main" id="{E234C1C3-6C74-4B8C-B91E-63E1A40C003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52" name="image4.png" descr="http://intranetsdm.movilidadbogota.gov.co:7778/images/pobtrans.gif">
          <a:extLst>
            <a:ext uri="{FF2B5EF4-FFF2-40B4-BE49-F238E27FC236}">
              <a16:creationId xmlns:a16="http://schemas.microsoft.com/office/drawing/2014/main" id="{89B1FD0F-F89B-42AE-9021-6211FB83640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53" name="image4.png" descr="http://intranetsdm.movilidadbogota.gov.co:7778/images/pobtrans.gif">
          <a:extLst>
            <a:ext uri="{FF2B5EF4-FFF2-40B4-BE49-F238E27FC236}">
              <a16:creationId xmlns:a16="http://schemas.microsoft.com/office/drawing/2014/main" id="{2D3435AB-14B3-43EE-8BAD-0A865B53DA7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54" name="image4.png" descr="http://intranetsdm.movilidadbogota.gov.co:7778/images/pobtrans.gif">
          <a:extLst>
            <a:ext uri="{FF2B5EF4-FFF2-40B4-BE49-F238E27FC236}">
              <a16:creationId xmlns:a16="http://schemas.microsoft.com/office/drawing/2014/main" id="{5FC94968-1ADB-4A65-889C-BB6B352FE5B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55" name="image4.png" descr="http://intranetsdm.movilidadbogota.gov.co:7778/images/pobtrans.gif">
          <a:extLst>
            <a:ext uri="{FF2B5EF4-FFF2-40B4-BE49-F238E27FC236}">
              <a16:creationId xmlns:a16="http://schemas.microsoft.com/office/drawing/2014/main" id="{C844E8AD-0416-42B6-9AD1-C75C15784F3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56" name="image4.png" descr="http://intranetsdm.movilidadbogota.gov.co:7778/images/pobtrans.gif">
          <a:extLst>
            <a:ext uri="{FF2B5EF4-FFF2-40B4-BE49-F238E27FC236}">
              <a16:creationId xmlns:a16="http://schemas.microsoft.com/office/drawing/2014/main" id="{30BE75C1-BE0E-4393-B9E4-4C83A0828AB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57" name="image4.png" descr="http://intranetsdm.movilidadbogota.gov.co:7778/images/pobtrans.gif">
          <a:extLst>
            <a:ext uri="{FF2B5EF4-FFF2-40B4-BE49-F238E27FC236}">
              <a16:creationId xmlns:a16="http://schemas.microsoft.com/office/drawing/2014/main" id="{4A7F8762-0586-4CE6-B1BD-BF3F721AC0F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58" name="image4.png" descr="http://intranetsdm.movilidadbogota.gov.co:7778/images/pobtrans.gif">
          <a:extLst>
            <a:ext uri="{FF2B5EF4-FFF2-40B4-BE49-F238E27FC236}">
              <a16:creationId xmlns:a16="http://schemas.microsoft.com/office/drawing/2014/main" id="{A219FAF2-B95D-4214-93A1-16727EF2B1E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59" name="image4.png" descr="http://intranetsdm.movilidadbogota.gov.co:7778/images/pobtrans.gif">
          <a:extLst>
            <a:ext uri="{FF2B5EF4-FFF2-40B4-BE49-F238E27FC236}">
              <a16:creationId xmlns:a16="http://schemas.microsoft.com/office/drawing/2014/main" id="{4D64BAD4-8157-443A-850B-8101C581964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60" name="image4.png" descr="http://intranetsdm.movilidadbogota.gov.co:7778/images/pobtrans.gif">
          <a:extLst>
            <a:ext uri="{FF2B5EF4-FFF2-40B4-BE49-F238E27FC236}">
              <a16:creationId xmlns:a16="http://schemas.microsoft.com/office/drawing/2014/main" id="{D833BE05-F72E-46AA-83C9-924D83B3AF8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61" name="image4.png" descr="http://intranetsdm.movilidadbogota.gov.co:7778/images/pobtrans.gif">
          <a:extLst>
            <a:ext uri="{FF2B5EF4-FFF2-40B4-BE49-F238E27FC236}">
              <a16:creationId xmlns:a16="http://schemas.microsoft.com/office/drawing/2014/main" id="{81980B8D-7CFE-49C8-8D6F-54425E45D27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62" name="image3.png" descr="http://intranetsdm.movilidadbogota.gov.co:7778/images/pobtrans.gif">
          <a:extLst>
            <a:ext uri="{FF2B5EF4-FFF2-40B4-BE49-F238E27FC236}">
              <a16:creationId xmlns:a16="http://schemas.microsoft.com/office/drawing/2014/main" id="{A6FEF9F1-BB56-4AD7-AB79-7383F8679974}"/>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63" name="image3.png" descr="http://intranetsdm.movilidadbogota.gov.co:7778/images/pobtrans.gif">
          <a:extLst>
            <a:ext uri="{FF2B5EF4-FFF2-40B4-BE49-F238E27FC236}">
              <a16:creationId xmlns:a16="http://schemas.microsoft.com/office/drawing/2014/main" id="{36EAB89C-551C-44B3-B5F2-0E938801C370}"/>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64" name="image4.png" descr="http://intranetsdm.movilidadbogota.gov.co:7778/images/pobtrans.gif">
          <a:extLst>
            <a:ext uri="{FF2B5EF4-FFF2-40B4-BE49-F238E27FC236}">
              <a16:creationId xmlns:a16="http://schemas.microsoft.com/office/drawing/2014/main" id="{DAE650C6-414D-4F28-B38C-520753CB13B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65" name="image4.png" descr="http://intranetsdm.movilidadbogota.gov.co:7778/images/pobtrans.gif">
          <a:extLst>
            <a:ext uri="{FF2B5EF4-FFF2-40B4-BE49-F238E27FC236}">
              <a16:creationId xmlns:a16="http://schemas.microsoft.com/office/drawing/2014/main" id="{7FDD6618-3CCA-498F-8C2C-8C8B6D54C93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66" name="image4.png" descr="http://intranetsdm.movilidadbogota.gov.co:7778/images/pobtrans.gif">
          <a:extLst>
            <a:ext uri="{FF2B5EF4-FFF2-40B4-BE49-F238E27FC236}">
              <a16:creationId xmlns:a16="http://schemas.microsoft.com/office/drawing/2014/main" id="{E428807C-AFB4-4B72-AD58-1943E9407DE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67" name="image4.png" descr="http://intranetsdm.movilidadbogota.gov.co:7778/images/pobtrans.gif">
          <a:extLst>
            <a:ext uri="{FF2B5EF4-FFF2-40B4-BE49-F238E27FC236}">
              <a16:creationId xmlns:a16="http://schemas.microsoft.com/office/drawing/2014/main" id="{199466FA-A713-48B2-9B4D-D2484B671DA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68" name="image4.png" descr="http://intranetsdm.movilidadbogota.gov.co:7778/images/pobtrans.gif">
          <a:extLst>
            <a:ext uri="{FF2B5EF4-FFF2-40B4-BE49-F238E27FC236}">
              <a16:creationId xmlns:a16="http://schemas.microsoft.com/office/drawing/2014/main" id="{9FFB413C-33CB-4951-AF7C-B75B1345AD7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69" name="image4.png" descr="http://intranetsdm.movilidadbogota.gov.co:7778/images/pobtrans.gif">
          <a:extLst>
            <a:ext uri="{FF2B5EF4-FFF2-40B4-BE49-F238E27FC236}">
              <a16:creationId xmlns:a16="http://schemas.microsoft.com/office/drawing/2014/main" id="{79729040-3F66-43E7-BCAD-474267BCC17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0" name="image4.png" descr="http://intranetsdm.movilidadbogota.gov.co:7778/images/pobtrans.gif">
          <a:extLst>
            <a:ext uri="{FF2B5EF4-FFF2-40B4-BE49-F238E27FC236}">
              <a16:creationId xmlns:a16="http://schemas.microsoft.com/office/drawing/2014/main" id="{D1EE9EA8-2B24-474B-8F81-1DE673E111E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1" name="image4.png" descr="http://intranetsdm.movilidadbogota.gov.co:7778/images/pobtrans.gif">
          <a:extLst>
            <a:ext uri="{FF2B5EF4-FFF2-40B4-BE49-F238E27FC236}">
              <a16:creationId xmlns:a16="http://schemas.microsoft.com/office/drawing/2014/main" id="{89B5C393-383A-44C7-9360-045ABE7B5DF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2" name="image4.png" descr="http://intranetsdm.movilidadbogota.gov.co:7778/images/pobtrans.gif">
          <a:extLst>
            <a:ext uri="{FF2B5EF4-FFF2-40B4-BE49-F238E27FC236}">
              <a16:creationId xmlns:a16="http://schemas.microsoft.com/office/drawing/2014/main" id="{70D696FB-4B69-4531-A41F-7249237EA3C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3" name="image4.png" descr="http://intranetsdm.movilidadbogota.gov.co:7778/images/pobtrans.gif">
          <a:extLst>
            <a:ext uri="{FF2B5EF4-FFF2-40B4-BE49-F238E27FC236}">
              <a16:creationId xmlns:a16="http://schemas.microsoft.com/office/drawing/2014/main" id="{39D0CB51-74DA-41A1-8FE9-D72FE713556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4" name="image4.png" descr="http://intranetsdm.movilidadbogota.gov.co:7778/images/pobtrans.gif">
          <a:extLst>
            <a:ext uri="{FF2B5EF4-FFF2-40B4-BE49-F238E27FC236}">
              <a16:creationId xmlns:a16="http://schemas.microsoft.com/office/drawing/2014/main" id="{5761BB37-BC93-4CBD-B479-AA53EEB58F3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5" name="image4.png" descr="http://intranetsdm.movilidadbogota.gov.co:7778/images/pobtrans.gif">
          <a:extLst>
            <a:ext uri="{FF2B5EF4-FFF2-40B4-BE49-F238E27FC236}">
              <a16:creationId xmlns:a16="http://schemas.microsoft.com/office/drawing/2014/main" id="{93B7FFD9-76B0-46C7-9A25-0DE97F82F70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6" name="image3.png" descr="http://intranetsdm.movilidadbogota.gov.co:7778/images/pobtrans.gif">
          <a:extLst>
            <a:ext uri="{FF2B5EF4-FFF2-40B4-BE49-F238E27FC236}">
              <a16:creationId xmlns:a16="http://schemas.microsoft.com/office/drawing/2014/main" id="{68CF3F48-C98F-4B46-9385-11D83708B516}"/>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7" name="image3.png" descr="http://intranetsdm.movilidadbogota.gov.co:7778/images/pobtrans.gif">
          <a:extLst>
            <a:ext uri="{FF2B5EF4-FFF2-40B4-BE49-F238E27FC236}">
              <a16:creationId xmlns:a16="http://schemas.microsoft.com/office/drawing/2014/main" id="{F40890C6-F0EC-424C-924C-931704D2729A}"/>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8" name="image4.png" descr="http://intranetsdm.movilidadbogota.gov.co:7778/images/pobtrans.gif">
          <a:extLst>
            <a:ext uri="{FF2B5EF4-FFF2-40B4-BE49-F238E27FC236}">
              <a16:creationId xmlns:a16="http://schemas.microsoft.com/office/drawing/2014/main" id="{583F489F-CB8B-4D5A-967E-B001EB093DC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9" name="image4.png" descr="http://intranetsdm.movilidadbogota.gov.co:7778/images/pobtrans.gif">
          <a:extLst>
            <a:ext uri="{FF2B5EF4-FFF2-40B4-BE49-F238E27FC236}">
              <a16:creationId xmlns:a16="http://schemas.microsoft.com/office/drawing/2014/main" id="{11FD22F4-2A62-4E5F-B4A3-B07E5BD1EA9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0" name="image4.png" descr="http://intranetsdm.movilidadbogota.gov.co:7778/images/pobtrans.gif">
          <a:extLst>
            <a:ext uri="{FF2B5EF4-FFF2-40B4-BE49-F238E27FC236}">
              <a16:creationId xmlns:a16="http://schemas.microsoft.com/office/drawing/2014/main" id="{723D9BD6-574B-4F2E-99A2-FFBF43DDB48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1" name="image4.png" descr="http://intranetsdm.movilidadbogota.gov.co:7778/images/pobtrans.gif">
          <a:extLst>
            <a:ext uri="{FF2B5EF4-FFF2-40B4-BE49-F238E27FC236}">
              <a16:creationId xmlns:a16="http://schemas.microsoft.com/office/drawing/2014/main" id="{16215AAD-C3D5-46C6-912E-989B453D541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2" name="image4.png" descr="http://intranetsdm.movilidadbogota.gov.co:7778/images/pobtrans.gif">
          <a:extLst>
            <a:ext uri="{FF2B5EF4-FFF2-40B4-BE49-F238E27FC236}">
              <a16:creationId xmlns:a16="http://schemas.microsoft.com/office/drawing/2014/main" id="{73F59F09-F10F-46C9-BF0D-581572C2CE4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3" name="image4.png" descr="http://intranetsdm.movilidadbogota.gov.co:7778/images/pobtrans.gif">
          <a:extLst>
            <a:ext uri="{FF2B5EF4-FFF2-40B4-BE49-F238E27FC236}">
              <a16:creationId xmlns:a16="http://schemas.microsoft.com/office/drawing/2014/main" id="{BB4B87F4-8370-4213-873D-D80214F46B0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4" name="image4.png" descr="http://intranetsdm.movilidadbogota.gov.co:7778/images/pobtrans.gif">
          <a:extLst>
            <a:ext uri="{FF2B5EF4-FFF2-40B4-BE49-F238E27FC236}">
              <a16:creationId xmlns:a16="http://schemas.microsoft.com/office/drawing/2014/main" id="{5ADFA71B-F871-432F-85A9-23080AA8A0F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5" name="image4.png" descr="http://intranetsdm.movilidadbogota.gov.co:7778/images/pobtrans.gif">
          <a:extLst>
            <a:ext uri="{FF2B5EF4-FFF2-40B4-BE49-F238E27FC236}">
              <a16:creationId xmlns:a16="http://schemas.microsoft.com/office/drawing/2014/main" id="{D3DC043A-387F-4B2A-9227-3D005BABFAD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6" name="image4.png" descr="http://intranetsdm.movilidadbogota.gov.co:7778/images/pobtrans.gif">
          <a:extLst>
            <a:ext uri="{FF2B5EF4-FFF2-40B4-BE49-F238E27FC236}">
              <a16:creationId xmlns:a16="http://schemas.microsoft.com/office/drawing/2014/main" id="{976C8C2D-3182-4676-93EF-53AC4366C7A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7" name="image4.png" descr="http://intranetsdm.movilidadbogota.gov.co:7778/images/pobtrans.gif">
          <a:extLst>
            <a:ext uri="{FF2B5EF4-FFF2-40B4-BE49-F238E27FC236}">
              <a16:creationId xmlns:a16="http://schemas.microsoft.com/office/drawing/2014/main" id="{0BD1A770-B232-4350-8AEE-18396FDB21D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8" name="image4.png" descr="http://intranetsdm.movilidadbogota.gov.co:7778/images/pobtrans.gif">
          <a:extLst>
            <a:ext uri="{FF2B5EF4-FFF2-40B4-BE49-F238E27FC236}">
              <a16:creationId xmlns:a16="http://schemas.microsoft.com/office/drawing/2014/main" id="{EB8C018F-D7AB-482B-BEEC-351642A2A17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9" name="image4.png" descr="http://intranetsdm.movilidadbogota.gov.co:7778/images/pobtrans.gif">
          <a:extLst>
            <a:ext uri="{FF2B5EF4-FFF2-40B4-BE49-F238E27FC236}">
              <a16:creationId xmlns:a16="http://schemas.microsoft.com/office/drawing/2014/main" id="{7C0E8FEF-E08C-4166-9E28-209F3F56D9A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0" name="image3.png" descr="http://intranetsdm.movilidadbogota.gov.co:7778/images/pobtrans.gif">
          <a:extLst>
            <a:ext uri="{FF2B5EF4-FFF2-40B4-BE49-F238E27FC236}">
              <a16:creationId xmlns:a16="http://schemas.microsoft.com/office/drawing/2014/main" id="{2EE9A185-4F16-405F-B5A5-11D353D5E593}"/>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1" name="image3.png" descr="http://intranetsdm.movilidadbogota.gov.co:7778/images/pobtrans.gif">
          <a:extLst>
            <a:ext uri="{FF2B5EF4-FFF2-40B4-BE49-F238E27FC236}">
              <a16:creationId xmlns:a16="http://schemas.microsoft.com/office/drawing/2014/main" id="{72B9EB69-1693-49E8-989E-356CDBCAAF85}"/>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2" name="image4.png" descr="http://intranetsdm.movilidadbogota.gov.co:7778/images/pobtrans.gif">
          <a:extLst>
            <a:ext uri="{FF2B5EF4-FFF2-40B4-BE49-F238E27FC236}">
              <a16:creationId xmlns:a16="http://schemas.microsoft.com/office/drawing/2014/main" id="{682239F0-0356-414D-A152-7D0B797EB8A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3" name="image4.png" descr="http://intranetsdm.movilidadbogota.gov.co:7778/images/pobtrans.gif">
          <a:extLst>
            <a:ext uri="{FF2B5EF4-FFF2-40B4-BE49-F238E27FC236}">
              <a16:creationId xmlns:a16="http://schemas.microsoft.com/office/drawing/2014/main" id="{1BF6E772-9A19-4914-8173-C1581A00D20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4" name="image4.png" descr="http://intranetsdm.movilidadbogota.gov.co:7778/images/pobtrans.gif">
          <a:extLst>
            <a:ext uri="{FF2B5EF4-FFF2-40B4-BE49-F238E27FC236}">
              <a16:creationId xmlns:a16="http://schemas.microsoft.com/office/drawing/2014/main" id="{E954FAE3-7548-40BD-AB01-76A05195C13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5" name="image4.png" descr="http://intranetsdm.movilidadbogota.gov.co:7778/images/pobtrans.gif">
          <a:extLst>
            <a:ext uri="{FF2B5EF4-FFF2-40B4-BE49-F238E27FC236}">
              <a16:creationId xmlns:a16="http://schemas.microsoft.com/office/drawing/2014/main" id="{09005CBC-E0BB-4A0A-B448-97930A36F62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6" name="image4.png" descr="http://intranetsdm.movilidadbogota.gov.co:7778/images/pobtrans.gif">
          <a:extLst>
            <a:ext uri="{FF2B5EF4-FFF2-40B4-BE49-F238E27FC236}">
              <a16:creationId xmlns:a16="http://schemas.microsoft.com/office/drawing/2014/main" id="{3311C395-28BA-472F-BB8B-62C841A9F6F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7" name="image4.png" descr="http://intranetsdm.movilidadbogota.gov.co:7778/images/pobtrans.gif">
          <a:extLst>
            <a:ext uri="{FF2B5EF4-FFF2-40B4-BE49-F238E27FC236}">
              <a16:creationId xmlns:a16="http://schemas.microsoft.com/office/drawing/2014/main" id="{E060FAAF-0B86-4A84-B4E9-A7CC1A7C398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8" name="image4.png" descr="http://intranetsdm.movilidadbogota.gov.co:7778/images/pobtrans.gif">
          <a:extLst>
            <a:ext uri="{FF2B5EF4-FFF2-40B4-BE49-F238E27FC236}">
              <a16:creationId xmlns:a16="http://schemas.microsoft.com/office/drawing/2014/main" id="{AE4E844A-18BA-4D96-97AB-C1230EEAB07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9" name="image4.png" descr="http://intranetsdm.movilidadbogota.gov.co:7778/images/pobtrans.gif">
          <a:extLst>
            <a:ext uri="{FF2B5EF4-FFF2-40B4-BE49-F238E27FC236}">
              <a16:creationId xmlns:a16="http://schemas.microsoft.com/office/drawing/2014/main" id="{8CE33D56-7B9D-4EB2-8D82-D2505B8773C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0" name="image4.png" descr="http://intranetsdm.movilidadbogota.gov.co:7778/images/pobtrans.gif">
          <a:extLst>
            <a:ext uri="{FF2B5EF4-FFF2-40B4-BE49-F238E27FC236}">
              <a16:creationId xmlns:a16="http://schemas.microsoft.com/office/drawing/2014/main" id="{C5D75BED-C378-45E9-8787-3A5457C3637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1" name="image4.png" descr="http://intranetsdm.movilidadbogota.gov.co:7778/images/pobtrans.gif">
          <a:extLst>
            <a:ext uri="{FF2B5EF4-FFF2-40B4-BE49-F238E27FC236}">
              <a16:creationId xmlns:a16="http://schemas.microsoft.com/office/drawing/2014/main" id="{C70F2952-B4C9-4711-A8C8-7A3A1D9427F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2" name="image4.png" descr="http://intranetsdm.movilidadbogota.gov.co:7778/images/pobtrans.gif">
          <a:extLst>
            <a:ext uri="{FF2B5EF4-FFF2-40B4-BE49-F238E27FC236}">
              <a16:creationId xmlns:a16="http://schemas.microsoft.com/office/drawing/2014/main" id="{90C099B7-218B-4939-83CB-285DB584A7F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3" name="image4.png" descr="http://intranetsdm.movilidadbogota.gov.co:7778/images/pobtrans.gif">
          <a:extLst>
            <a:ext uri="{FF2B5EF4-FFF2-40B4-BE49-F238E27FC236}">
              <a16:creationId xmlns:a16="http://schemas.microsoft.com/office/drawing/2014/main" id="{9687930E-9B77-4EEF-9509-1F5FA7FDA00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4" name="image3.png" descr="http://intranetsdm.movilidadbogota.gov.co:7778/images/pobtrans.gif">
          <a:extLst>
            <a:ext uri="{FF2B5EF4-FFF2-40B4-BE49-F238E27FC236}">
              <a16:creationId xmlns:a16="http://schemas.microsoft.com/office/drawing/2014/main" id="{B3B31D75-CF75-4701-B457-3C063DF3AA2B}"/>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5" name="image3.png" descr="http://intranetsdm.movilidadbogota.gov.co:7778/images/pobtrans.gif">
          <a:extLst>
            <a:ext uri="{FF2B5EF4-FFF2-40B4-BE49-F238E27FC236}">
              <a16:creationId xmlns:a16="http://schemas.microsoft.com/office/drawing/2014/main" id="{B8AAF808-58D2-4C9D-A780-8F4F3C60955D}"/>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06" name="image4.png" descr="http://intranetsdm.movilidadbogota.gov.co:7778/images/pobtrans.gif">
          <a:extLst>
            <a:ext uri="{FF2B5EF4-FFF2-40B4-BE49-F238E27FC236}">
              <a16:creationId xmlns:a16="http://schemas.microsoft.com/office/drawing/2014/main" id="{3AFA29BA-D29E-4535-A81C-4F95AD925D1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07" name="image4.png" descr="http://intranetsdm.movilidadbogota.gov.co:7778/images/pobtrans.gif">
          <a:extLst>
            <a:ext uri="{FF2B5EF4-FFF2-40B4-BE49-F238E27FC236}">
              <a16:creationId xmlns:a16="http://schemas.microsoft.com/office/drawing/2014/main" id="{0FC1ED33-22DF-4D29-B9F6-11D16AC01AD3}"/>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08" name="image4.png" descr="http://intranetsdm.movilidadbogota.gov.co:7778/images/pobtrans.gif">
          <a:extLst>
            <a:ext uri="{FF2B5EF4-FFF2-40B4-BE49-F238E27FC236}">
              <a16:creationId xmlns:a16="http://schemas.microsoft.com/office/drawing/2014/main" id="{B1721EFB-FE4B-44CB-9658-E7C618D54F23}"/>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09" name="image4.png" descr="http://intranetsdm.movilidadbogota.gov.co:7778/images/pobtrans.gif">
          <a:extLst>
            <a:ext uri="{FF2B5EF4-FFF2-40B4-BE49-F238E27FC236}">
              <a16:creationId xmlns:a16="http://schemas.microsoft.com/office/drawing/2014/main" id="{AD2650F0-9B5F-4173-990E-0A5CB986BE31}"/>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10" name="image4.png" descr="http://intranetsdm.movilidadbogota.gov.co:7778/images/pobtrans.gif">
          <a:extLst>
            <a:ext uri="{FF2B5EF4-FFF2-40B4-BE49-F238E27FC236}">
              <a16:creationId xmlns:a16="http://schemas.microsoft.com/office/drawing/2014/main" id="{4A138D88-EF7C-40EA-A7E5-0B6529DAD0C6}"/>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11" name="image4.png" descr="http://intranetsdm.movilidadbogota.gov.co:7778/images/pobtrans.gif">
          <a:extLst>
            <a:ext uri="{FF2B5EF4-FFF2-40B4-BE49-F238E27FC236}">
              <a16:creationId xmlns:a16="http://schemas.microsoft.com/office/drawing/2014/main" id="{9CE95632-061C-4020-AC07-E81224C1BB16}"/>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12" name="image4.png" descr="http://intranetsdm.movilidadbogota.gov.co:7778/images/pobtrans.gif">
          <a:extLst>
            <a:ext uri="{FF2B5EF4-FFF2-40B4-BE49-F238E27FC236}">
              <a16:creationId xmlns:a16="http://schemas.microsoft.com/office/drawing/2014/main" id="{D63E2FD1-E175-4EDC-97BA-52063D3D6EC4}"/>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13" name="image4.png" descr="http://intranetsdm.movilidadbogota.gov.co:7778/images/pobtrans.gif">
          <a:extLst>
            <a:ext uri="{FF2B5EF4-FFF2-40B4-BE49-F238E27FC236}">
              <a16:creationId xmlns:a16="http://schemas.microsoft.com/office/drawing/2014/main" id="{9D79454D-ECD3-4321-A93C-385C41F26538}"/>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14" name="image4.png" descr="http://intranetsdm.movilidadbogota.gov.co:7778/images/pobtrans.gif">
          <a:extLst>
            <a:ext uri="{FF2B5EF4-FFF2-40B4-BE49-F238E27FC236}">
              <a16:creationId xmlns:a16="http://schemas.microsoft.com/office/drawing/2014/main" id="{7EDB400E-FC5D-4329-B3B1-3DA4A57B780F}"/>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15" name="image4.png" descr="http://intranetsdm.movilidadbogota.gov.co:7778/images/pobtrans.gif">
          <a:extLst>
            <a:ext uri="{FF2B5EF4-FFF2-40B4-BE49-F238E27FC236}">
              <a16:creationId xmlns:a16="http://schemas.microsoft.com/office/drawing/2014/main" id="{6D5F97D8-82DF-4370-B6C6-361EBBF4A205}"/>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16" name="image4.png" descr="http://intranetsdm.movilidadbogota.gov.co:7778/images/pobtrans.gif">
          <a:extLst>
            <a:ext uri="{FF2B5EF4-FFF2-40B4-BE49-F238E27FC236}">
              <a16:creationId xmlns:a16="http://schemas.microsoft.com/office/drawing/2014/main" id="{6791F60D-C3E1-4C2C-BA61-9809A96434C5}"/>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17" name="image4.png" descr="http://intranetsdm.movilidadbogota.gov.co:7778/images/pobtrans.gif">
          <a:extLst>
            <a:ext uri="{FF2B5EF4-FFF2-40B4-BE49-F238E27FC236}">
              <a16:creationId xmlns:a16="http://schemas.microsoft.com/office/drawing/2014/main" id="{67CE0AAA-269A-4043-A252-90C4B28F4C54}"/>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18" name="image3.png" descr="http://intranetsdm.movilidadbogota.gov.co:7778/images/pobtrans.gif">
          <a:extLst>
            <a:ext uri="{FF2B5EF4-FFF2-40B4-BE49-F238E27FC236}">
              <a16:creationId xmlns:a16="http://schemas.microsoft.com/office/drawing/2014/main" id="{879D8B6B-0DAB-4373-BCEA-9B3CDCD98BD3}"/>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19" name="image3.png" descr="http://intranetsdm.movilidadbogota.gov.co:7778/images/pobtrans.gif">
          <a:extLst>
            <a:ext uri="{FF2B5EF4-FFF2-40B4-BE49-F238E27FC236}">
              <a16:creationId xmlns:a16="http://schemas.microsoft.com/office/drawing/2014/main" id="{86D78ACC-7EC4-492A-AF57-FF4AE552281A}"/>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20" name="image4.png" descr="http://intranetsdm.movilidadbogota.gov.co:7778/images/pobtrans.gif">
          <a:extLst>
            <a:ext uri="{FF2B5EF4-FFF2-40B4-BE49-F238E27FC236}">
              <a16:creationId xmlns:a16="http://schemas.microsoft.com/office/drawing/2014/main" id="{10C2A133-808F-49BC-BB7E-D849540DCE6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21" name="image4.png" descr="http://intranetsdm.movilidadbogota.gov.co:7778/images/pobtrans.gif">
          <a:extLst>
            <a:ext uri="{FF2B5EF4-FFF2-40B4-BE49-F238E27FC236}">
              <a16:creationId xmlns:a16="http://schemas.microsoft.com/office/drawing/2014/main" id="{A18A6FC3-BCC6-4343-B66C-946525ADB8D3}"/>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22" name="image4.png" descr="http://intranetsdm.movilidadbogota.gov.co:7778/images/pobtrans.gif">
          <a:extLst>
            <a:ext uri="{FF2B5EF4-FFF2-40B4-BE49-F238E27FC236}">
              <a16:creationId xmlns:a16="http://schemas.microsoft.com/office/drawing/2014/main" id="{1E66085E-DDEC-4621-B29F-576B7328704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23" name="image4.png" descr="http://intranetsdm.movilidadbogota.gov.co:7778/images/pobtrans.gif">
          <a:extLst>
            <a:ext uri="{FF2B5EF4-FFF2-40B4-BE49-F238E27FC236}">
              <a16:creationId xmlns:a16="http://schemas.microsoft.com/office/drawing/2014/main" id="{F0040346-A1F8-4ECF-9DCD-0BC87EB12329}"/>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24" name="image4.png" descr="http://intranetsdm.movilidadbogota.gov.co:7778/images/pobtrans.gif">
          <a:extLst>
            <a:ext uri="{FF2B5EF4-FFF2-40B4-BE49-F238E27FC236}">
              <a16:creationId xmlns:a16="http://schemas.microsoft.com/office/drawing/2014/main" id="{A0B2E5FB-4C7D-4C56-9BEA-CC5915D8D30C}"/>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25" name="image4.png" descr="http://intranetsdm.movilidadbogota.gov.co:7778/images/pobtrans.gif">
          <a:extLst>
            <a:ext uri="{FF2B5EF4-FFF2-40B4-BE49-F238E27FC236}">
              <a16:creationId xmlns:a16="http://schemas.microsoft.com/office/drawing/2014/main" id="{A4542E6D-065A-4652-B601-8E69E60A8ED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26" name="image4.png" descr="http://intranetsdm.movilidadbogota.gov.co:7778/images/pobtrans.gif">
          <a:extLst>
            <a:ext uri="{FF2B5EF4-FFF2-40B4-BE49-F238E27FC236}">
              <a16:creationId xmlns:a16="http://schemas.microsoft.com/office/drawing/2014/main" id="{070A4C66-59AC-43D3-B022-DACEAA93384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27" name="image4.png" descr="http://intranetsdm.movilidadbogota.gov.co:7778/images/pobtrans.gif">
          <a:extLst>
            <a:ext uri="{FF2B5EF4-FFF2-40B4-BE49-F238E27FC236}">
              <a16:creationId xmlns:a16="http://schemas.microsoft.com/office/drawing/2014/main" id="{1AC11CD1-082B-48BD-AD66-3BB0B4F18FF6}"/>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28" name="image4.png" descr="http://intranetsdm.movilidadbogota.gov.co:7778/images/pobtrans.gif">
          <a:extLst>
            <a:ext uri="{FF2B5EF4-FFF2-40B4-BE49-F238E27FC236}">
              <a16:creationId xmlns:a16="http://schemas.microsoft.com/office/drawing/2014/main" id="{1A68CD3A-A242-45CE-B4D1-518E41A04E4C}"/>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29" name="image4.png" descr="http://intranetsdm.movilidadbogota.gov.co:7778/images/pobtrans.gif">
          <a:extLst>
            <a:ext uri="{FF2B5EF4-FFF2-40B4-BE49-F238E27FC236}">
              <a16:creationId xmlns:a16="http://schemas.microsoft.com/office/drawing/2014/main" id="{94015ACE-3F4B-4A90-910A-56E125CADB4F}"/>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30" name="image4.png" descr="http://intranetsdm.movilidadbogota.gov.co:7778/images/pobtrans.gif">
          <a:extLst>
            <a:ext uri="{FF2B5EF4-FFF2-40B4-BE49-F238E27FC236}">
              <a16:creationId xmlns:a16="http://schemas.microsoft.com/office/drawing/2014/main" id="{217E199C-9557-42CD-BA4E-5B01E19113E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31" name="image4.png" descr="http://intranetsdm.movilidadbogota.gov.co:7778/images/pobtrans.gif">
          <a:extLst>
            <a:ext uri="{FF2B5EF4-FFF2-40B4-BE49-F238E27FC236}">
              <a16:creationId xmlns:a16="http://schemas.microsoft.com/office/drawing/2014/main" id="{FEBFEA9A-BCFF-4146-A556-4BAB4B2B399A}"/>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32" name="image3.png" descr="http://intranetsdm.movilidadbogota.gov.co:7778/images/pobtrans.gif">
          <a:extLst>
            <a:ext uri="{FF2B5EF4-FFF2-40B4-BE49-F238E27FC236}">
              <a16:creationId xmlns:a16="http://schemas.microsoft.com/office/drawing/2014/main" id="{E98D8A2B-07BF-4E75-9463-DA3EC8EE32EF}"/>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33" name="image3.png" descr="http://intranetsdm.movilidadbogota.gov.co:7778/images/pobtrans.gif">
          <a:extLst>
            <a:ext uri="{FF2B5EF4-FFF2-40B4-BE49-F238E27FC236}">
              <a16:creationId xmlns:a16="http://schemas.microsoft.com/office/drawing/2014/main" id="{4DAF927D-0C8A-407B-BC20-228FD7744640}"/>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34" name="image4.png" descr="http://intranetsdm.movilidadbogota.gov.co:7778/images/pobtrans.gif">
          <a:extLst>
            <a:ext uri="{FF2B5EF4-FFF2-40B4-BE49-F238E27FC236}">
              <a16:creationId xmlns:a16="http://schemas.microsoft.com/office/drawing/2014/main" id="{57C0E800-9205-40E8-AFD2-E09C22E8178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35" name="image4.png" descr="http://intranetsdm.movilidadbogota.gov.co:7778/images/pobtrans.gif">
          <a:extLst>
            <a:ext uri="{FF2B5EF4-FFF2-40B4-BE49-F238E27FC236}">
              <a16:creationId xmlns:a16="http://schemas.microsoft.com/office/drawing/2014/main" id="{966EAB21-FC55-4528-9564-176494FE44A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36" name="image4.png" descr="http://intranetsdm.movilidadbogota.gov.co:7778/images/pobtrans.gif">
          <a:extLst>
            <a:ext uri="{FF2B5EF4-FFF2-40B4-BE49-F238E27FC236}">
              <a16:creationId xmlns:a16="http://schemas.microsoft.com/office/drawing/2014/main" id="{1352F242-F3C3-4723-AFD1-5A8E48DD971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37" name="image4.png" descr="http://intranetsdm.movilidadbogota.gov.co:7778/images/pobtrans.gif">
          <a:extLst>
            <a:ext uri="{FF2B5EF4-FFF2-40B4-BE49-F238E27FC236}">
              <a16:creationId xmlns:a16="http://schemas.microsoft.com/office/drawing/2014/main" id="{ABB49571-83A5-4B07-B820-FE517859B68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38" name="image4.png" descr="http://intranetsdm.movilidadbogota.gov.co:7778/images/pobtrans.gif">
          <a:extLst>
            <a:ext uri="{FF2B5EF4-FFF2-40B4-BE49-F238E27FC236}">
              <a16:creationId xmlns:a16="http://schemas.microsoft.com/office/drawing/2014/main" id="{094D4942-CDAC-4E61-8CA8-BE2B77AB6E4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39" name="image4.png" descr="http://intranetsdm.movilidadbogota.gov.co:7778/images/pobtrans.gif">
          <a:extLst>
            <a:ext uri="{FF2B5EF4-FFF2-40B4-BE49-F238E27FC236}">
              <a16:creationId xmlns:a16="http://schemas.microsoft.com/office/drawing/2014/main" id="{145E489E-9C85-4608-9AA9-BA88B678AA2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40" name="image4.png" descr="http://intranetsdm.movilidadbogota.gov.co:7778/images/pobtrans.gif">
          <a:extLst>
            <a:ext uri="{FF2B5EF4-FFF2-40B4-BE49-F238E27FC236}">
              <a16:creationId xmlns:a16="http://schemas.microsoft.com/office/drawing/2014/main" id="{0F1A2A12-327D-4E8B-8865-6FA075947BE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41" name="image4.png" descr="http://intranetsdm.movilidadbogota.gov.co:7778/images/pobtrans.gif">
          <a:extLst>
            <a:ext uri="{FF2B5EF4-FFF2-40B4-BE49-F238E27FC236}">
              <a16:creationId xmlns:a16="http://schemas.microsoft.com/office/drawing/2014/main" id="{26C71C49-7502-4B47-95A2-2B14BE06B0A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42" name="image4.png" descr="http://intranetsdm.movilidadbogota.gov.co:7778/images/pobtrans.gif">
          <a:extLst>
            <a:ext uri="{FF2B5EF4-FFF2-40B4-BE49-F238E27FC236}">
              <a16:creationId xmlns:a16="http://schemas.microsoft.com/office/drawing/2014/main" id="{994C8577-6DBD-4E6A-870D-5B5A3CB6E3C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43" name="image4.png" descr="http://intranetsdm.movilidadbogota.gov.co:7778/images/pobtrans.gif">
          <a:extLst>
            <a:ext uri="{FF2B5EF4-FFF2-40B4-BE49-F238E27FC236}">
              <a16:creationId xmlns:a16="http://schemas.microsoft.com/office/drawing/2014/main" id="{2DB1A661-D520-4AF3-886C-AB6B51194C1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44" name="image4.png" descr="http://intranetsdm.movilidadbogota.gov.co:7778/images/pobtrans.gif">
          <a:extLst>
            <a:ext uri="{FF2B5EF4-FFF2-40B4-BE49-F238E27FC236}">
              <a16:creationId xmlns:a16="http://schemas.microsoft.com/office/drawing/2014/main" id="{A1B17999-D3F7-4923-9BBA-1BFB9279B09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45" name="image4.png" descr="http://intranetsdm.movilidadbogota.gov.co:7778/images/pobtrans.gif">
          <a:extLst>
            <a:ext uri="{FF2B5EF4-FFF2-40B4-BE49-F238E27FC236}">
              <a16:creationId xmlns:a16="http://schemas.microsoft.com/office/drawing/2014/main" id="{643FF8F8-1989-4F75-8D87-4E5702234E5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46" name="image3.png" descr="http://intranetsdm.movilidadbogota.gov.co:7778/images/pobtrans.gif">
          <a:extLst>
            <a:ext uri="{FF2B5EF4-FFF2-40B4-BE49-F238E27FC236}">
              <a16:creationId xmlns:a16="http://schemas.microsoft.com/office/drawing/2014/main" id="{6A7D651A-3CF7-449D-B78A-AC99F1D6A51B}"/>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47" name="image3.png" descr="http://intranetsdm.movilidadbogota.gov.co:7778/images/pobtrans.gif">
          <a:extLst>
            <a:ext uri="{FF2B5EF4-FFF2-40B4-BE49-F238E27FC236}">
              <a16:creationId xmlns:a16="http://schemas.microsoft.com/office/drawing/2014/main" id="{DBDB4AB5-5606-4172-9E4D-67F79043EBCD}"/>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48" name="image4.png" descr="http://intranetsdm.movilidadbogota.gov.co:7778/images/pobtrans.gif">
          <a:extLst>
            <a:ext uri="{FF2B5EF4-FFF2-40B4-BE49-F238E27FC236}">
              <a16:creationId xmlns:a16="http://schemas.microsoft.com/office/drawing/2014/main" id="{A48131B7-91B7-47AA-9E75-8362D0E2C29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49" name="image4.png" descr="http://intranetsdm.movilidadbogota.gov.co:7778/images/pobtrans.gif">
          <a:extLst>
            <a:ext uri="{FF2B5EF4-FFF2-40B4-BE49-F238E27FC236}">
              <a16:creationId xmlns:a16="http://schemas.microsoft.com/office/drawing/2014/main" id="{79CE1EE4-5D9A-45FC-B791-A009240DE2A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50" name="image4.png" descr="http://intranetsdm.movilidadbogota.gov.co:7778/images/pobtrans.gif">
          <a:extLst>
            <a:ext uri="{FF2B5EF4-FFF2-40B4-BE49-F238E27FC236}">
              <a16:creationId xmlns:a16="http://schemas.microsoft.com/office/drawing/2014/main" id="{41E63EF9-6501-4C13-96F8-80DCFF24B81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51" name="image4.png" descr="http://intranetsdm.movilidadbogota.gov.co:7778/images/pobtrans.gif">
          <a:extLst>
            <a:ext uri="{FF2B5EF4-FFF2-40B4-BE49-F238E27FC236}">
              <a16:creationId xmlns:a16="http://schemas.microsoft.com/office/drawing/2014/main" id="{08EB4DF9-132E-4970-B9B7-522774BD341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52" name="image4.png" descr="http://intranetsdm.movilidadbogota.gov.co:7778/images/pobtrans.gif">
          <a:extLst>
            <a:ext uri="{FF2B5EF4-FFF2-40B4-BE49-F238E27FC236}">
              <a16:creationId xmlns:a16="http://schemas.microsoft.com/office/drawing/2014/main" id="{DE911587-4BA2-419F-8340-74BE69D7592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53" name="image4.png" descr="http://intranetsdm.movilidadbogota.gov.co:7778/images/pobtrans.gif">
          <a:extLst>
            <a:ext uri="{FF2B5EF4-FFF2-40B4-BE49-F238E27FC236}">
              <a16:creationId xmlns:a16="http://schemas.microsoft.com/office/drawing/2014/main" id="{3A6265C6-D232-44A7-B10A-5E7AC1565B9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54" name="image4.png" descr="http://intranetsdm.movilidadbogota.gov.co:7778/images/pobtrans.gif">
          <a:extLst>
            <a:ext uri="{FF2B5EF4-FFF2-40B4-BE49-F238E27FC236}">
              <a16:creationId xmlns:a16="http://schemas.microsoft.com/office/drawing/2014/main" id="{DA9D74E4-1DAC-4A88-97C2-D66DAD8386A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55" name="image4.png" descr="http://intranetsdm.movilidadbogota.gov.co:7778/images/pobtrans.gif">
          <a:extLst>
            <a:ext uri="{FF2B5EF4-FFF2-40B4-BE49-F238E27FC236}">
              <a16:creationId xmlns:a16="http://schemas.microsoft.com/office/drawing/2014/main" id="{7A61851A-71C0-4E5F-B908-243ABF659CC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56" name="image4.png" descr="http://intranetsdm.movilidadbogota.gov.co:7778/images/pobtrans.gif">
          <a:extLst>
            <a:ext uri="{FF2B5EF4-FFF2-40B4-BE49-F238E27FC236}">
              <a16:creationId xmlns:a16="http://schemas.microsoft.com/office/drawing/2014/main" id="{77FCFA76-4C2F-4C10-8D32-67842EB1628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57" name="image4.png" descr="http://intranetsdm.movilidadbogota.gov.co:7778/images/pobtrans.gif">
          <a:extLst>
            <a:ext uri="{FF2B5EF4-FFF2-40B4-BE49-F238E27FC236}">
              <a16:creationId xmlns:a16="http://schemas.microsoft.com/office/drawing/2014/main" id="{05E5EC6C-D0FC-4597-8FB7-1A52EE8E63D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58" name="image4.png" descr="http://intranetsdm.movilidadbogota.gov.co:7778/images/pobtrans.gif">
          <a:extLst>
            <a:ext uri="{FF2B5EF4-FFF2-40B4-BE49-F238E27FC236}">
              <a16:creationId xmlns:a16="http://schemas.microsoft.com/office/drawing/2014/main" id="{DC0F9230-CCC3-4D9D-941B-3D620D44FE7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59" name="image4.png" descr="http://intranetsdm.movilidadbogota.gov.co:7778/images/pobtrans.gif">
          <a:extLst>
            <a:ext uri="{FF2B5EF4-FFF2-40B4-BE49-F238E27FC236}">
              <a16:creationId xmlns:a16="http://schemas.microsoft.com/office/drawing/2014/main" id="{9987E8EC-D856-4B92-BA59-931298AC6EB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60" name="image3.png" descr="http://intranetsdm.movilidadbogota.gov.co:7778/images/pobtrans.gif">
          <a:extLst>
            <a:ext uri="{FF2B5EF4-FFF2-40B4-BE49-F238E27FC236}">
              <a16:creationId xmlns:a16="http://schemas.microsoft.com/office/drawing/2014/main" id="{0193A84A-ED46-4666-B391-B06D5C6AE9B2}"/>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61" name="image3.png" descr="http://intranetsdm.movilidadbogota.gov.co:7778/images/pobtrans.gif">
          <a:extLst>
            <a:ext uri="{FF2B5EF4-FFF2-40B4-BE49-F238E27FC236}">
              <a16:creationId xmlns:a16="http://schemas.microsoft.com/office/drawing/2014/main" id="{32CA97B4-219F-4398-835B-C7229E6BC80B}"/>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62" name="image4.png" descr="http://intranetsdm.movilidadbogota.gov.co:7778/images/pobtrans.gif">
          <a:extLst>
            <a:ext uri="{FF2B5EF4-FFF2-40B4-BE49-F238E27FC236}">
              <a16:creationId xmlns:a16="http://schemas.microsoft.com/office/drawing/2014/main" id="{9537C51D-09CA-438D-8756-FE0D711EF67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63" name="image4.png" descr="http://intranetsdm.movilidadbogota.gov.co:7778/images/pobtrans.gif">
          <a:extLst>
            <a:ext uri="{FF2B5EF4-FFF2-40B4-BE49-F238E27FC236}">
              <a16:creationId xmlns:a16="http://schemas.microsoft.com/office/drawing/2014/main" id="{90AE3703-545C-4A52-BA6C-1A02406F68C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64" name="image4.png" descr="http://intranetsdm.movilidadbogota.gov.co:7778/images/pobtrans.gif">
          <a:extLst>
            <a:ext uri="{FF2B5EF4-FFF2-40B4-BE49-F238E27FC236}">
              <a16:creationId xmlns:a16="http://schemas.microsoft.com/office/drawing/2014/main" id="{C5895943-A3C9-4DDC-922D-DA6C6BC966D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65" name="image4.png" descr="http://intranetsdm.movilidadbogota.gov.co:7778/images/pobtrans.gif">
          <a:extLst>
            <a:ext uri="{FF2B5EF4-FFF2-40B4-BE49-F238E27FC236}">
              <a16:creationId xmlns:a16="http://schemas.microsoft.com/office/drawing/2014/main" id="{8AB4F2D4-C089-451B-B249-CB1C83EEC3B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66" name="image4.png" descr="http://intranetsdm.movilidadbogota.gov.co:7778/images/pobtrans.gif">
          <a:extLst>
            <a:ext uri="{FF2B5EF4-FFF2-40B4-BE49-F238E27FC236}">
              <a16:creationId xmlns:a16="http://schemas.microsoft.com/office/drawing/2014/main" id="{ADE342D3-D98C-46EB-81C0-12110F9630C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67" name="image4.png" descr="http://intranetsdm.movilidadbogota.gov.co:7778/images/pobtrans.gif">
          <a:extLst>
            <a:ext uri="{FF2B5EF4-FFF2-40B4-BE49-F238E27FC236}">
              <a16:creationId xmlns:a16="http://schemas.microsoft.com/office/drawing/2014/main" id="{D30E6048-908B-4944-AD38-CB686134E25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68" name="image4.png" descr="http://intranetsdm.movilidadbogota.gov.co:7778/images/pobtrans.gif">
          <a:extLst>
            <a:ext uri="{FF2B5EF4-FFF2-40B4-BE49-F238E27FC236}">
              <a16:creationId xmlns:a16="http://schemas.microsoft.com/office/drawing/2014/main" id="{D83537D5-CC48-407F-8086-C21B0D02A4D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69" name="image4.png" descr="http://intranetsdm.movilidadbogota.gov.co:7778/images/pobtrans.gif">
          <a:extLst>
            <a:ext uri="{FF2B5EF4-FFF2-40B4-BE49-F238E27FC236}">
              <a16:creationId xmlns:a16="http://schemas.microsoft.com/office/drawing/2014/main" id="{5FDCBD0E-D466-43E0-BEB4-E635998643E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70" name="image4.png" descr="http://intranetsdm.movilidadbogota.gov.co:7778/images/pobtrans.gif">
          <a:extLst>
            <a:ext uri="{FF2B5EF4-FFF2-40B4-BE49-F238E27FC236}">
              <a16:creationId xmlns:a16="http://schemas.microsoft.com/office/drawing/2014/main" id="{272EB272-5131-4F71-9CD1-8B0A46BA073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71" name="image4.png" descr="http://intranetsdm.movilidadbogota.gov.co:7778/images/pobtrans.gif">
          <a:extLst>
            <a:ext uri="{FF2B5EF4-FFF2-40B4-BE49-F238E27FC236}">
              <a16:creationId xmlns:a16="http://schemas.microsoft.com/office/drawing/2014/main" id="{11808C77-233B-4280-8091-35AF26FD8D0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72" name="image4.png" descr="http://intranetsdm.movilidadbogota.gov.co:7778/images/pobtrans.gif">
          <a:extLst>
            <a:ext uri="{FF2B5EF4-FFF2-40B4-BE49-F238E27FC236}">
              <a16:creationId xmlns:a16="http://schemas.microsoft.com/office/drawing/2014/main" id="{56187E88-1F63-461F-A1AE-33A37C1EFB1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73" name="image4.png" descr="http://intranetsdm.movilidadbogota.gov.co:7778/images/pobtrans.gif">
          <a:extLst>
            <a:ext uri="{FF2B5EF4-FFF2-40B4-BE49-F238E27FC236}">
              <a16:creationId xmlns:a16="http://schemas.microsoft.com/office/drawing/2014/main" id="{EDF2CC23-5F99-48BC-B8A5-D503BE08A2E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74" name="image3.png" descr="http://intranetsdm.movilidadbogota.gov.co:7778/images/pobtrans.gif">
          <a:extLst>
            <a:ext uri="{FF2B5EF4-FFF2-40B4-BE49-F238E27FC236}">
              <a16:creationId xmlns:a16="http://schemas.microsoft.com/office/drawing/2014/main" id="{B53E2931-4A3B-4DFB-90CC-902C3BD2AF01}"/>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75" name="image3.png" descr="http://intranetsdm.movilidadbogota.gov.co:7778/images/pobtrans.gif">
          <a:extLst>
            <a:ext uri="{FF2B5EF4-FFF2-40B4-BE49-F238E27FC236}">
              <a16:creationId xmlns:a16="http://schemas.microsoft.com/office/drawing/2014/main" id="{7121815F-28AE-438D-B003-E2F3B1E0C27D}"/>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76" name="image4.png" descr="http://intranetsdm.movilidadbogota.gov.co:7778/images/pobtrans.gif">
          <a:extLst>
            <a:ext uri="{FF2B5EF4-FFF2-40B4-BE49-F238E27FC236}">
              <a16:creationId xmlns:a16="http://schemas.microsoft.com/office/drawing/2014/main" id="{84028B86-FC4F-4A23-B86E-B7BC07208F3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77" name="image4.png" descr="http://intranetsdm.movilidadbogota.gov.co:7778/images/pobtrans.gif">
          <a:extLst>
            <a:ext uri="{FF2B5EF4-FFF2-40B4-BE49-F238E27FC236}">
              <a16:creationId xmlns:a16="http://schemas.microsoft.com/office/drawing/2014/main" id="{FDCEF613-F333-434D-9EA4-8FB0BB7BDC0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78" name="image4.png" descr="http://intranetsdm.movilidadbogota.gov.co:7778/images/pobtrans.gif">
          <a:extLst>
            <a:ext uri="{FF2B5EF4-FFF2-40B4-BE49-F238E27FC236}">
              <a16:creationId xmlns:a16="http://schemas.microsoft.com/office/drawing/2014/main" id="{8F0F49F2-2F7D-4870-934F-FA6247FB26A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79" name="image4.png" descr="http://intranetsdm.movilidadbogota.gov.co:7778/images/pobtrans.gif">
          <a:extLst>
            <a:ext uri="{FF2B5EF4-FFF2-40B4-BE49-F238E27FC236}">
              <a16:creationId xmlns:a16="http://schemas.microsoft.com/office/drawing/2014/main" id="{0FE66BB9-8C8C-4229-B1A3-FDFDE79D8B7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80" name="image4.png" descr="http://intranetsdm.movilidadbogota.gov.co:7778/images/pobtrans.gif">
          <a:extLst>
            <a:ext uri="{FF2B5EF4-FFF2-40B4-BE49-F238E27FC236}">
              <a16:creationId xmlns:a16="http://schemas.microsoft.com/office/drawing/2014/main" id="{A139AFAB-E3F1-48A5-A08C-CB5C9E20A5B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81" name="image4.png" descr="http://intranetsdm.movilidadbogota.gov.co:7778/images/pobtrans.gif">
          <a:extLst>
            <a:ext uri="{FF2B5EF4-FFF2-40B4-BE49-F238E27FC236}">
              <a16:creationId xmlns:a16="http://schemas.microsoft.com/office/drawing/2014/main" id="{8976BE7D-A773-421F-A12F-0CDF2F861F0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82" name="image4.png" descr="http://intranetsdm.movilidadbogota.gov.co:7778/images/pobtrans.gif">
          <a:extLst>
            <a:ext uri="{FF2B5EF4-FFF2-40B4-BE49-F238E27FC236}">
              <a16:creationId xmlns:a16="http://schemas.microsoft.com/office/drawing/2014/main" id="{6CC39EFE-B0E1-4663-824A-4FD95F33A10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83" name="image4.png" descr="http://intranetsdm.movilidadbogota.gov.co:7778/images/pobtrans.gif">
          <a:extLst>
            <a:ext uri="{FF2B5EF4-FFF2-40B4-BE49-F238E27FC236}">
              <a16:creationId xmlns:a16="http://schemas.microsoft.com/office/drawing/2014/main" id="{F44BB3B0-B12C-42C0-AEE4-AC81C28ABC4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84" name="image4.png" descr="http://intranetsdm.movilidadbogota.gov.co:7778/images/pobtrans.gif">
          <a:extLst>
            <a:ext uri="{FF2B5EF4-FFF2-40B4-BE49-F238E27FC236}">
              <a16:creationId xmlns:a16="http://schemas.microsoft.com/office/drawing/2014/main" id="{C0B22F62-A7F3-4116-BDCB-B49CDBAF4E8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85" name="image4.png" descr="http://intranetsdm.movilidadbogota.gov.co:7778/images/pobtrans.gif">
          <a:extLst>
            <a:ext uri="{FF2B5EF4-FFF2-40B4-BE49-F238E27FC236}">
              <a16:creationId xmlns:a16="http://schemas.microsoft.com/office/drawing/2014/main" id="{BB60B76E-429C-4E0F-86BE-3851EE337D8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86" name="image4.png" descr="http://intranetsdm.movilidadbogota.gov.co:7778/images/pobtrans.gif">
          <a:extLst>
            <a:ext uri="{FF2B5EF4-FFF2-40B4-BE49-F238E27FC236}">
              <a16:creationId xmlns:a16="http://schemas.microsoft.com/office/drawing/2014/main" id="{2CC1DE7D-FDBB-4061-B048-F0C04313615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87" name="image4.png" descr="http://intranetsdm.movilidadbogota.gov.co:7778/images/pobtrans.gif">
          <a:extLst>
            <a:ext uri="{FF2B5EF4-FFF2-40B4-BE49-F238E27FC236}">
              <a16:creationId xmlns:a16="http://schemas.microsoft.com/office/drawing/2014/main" id="{955A09FC-09AD-490B-AA9F-0C64ED685C4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88" name="image3.png" descr="http://intranetsdm.movilidadbogota.gov.co:7778/images/pobtrans.gif">
          <a:extLst>
            <a:ext uri="{FF2B5EF4-FFF2-40B4-BE49-F238E27FC236}">
              <a16:creationId xmlns:a16="http://schemas.microsoft.com/office/drawing/2014/main" id="{E2ACB41B-8612-478A-9DE0-17D9A9ABE577}"/>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89" name="image3.png" descr="http://intranetsdm.movilidadbogota.gov.co:7778/images/pobtrans.gif">
          <a:extLst>
            <a:ext uri="{FF2B5EF4-FFF2-40B4-BE49-F238E27FC236}">
              <a16:creationId xmlns:a16="http://schemas.microsoft.com/office/drawing/2014/main" id="{B9C4763D-F362-4A30-BF0C-80510536D8C2}"/>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0" name="image4.png" descr="http://intranetsdm.movilidadbogota.gov.co:7778/images/pobtrans.gif">
          <a:extLst>
            <a:ext uri="{FF2B5EF4-FFF2-40B4-BE49-F238E27FC236}">
              <a16:creationId xmlns:a16="http://schemas.microsoft.com/office/drawing/2014/main" id="{F6379F74-0F3E-478E-915C-6CCD70CA54B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1" name="image4.png" descr="http://intranetsdm.movilidadbogota.gov.co:7778/images/pobtrans.gif">
          <a:extLst>
            <a:ext uri="{FF2B5EF4-FFF2-40B4-BE49-F238E27FC236}">
              <a16:creationId xmlns:a16="http://schemas.microsoft.com/office/drawing/2014/main" id="{842C45A4-E85F-4E3D-84CE-A0E275EEA5C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2" name="image4.png" descr="http://intranetsdm.movilidadbogota.gov.co:7778/images/pobtrans.gif">
          <a:extLst>
            <a:ext uri="{FF2B5EF4-FFF2-40B4-BE49-F238E27FC236}">
              <a16:creationId xmlns:a16="http://schemas.microsoft.com/office/drawing/2014/main" id="{667B0CFA-CF3D-4F76-86EC-513707F7D39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3" name="image4.png" descr="http://intranetsdm.movilidadbogota.gov.co:7778/images/pobtrans.gif">
          <a:extLst>
            <a:ext uri="{FF2B5EF4-FFF2-40B4-BE49-F238E27FC236}">
              <a16:creationId xmlns:a16="http://schemas.microsoft.com/office/drawing/2014/main" id="{296BEB34-6308-472F-8A42-1D767F2649D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4" name="image4.png" descr="http://intranetsdm.movilidadbogota.gov.co:7778/images/pobtrans.gif">
          <a:extLst>
            <a:ext uri="{FF2B5EF4-FFF2-40B4-BE49-F238E27FC236}">
              <a16:creationId xmlns:a16="http://schemas.microsoft.com/office/drawing/2014/main" id="{CAF132F3-EAA5-4385-B387-EFD0AB3EB5F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5" name="image4.png" descr="http://intranetsdm.movilidadbogota.gov.co:7778/images/pobtrans.gif">
          <a:extLst>
            <a:ext uri="{FF2B5EF4-FFF2-40B4-BE49-F238E27FC236}">
              <a16:creationId xmlns:a16="http://schemas.microsoft.com/office/drawing/2014/main" id="{1D71F9C6-7551-4E4B-8B30-BD5619E1D57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6" name="image4.png" descr="http://intranetsdm.movilidadbogota.gov.co:7778/images/pobtrans.gif">
          <a:extLst>
            <a:ext uri="{FF2B5EF4-FFF2-40B4-BE49-F238E27FC236}">
              <a16:creationId xmlns:a16="http://schemas.microsoft.com/office/drawing/2014/main" id="{DE4CA380-559B-4EEE-A69E-4826655A1B5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7" name="image4.png" descr="http://intranetsdm.movilidadbogota.gov.co:7778/images/pobtrans.gif">
          <a:extLst>
            <a:ext uri="{FF2B5EF4-FFF2-40B4-BE49-F238E27FC236}">
              <a16:creationId xmlns:a16="http://schemas.microsoft.com/office/drawing/2014/main" id="{3C5FADD2-04CF-47E3-82BB-203142AB339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8" name="image4.png" descr="http://intranetsdm.movilidadbogota.gov.co:7778/images/pobtrans.gif">
          <a:extLst>
            <a:ext uri="{FF2B5EF4-FFF2-40B4-BE49-F238E27FC236}">
              <a16:creationId xmlns:a16="http://schemas.microsoft.com/office/drawing/2014/main" id="{7513C7F7-F534-4827-9AF6-563F7512109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9" name="image4.png" descr="http://intranetsdm.movilidadbogota.gov.co:7778/images/pobtrans.gif">
          <a:extLst>
            <a:ext uri="{FF2B5EF4-FFF2-40B4-BE49-F238E27FC236}">
              <a16:creationId xmlns:a16="http://schemas.microsoft.com/office/drawing/2014/main" id="{4A11F0A0-8528-4A51-A85A-A7F46172DC7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0" name="image4.png" descr="http://intranetsdm.movilidadbogota.gov.co:7778/images/pobtrans.gif">
          <a:extLst>
            <a:ext uri="{FF2B5EF4-FFF2-40B4-BE49-F238E27FC236}">
              <a16:creationId xmlns:a16="http://schemas.microsoft.com/office/drawing/2014/main" id="{652B08FA-18A9-462A-B904-0E8E090E837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1" name="image4.png" descr="http://intranetsdm.movilidadbogota.gov.co:7778/images/pobtrans.gif">
          <a:extLst>
            <a:ext uri="{FF2B5EF4-FFF2-40B4-BE49-F238E27FC236}">
              <a16:creationId xmlns:a16="http://schemas.microsoft.com/office/drawing/2014/main" id="{E7736ACB-1AEB-4E1D-88F1-81513B41DFC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2" name="image3.png" descr="http://intranetsdm.movilidadbogota.gov.co:7778/images/pobtrans.gif">
          <a:extLst>
            <a:ext uri="{FF2B5EF4-FFF2-40B4-BE49-F238E27FC236}">
              <a16:creationId xmlns:a16="http://schemas.microsoft.com/office/drawing/2014/main" id="{FBBB6CFD-4389-4E45-8B97-AF67056FA7D6}"/>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3" name="image3.png" descr="http://intranetsdm.movilidadbogota.gov.co:7778/images/pobtrans.gif">
          <a:extLst>
            <a:ext uri="{FF2B5EF4-FFF2-40B4-BE49-F238E27FC236}">
              <a16:creationId xmlns:a16="http://schemas.microsoft.com/office/drawing/2014/main" id="{7DCF712C-B3B2-496A-A8A6-ED3D61A3CFF6}"/>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4" name="image4.png" descr="http://intranetsdm.movilidadbogota.gov.co:7778/images/pobtrans.gif">
          <a:extLst>
            <a:ext uri="{FF2B5EF4-FFF2-40B4-BE49-F238E27FC236}">
              <a16:creationId xmlns:a16="http://schemas.microsoft.com/office/drawing/2014/main" id="{A693A057-E57E-46FC-9E58-C97CB3C2B86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5" name="image4.png" descr="http://intranetsdm.movilidadbogota.gov.co:7778/images/pobtrans.gif">
          <a:extLst>
            <a:ext uri="{FF2B5EF4-FFF2-40B4-BE49-F238E27FC236}">
              <a16:creationId xmlns:a16="http://schemas.microsoft.com/office/drawing/2014/main" id="{937F89CD-5E44-4B59-AFC8-101ED7DB837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6" name="image4.png" descr="http://intranetsdm.movilidadbogota.gov.co:7778/images/pobtrans.gif">
          <a:extLst>
            <a:ext uri="{FF2B5EF4-FFF2-40B4-BE49-F238E27FC236}">
              <a16:creationId xmlns:a16="http://schemas.microsoft.com/office/drawing/2014/main" id="{6FBB8F63-EF4C-4CAA-B992-5E7E574DF06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7" name="image4.png" descr="http://intranetsdm.movilidadbogota.gov.co:7778/images/pobtrans.gif">
          <a:extLst>
            <a:ext uri="{FF2B5EF4-FFF2-40B4-BE49-F238E27FC236}">
              <a16:creationId xmlns:a16="http://schemas.microsoft.com/office/drawing/2014/main" id="{FFA5C8E7-0289-40A1-B2AE-055A7180722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8" name="image4.png" descr="http://intranetsdm.movilidadbogota.gov.co:7778/images/pobtrans.gif">
          <a:extLst>
            <a:ext uri="{FF2B5EF4-FFF2-40B4-BE49-F238E27FC236}">
              <a16:creationId xmlns:a16="http://schemas.microsoft.com/office/drawing/2014/main" id="{341DB101-673F-4095-ADCB-33E90D25740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9" name="image4.png" descr="http://intranetsdm.movilidadbogota.gov.co:7778/images/pobtrans.gif">
          <a:extLst>
            <a:ext uri="{FF2B5EF4-FFF2-40B4-BE49-F238E27FC236}">
              <a16:creationId xmlns:a16="http://schemas.microsoft.com/office/drawing/2014/main" id="{50BA7091-393A-413E-8B72-6DF96306C31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0" name="image4.png" descr="http://intranetsdm.movilidadbogota.gov.co:7778/images/pobtrans.gif">
          <a:extLst>
            <a:ext uri="{FF2B5EF4-FFF2-40B4-BE49-F238E27FC236}">
              <a16:creationId xmlns:a16="http://schemas.microsoft.com/office/drawing/2014/main" id="{FDF4EF57-F398-4CAC-93CA-E47D89A437E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1" name="image4.png" descr="http://intranetsdm.movilidadbogota.gov.co:7778/images/pobtrans.gif">
          <a:extLst>
            <a:ext uri="{FF2B5EF4-FFF2-40B4-BE49-F238E27FC236}">
              <a16:creationId xmlns:a16="http://schemas.microsoft.com/office/drawing/2014/main" id="{6B119E1E-E289-4A66-9738-0D915898791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2" name="image4.png" descr="http://intranetsdm.movilidadbogota.gov.co:7778/images/pobtrans.gif">
          <a:extLst>
            <a:ext uri="{FF2B5EF4-FFF2-40B4-BE49-F238E27FC236}">
              <a16:creationId xmlns:a16="http://schemas.microsoft.com/office/drawing/2014/main" id="{D2DF416D-CDCC-47C4-AD81-3A60E75C8CE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3" name="image4.png" descr="http://intranetsdm.movilidadbogota.gov.co:7778/images/pobtrans.gif">
          <a:extLst>
            <a:ext uri="{FF2B5EF4-FFF2-40B4-BE49-F238E27FC236}">
              <a16:creationId xmlns:a16="http://schemas.microsoft.com/office/drawing/2014/main" id="{07CBDA40-5EB7-4795-8C93-752968D4940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4" name="image4.png" descr="http://intranetsdm.movilidadbogota.gov.co:7778/images/pobtrans.gif">
          <a:extLst>
            <a:ext uri="{FF2B5EF4-FFF2-40B4-BE49-F238E27FC236}">
              <a16:creationId xmlns:a16="http://schemas.microsoft.com/office/drawing/2014/main" id="{699CAE61-156C-423A-964E-F0BB54FE945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5" name="image4.png" descr="http://intranetsdm.movilidadbogota.gov.co:7778/images/pobtrans.gif">
          <a:extLst>
            <a:ext uri="{FF2B5EF4-FFF2-40B4-BE49-F238E27FC236}">
              <a16:creationId xmlns:a16="http://schemas.microsoft.com/office/drawing/2014/main" id="{2F0DE810-80B1-4B3C-982D-D6FC704A4C1F}"/>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6" name="image3.png" descr="http://intranetsdm.movilidadbogota.gov.co:7778/images/pobtrans.gif">
          <a:extLst>
            <a:ext uri="{FF2B5EF4-FFF2-40B4-BE49-F238E27FC236}">
              <a16:creationId xmlns:a16="http://schemas.microsoft.com/office/drawing/2014/main" id="{79B6295E-7AF3-4D99-9FC8-E82FA296E941}"/>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7" name="image3.png" descr="http://intranetsdm.movilidadbogota.gov.co:7778/images/pobtrans.gif">
          <a:extLst>
            <a:ext uri="{FF2B5EF4-FFF2-40B4-BE49-F238E27FC236}">
              <a16:creationId xmlns:a16="http://schemas.microsoft.com/office/drawing/2014/main" id="{72529F81-12EF-4B42-ACF1-15EA43CADA87}"/>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18" name="image4.png" descr="http://intranetsdm.movilidadbogota.gov.co:7778/images/pobtrans.gif">
          <a:extLst>
            <a:ext uri="{FF2B5EF4-FFF2-40B4-BE49-F238E27FC236}">
              <a16:creationId xmlns:a16="http://schemas.microsoft.com/office/drawing/2014/main" id="{3482B84C-02BE-4782-A07E-221D8AFEF98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19" name="image4.png" descr="http://intranetsdm.movilidadbogota.gov.co:7778/images/pobtrans.gif">
          <a:extLst>
            <a:ext uri="{FF2B5EF4-FFF2-40B4-BE49-F238E27FC236}">
              <a16:creationId xmlns:a16="http://schemas.microsoft.com/office/drawing/2014/main" id="{F2694F0B-3C02-4C64-AE86-41F15C7CDAB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20" name="image4.png" descr="http://intranetsdm.movilidadbogota.gov.co:7778/images/pobtrans.gif">
          <a:extLst>
            <a:ext uri="{FF2B5EF4-FFF2-40B4-BE49-F238E27FC236}">
              <a16:creationId xmlns:a16="http://schemas.microsoft.com/office/drawing/2014/main" id="{1F3BFEE2-EF78-4764-9952-E13137A7288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21" name="image4.png" descr="http://intranetsdm.movilidadbogota.gov.co:7778/images/pobtrans.gif">
          <a:extLst>
            <a:ext uri="{FF2B5EF4-FFF2-40B4-BE49-F238E27FC236}">
              <a16:creationId xmlns:a16="http://schemas.microsoft.com/office/drawing/2014/main" id="{C574CA35-60A2-4CBC-A8B8-74BCE97F77F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22" name="image4.png" descr="http://intranetsdm.movilidadbogota.gov.co:7778/images/pobtrans.gif">
          <a:extLst>
            <a:ext uri="{FF2B5EF4-FFF2-40B4-BE49-F238E27FC236}">
              <a16:creationId xmlns:a16="http://schemas.microsoft.com/office/drawing/2014/main" id="{1D740EBF-508A-4984-9E25-03E9360C623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23" name="image4.png" descr="http://intranetsdm.movilidadbogota.gov.co:7778/images/pobtrans.gif">
          <a:extLst>
            <a:ext uri="{FF2B5EF4-FFF2-40B4-BE49-F238E27FC236}">
              <a16:creationId xmlns:a16="http://schemas.microsoft.com/office/drawing/2014/main" id="{66875888-A95A-48D1-8088-599BF8541A8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24" name="image4.png" descr="http://intranetsdm.movilidadbogota.gov.co:7778/images/pobtrans.gif">
          <a:extLst>
            <a:ext uri="{FF2B5EF4-FFF2-40B4-BE49-F238E27FC236}">
              <a16:creationId xmlns:a16="http://schemas.microsoft.com/office/drawing/2014/main" id="{357A15AE-B408-4739-A3EC-036A5E754AE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25" name="image4.png" descr="http://intranetsdm.movilidadbogota.gov.co:7778/images/pobtrans.gif">
          <a:extLst>
            <a:ext uri="{FF2B5EF4-FFF2-40B4-BE49-F238E27FC236}">
              <a16:creationId xmlns:a16="http://schemas.microsoft.com/office/drawing/2014/main" id="{D3BD3DE1-9FCC-4361-AECE-C2E82E51AEE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26" name="image4.png" descr="http://intranetsdm.movilidadbogota.gov.co:7778/images/pobtrans.gif">
          <a:extLst>
            <a:ext uri="{FF2B5EF4-FFF2-40B4-BE49-F238E27FC236}">
              <a16:creationId xmlns:a16="http://schemas.microsoft.com/office/drawing/2014/main" id="{F0CC5AB6-02C1-461E-9BD3-17F34FFCCE6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27" name="image4.png" descr="http://intranetsdm.movilidadbogota.gov.co:7778/images/pobtrans.gif">
          <a:extLst>
            <a:ext uri="{FF2B5EF4-FFF2-40B4-BE49-F238E27FC236}">
              <a16:creationId xmlns:a16="http://schemas.microsoft.com/office/drawing/2014/main" id="{127CC0D3-5427-4858-BD5B-9B44A8E5D08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28" name="image4.png" descr="http://intranetsdm.movilidadbogota.gov.co:7778/images/pobtrans.gif">
          <a:extLst>
            <a:ext uri="{FF2B5EF4-FFF2-40B4-BE49-F238E27FC236}">
              <a16:creationId xmlns:a16="http://schemas.microsoft.com/office/drawing/2014/main" id="{0E9860A9-23F8-41AA-99E5-15B02EE9D99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29" name="image4.png" descr="http://intranetsdm.movilidadbogota.gov.co:7778/images/pobtrans.gif">
          <a:extLst>
            <a:ext uri="{FF2B5EF4-FFF2-40B4-BE49-F238E27FC236}">
              <a16:creationId xmlns:a16="http://schemas.microsoft.com/office/drawing/2014/main" id="{3B5DA226-4D5D-4DBA-B2B2-54A504F44D5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30" name="image3.png" descr="http://intranetsdm.movilidadbogota.gov.co:7778/images/pobtrans.gif">
          <a:extLst>
            <a:ext uri="{FF2B5EF4-FFF2-40B4-BE49-F238E27FC236}">
              <a16:creationId xmlns:a16="http://schemas.microsoft.com/office/drawing/2014/main" id="{FAF3C28D-2FE0-41C4-B104-AF9EB63E5597}"/>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31" name="image3.png" descr="http://intranetsdm.movilidadbogota.gov.co:7778/images/pobtrans.gif">
          <a:extLst>
            <a:ext uri="{FF2B5EF4-FFF2-40B4-BE49-F238E27FC236}">
              <a16:creationId xmlns:a16="http://schemas.microsoft.com/office/drawing/2014/main" id="{8DC3717D-ACFF-4843-BC2F-44BF7CD2B9F2}"/>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32" name="image4.png" descr="http://intranetsdm.movilidadbogota.gov.co:7778/images/pobtrans.gif">
          <a:extLst>
            <a:ext uri="{FF2B5EF4-FFF2-40B4-BE49-F238E27FC236}">
              <a16:creationId xmlns:a16="http://schemas.microsoft.com/office/drawing/2014/main" id="{67133F24-7045-4609-BACE-86FA9ED1BE0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33" name="image4.png" descr="http://intranetsdm.movilidadbogota.gov.co:7778/images/pobtrans.gif">
          <a:extLst>
            <a:ext uri="{FF2B5EF4-FFF2-40B4-BE49-F238E27FC236}">
              <a16:creationId xmlns:a16="http://schemas.microsoft.com/office/drawing/2014/main" id="{BD2EC274-7C1E-4839-9885-0F381562B12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34" name="image4.png" descr="http://intranetsdm.movilidadbogota.gov.co:7778/images/pobtrans.gif">
          <a:extLst>
            <a:ext uri="{FF2B5EF4-FFF2-40B4-BE49-F238E27FC236}">
              <a16:creationId xmlns:a16="http://schemas.microsoft.com/office/drawing/2014/main" id="{F823AA14-C5C2-4BF2-A1D1-88D409AECC0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35" name="image4.png" descr="http://intranetsdm.movilidadbogota.gov.co:7778/images/pobtrans.gif">
          <a:extLst>
            <a:ext uri="{FF2B5EF4-FFF2-40B4-BE49-F238E27FC236}">
              <a16:creationId xmlns:a16="http://schemas.microsoft.com/office/drawing/2014/main" id="{CC249DA4-E7FF-49E8-9300-25C3DE78594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36" name="image4.png" descr="http://intranetsdm.movilidadbogota.gov.co:7778/images/pobtrans.gif">
          <a:extLst>
            <a:ext uri="{FF2B5EF4-FFF2-40B4-BE49-F238E27FC236}">
              <a16:creationId xmlns:a16="http://schemas.microsoft.com/office/drawing/2014/main" id="{C41B1A68-A69C-430F-A55C-3B481F66FE5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37" name="image4.png" descr="http://intranetsdm.movilidadbogota.gov.co:7778/images/pobtrans.gif">
          <a:extLst>
            <a:ext uri="{FF2B5EF4-FFF2-40B4-BE49-F238E27FC236}">
              <a16:creationId xmlns:a16="http://schemas.microsoft.com/office/drawing/2014/main" id="{C2891B44-A015-4220-B173-542BA67B75C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38" name="image4.png" descr="http://intranetsdm.movilidadbogota.gov.co:7778/images/pobtrans.gif">
          <a:extLst>
            <a:ext uri="{FF2B5EF4-FFF2-40B4-BE49-F238E27FC236}">
              <a16:creationId xmlns:a16="http://schemas.microsoft.com/office/drawing/2014/main" id="{BEB9867C-2030-472D-95D7-1D10BD337BF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39" name="image4.png" descr="http://intranetsdm.movilidadbogota.gov.co:7778/images/pobtrans.gif">
          <a:extLst>
            <a:ext uri="{FF2B5EF4-FFF2-40B4-BE49-F238E27FC236}">
              <a16:creationId xmlns:a16="http://schemas.microsoft.com/office/drawing/2014/main" id="{C1259302-18EA-42AA-A93C-8A7CF9F9959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40" name="image4.png" descr="http://intranetsdm.movilidadbogota.gov.co:7778/images/pobtrans.gif">
          <a:extLst>
            <a:ext uri="{FF2B5EF4-FFF2-40B4-BE49-F238E27FC236}">
              <a16:creationId xmlns:a16="http://schemas.microsoft.com/office/drawing/2014/main" id="{637767D1-EDD1-4AC2-8764-F59839F8978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41" name="image4.png" descr="http://intranetsdm.movilidadbogota.gov.co:7778/images/pobtrans.gif">
          <a:extLst>
            <a:ext uri="{FF2B5EF4-FFF2-40B4-BE49-F238E27FC236}">
              <a16:creationId xmlns:a16="http://schemas.microsoft.com/office/drawing/2014/main" id="{983853A1-2003-4C98-9488-71A7D82F99F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42" name="image4.png" descr="http://intranetsdm.movilidadbogota.gov.co:7778/images/pobtrans.gif">
          <a:extLst>
            <a:ext uri="{FF2B5EF4-FFF2-40B4-BE49-F238E27FC236}">
              <a16:creationId xmlns:a16="http://schemas.microsoft.com/office/drawing/2014/main" id="{63819011-28F7-4D4E-ACFD-C61C735E33A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43" name="image4.png" descr="http://intranetsdm.movilidadbogota.gov.co:7778/images/pobtrans.gif">
          <a:extLst>
            <a:ext uri="{FF2B5EF4-FFF2-40B4-BE49-F238E27FC236}">
              <a16:creationId xmlns:a16="http://schemas.microsoft.com/office/drawing/2014/main" id="{17CEFDB2-E3B5-4F2C-B4F6-62A5A4E4CDE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44" name="image3.png" descr="http://intranetsdm.movilidadbogota.gov.co:7778/images/pobtrans.gif">
          <a:extLst>
            <a:ext uri="{FF2B5EF4-FFF2-40B4-BE49-F238E27FC236}">
              <a16:creationId xmlns:a16="http://schemas.microsoft.com/office/drawing/2014/main" id="{9BFB105E-53AC-455C-BF4F-20ECECF122B9}"/>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45" name="image3.png" descr="http://intranetsdm.movilidadbogota.gov.co:7778/images/pobtrans.gif">
          <a:extLst>
            <a:ext uri="{FF2B5EF4-FFF2-40B4-BE49-F238E27FC236}">
              <a16:creationId xmlns:a16="http://schemas.microsoft.com/office/drawing/2014/main" id="{222A9587-BEFB-4A66-AFB3-1345927C811C}"/>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46" name="image4.png" descr="http://intranetsdm.movilidadbogota.gov.co:7778/images/pobtrans.gif">
          <a:extLst>
            <a:ext uri="{FF2B5EF4-FFF2-40B4-BE49-F238E27FC236}">
              <a16:creationId xmlns:a16="http://schemas.microsoft.com/office/drawing/2014/main" id="{B7B6F141-CBFF-4A74-882B-5E4BF2FA310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47" name="image4.png" descr="http://intranetsdm.movilidadbogota.gov.co:7778/images/pobtrans.gif">
          <a:extLst>
            <a:ext uri="{FF2B5EF4-FFF2-40B4-BE49-F238E27FC236}">
              <a16:creationId xmlns:a16="http://schemas.microsoft.com/office/drawing/2014/main" id="{C1141020-A990-46BC-9C31-26777882E0E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48" name="image4.png" descr="http://intranetsdm.movilidadbogota.gov.co:7778/images/pobtrans.gif">
          <a:extLst>
            <a:ext uri="{FF2B5EF4-FFF2-40B4-BE49-F238E27FC236}">
              <a16:creationId xmlns:a16="http://schemas.microsoft.com/office/drawing/2014/main" id="{1A00C4FA-96C3-4078-924D-9CFEC3272C9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49" name="image4.png" descr="http://intranetsdm.movilidadbogota.gov.co:7778/images/pobtrans.gif">
          <a:extLst>
            <a:ext uri="{FF2B5EF4-FFF2-40B4-BE49-F238E27FC236}">
              <a16:creationId xmlns:a16="http://schemas.microsoft.com/office/drawing/2014/main" id="{F41D02D4-C17F-4A64-A53A-016BF57EB8E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50" name="image4.png" descr="http://intranetsdm.movilidadbogota.gov.co:7778/images/pobtrans.gif">
          <a:extLst>
            <a:ext uri="{FF2B5EF4-FFF2-40B4-BE49-F238E27FC236}">
              <a16:creationId xmlns:a16="http://schemas.microsoft.com/office/drawing/2014/main" id="{E50B0415-38AA-4832-ABEE-1FC92215D53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51" name="image4.png" descr="http://intranetsdm.movilidadbogota.gov.co:7778/images/pobtrans.gif">
          <a:extLst>
            <a:ext uri="{FF2B5EF4-FFF2-40B4-BE49-F238E27FC236}">
              <a16:creationId xmlns:a16="http://schemas.microsoft.com/office/drawing/2014/main" id="{A40885C7-1147-45A4-975D-02299580CD3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52" name="image4.png" descr="http://intranetsdm.movilidadbogota.gov.co:7778/images/pobtrans.gif">
          <a:extLst>
            <a:ext uri="{FF2B5EF4-FFF2-40B4-BE49-F238E27FC236}">
              <a16:creationId xmlns:a16="http://schemas.microsoft.com/office/drawing/2014/main" id="{F4957494-CECC-4AA6-ABA6-B9E6ECA07D8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53" name="image4.png" descr="http://intranetsdm.movilidadbogota.gov.co:7778/images/pobtrans.gif">
          <a:extLst>
            <a:ext uri="{FF2B5EF4-FFF2-40B4-BE49-F238E27FC236}">
              <a16:creationId xmlns:a16="http://schemas.microsoft.com/office/drawing/2014/main" id="{B0A76784-4D42-478F-86B6-E5146E8262D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54" name="image4.png" descr="http://intranetsdm.movilidadbogota.gov.co:7778/images/pobtrans.gif">
          <a:extLst>
            <a:ext uri="{FF2B5EF4-FFF2-40B4-BE49-F238E27FC236}">
              <a16:creationId xmlns:a16="http://schemas.microsoft.com/office/drawing/2014/main" id="{8FBE97A6-430D-4CBA-8627-17ABDD1293D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55" name="image4.png" descr="http://intranetsdm.movilidadbogota.gov.co:7778/images/pobtrans.gif">
          <a:extLst>
            <a:ext uri="{FF2B5EF4-FFF2-40B4-BE49-F238E27FC236}">
              <a16:creationId xmlns:a16="http://schemas.microsoft.com/office/drawing/2014/main" id="{B56AEF8F-07D4-47F3-9128-F2A54062961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56" name="image4.png" descr="http://intranetsdm.movilidadbogota.gov.co:7778/images/pobtrans.gif">
          <a:extLst>
            <a:ext uri="{FF2B5EF4-FFF2-40B4-BE49-F238E27FC236}">
              <a16:creationId xmlns:a16="http://schemas.microsoft.com/office/drawing/2014/main" id="{21BE1A57-DA75-4BCC-AF3B-E872E869E22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57" name="image4.png" descr="http://intranetsdm.movilidadbogota.gov.co:7778/images/pobtrans.gif">
          <a:extLst>
            <a:ext uri="{FF2B5EF4-FFF2-40B4-BE49-F238E27FC236}">
              <a16:creationId xmlns:a16="http://schemas.microsoft.com/office/drawing/2014/main" id="{AD3CDD66-6A67-4ACC-9CCD-EB569725A48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58" name="image3.png" descr="http://intranetsdm.movilidadbogota.gov.co:7778/images/pobtrans.gif">
          <a:extLst>
            <a:ext uri="{FF2B5EF4-FFF2-40B4-BE49-F238E27FC236}">
              <a16:creationId xmlns:a16="http://schemas.microsoft.com/office/drawing/2014/main" id="{F3D43CA6-1D00-4761-B5F8-363D8D670111}"/>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59" name="image3.png" descr="http://intranetsdm.movilidadbogota.gov.co:7778/images/pobtrans.gif">
          <a:extLst>
            <a:ext uri="{FF2B5EF4-FFF2-40B4-BE49-F238E27FC236}">
              <a16:creationId xmlns:a16="http://schemas.microsoft.com/office/drawing/2014/main" id="{860F5377-D7DA-47FE-A4AB-4D5B472C9EA5}"/>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60" name="image4.png" descr="http://intranetsdm.movilidadbogota.gov.co:7778/images/pobtrans.gif">
          <a:extLst>
            <a:ext uri="{FF2B5EF4-FFF2-40B4-BE49-F238E27FC236}">
              <a16:creationId xmlns:a16="http://schemas.microsoft.com/office/drawing/2014/main" id="{95BA9B78-7145-42E9-AB2C-F89AAED8FB7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61" name="image4.png" descr="http://intranetsdm.movilidadbogota.gov.co:7778/images/pobtrans.gif">
          <a:extLst>
            <a:ext uri="{FF2B5EF4-FFF2-40B4-BE49-F238E27FC236}">
              <a16:creationId xmlns:a16="http://schemas.microsoft.com/office/drawing/2014/main" id="{C9C96D3E-F68C-4F2F-857C-4C6568013FF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62" name="image4.png" descr="http://intranetsdm.movilidadbogota.gov.co:7778/images/pobtrans.gif">
          <a:extLst>
            <a:ext uri="{FF2B5EF4-FFF2-40B4-BE49-F238E27FC236}">
              <a16:creationId xmlns:a16="http://schemas.microsoft.com/office/drawing/2014/main" id="{EDDC94B0-ECE6-4993-A76C-4466708BDF8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63" name="image4.png" descr="http://intranetsdm.movilidadbogota.gov.co:7778/images/pobtrans.gif">
          <a:extLst>
            <a:ext uri="{FF2B5EF4-FFF2-40B4-BE49-F238E27FC236}">
              <a16:creationId xmlns:a16="http://schemas.microsoft.com/office/drawing/2014/main" id="{3F485152-FB28-406E-9F4F-B2987D325B4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64" name="image4.png" descr="http://intranetsdm.movilidadbogota.gov.co:7778/images/pobtrans.gif">
          <a:extLst>
            <a:ext uri="{FF2B5EF4-FFF2-40B4-BE49-F238E27FC236}">
              <a16:creationId xmlns:a16="http://schemas.microsoft.com/office/drawing/2014/main" id="{FBE63740-0C6B-47BE-A6E8-79CA9869BDC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65" name="image4.png" descr="http://intranetsdm.movilidadbogota.gov.co:7778/images/pobtrans.gif">
          <a:extLst>
            <a:ext uri="{FF2B5EF4-FFF2-40B4-BE49-F238E27FC236}">
              <a16:creationId xmlns:a16="http://schemas.microsoft.com/office/drawing/2014/main" id="{C81E96FC-8D01-43A6-ADCE-C498C71F2DB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66" name="image4.png" descr="http://intranetsdm.movilidadbogota.gov.co:7778/images/pobtrans.gif">
          <a:extLst>
            <a:ext uri="{FF2B5EF4-FFF2-40B4-BE49-F238E27FC236}">
              <a16:creationId xmlns:a16="http://schemas.microsoft.com/office/drawing/2014/main" id="{023DCC3F-C0CA-4FEA-B7BC-57B85FC1659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67" name="image4.png" descr="http://intranetsdm.movilidadbogota.gov.co:7778/images/pobtrans.gif">
          <a:extLst>
            <a:ext uri="{FF2B5EF4-FFF2-40B4-BE49-F238E27FC236}">
              <a16:creationId xmlns:a16="http://schemas.microsoft.com/office/drawing/2014/main" id="{A87E94FD-BDA9-4DB0-A17A-F092A1E4369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68" name="image4.png" descr="http://intranetsdm.movilidadbogota.gov.co:7778/images/pobtrans.gif">
          <a:extLst>
            <a:ext uri="{FF2B5EF4-FFF2-40B4-BE49-F238E27FC236}">
              <a16:creationId xmlns:a16="http://schemas.microsoft.com/office/drawing/2014/main" id="{ABB728CC-9406-4E5D-9771-06DE457BD6A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69" name="image4.png" descr="http://intranetsdm.movilidadbogota.gov.co:7778/images/pobtrans.gif">
          <a:extLst>
            <a:ext uri="{FF2B5EF4-FFF2-40B4-BE49-F238E27FC236}">
              <a16:creationId xmlns:a16="http://schemas.microsoft.com/office/drawing/2014/main" id="{4AA82380-D22A-4AEC-8E72-B1C5F719E69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70" name="image4.png" descr="http://intranetsdm.movilidadbogota.gov.co:7778/images/pobtrans.gif">
          <a:extLst>
            <a:ext uri="{FF2B5EF4-FFF2-40B4-BE49-F238E27FC236}">
              <a16:creationId xmlns:a16="http://schemas.microsoft.com/office/drawing/2014/main" id="{8154E3A6-5EBF-4F7A-9C97-FE97A98549E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71" name="image4.png" descr="http://intranetsdm.movilidadbogota.gov.co:7778/images/pobtrans.gif">
          <a:extLst>
            <a:ext uri="{FF2B5EF4-FFF2-40B4-BE49-F238E27FC236}">
              <a16:creationId xmlns:a16="http://schemas.microsoft.com/office/drawing/2014/main" id="{F8C29679-A2DF-4D4B-8672-02802064ED7F}"/>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72" name="image3.png" descr="http://intranetsdm.movilidadbogota.gov.co:7778/images/pobtrans.gif">
          <a:extLst>
            <a:ext uri="{FF2B5EF4-FFF2-40B4-BE49-F238E27FC236}">
              <a16:creationId xmlns:a16="http://schemas.microsoft.com/office/drawing/2014/main" id="{50A71334-AE4F-447F-BA0A-5520795F5FEB}"/>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73" name="image3.png" descr="http://intranetsdm.movilidadbogota.gov.co:7778/images/pobtrans.gif">
          <a:extLst>
            <a:ext uri="{FF2B5EF4-FFF2-40B4-BE49-F238E27FC236}">
              <a16:creationId xmlns:a16="http://schemas.microsoft.com/office/drawing/2014/main" id="{A3A75F0F-FAE6-4A5E-944D-5467EAAFA6A6}"/>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twoCellAnchor editAs="oneCell">
    <xdr:from>
      <xdr:col>11</xdr:col>
      <xdr:colOff>0</xdr:colOff>
      <xdr:row>2</xdr:row>
      <xdr:rowOff>0</xdr:rowOff>
    </xdr:from>
    <xdr:to>
      <xdr:col>11</xdr:col>
      <xdr:colOff>38100</xdr:colOff>
      <xdr:row>2</xdr:row>
      <xdr:rowOff>9525</xdr:rowOff>
    </xdr:to>
    <xdr:pic>
      <xdr:nvPicPr>
        <xdr:cNvPr id="674" name="1 Imagen" descr="http://intranetsdm.movilidadbogota.gov.co:7778/images/pobtrans.gif">
          <a:extLst>
            <a:ext uri="{FF2B5EF4-FFF2-40B4-BE49-F238E27FC236}">
              <a16:creationId xmlns:a16="http://schemas.microsoft.com/office/drawing/2014/main" id="{33661248-EBD0-4C7F-9E15-3BCB200F75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75" name="1 Imagen" descr="http://intranetsdm.movilidadbogota.gov.co:7778/images/pobtrans.gif">
          <a:extLst>
            <a:ext uri="{FF2B5EF4-FFF2-40B4-BE49-F238E27FC236}">
              <a16:creationId xmlns:a16="http://schemas.microsoft.com/office/drawing/2014/main" id="{5110443D-389C-4BF5-976F-320F9EC617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76" name="1 Imagen" descr="http://intranetsdm.movilidadbogota.gov.co:7778/images/pobtrans.gif">
          <a:extLst>
            <a:ext uri="{FF2B5EF4-FFF2-40B4-BE49-F238E27FC236}">
              <a16:creationId xmlns:a16="http://schemas.microsoft.com/office/drawing/2014/main" id="{1DF4C8FC-23DA-48EE-9733-215D7C1AD2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77" name="1 Imagen" descr="http://intranetsdm.movilidadbogota.gov.co:7778/images/pobtrans.gif">
          <a:extLst>
            <a:ext uri="{FF2B5EF4-FFF2-40B4-BE49-F238E27FC236}">
              <a16:creationId xmlns:a16="http://schemas.microsoft.com/office/drawing/2014/main" id="{763AFB02-F2B3-48F9-AB25-CFD95330AF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78" name="1 Imagen" descr="http://intranetsdm.movilidadbogota.gov.co:7778/images/pobtrans.gif">
          <a:extLst>
            <a:ext uri="{FF2B5EF4-FFF2-40B4-BE49-F238E27FC236}">
              <a16:creationId xmlns:a16="http://schemas.microsoft.com/office/drawing/2014/main" id="{50587933-5C4E-4F7C-BA5B-2CFD5D4EFF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79" name="1 Imagen" descr="http://intranetsdm.movilidadbogota.gov.co:7778/images/pobtrans.gif">
          <a:extLst>
            <a:ext uri="{FF2B5EF4-FFF2-40B4-BE49-F238E27FC236}">
              <a16:creationId xmlns:a16="http://schemas.microsoft.com/office/drawing/2014/main" id="{C0460B99-6764-4024-BB81-6253943BB6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80" name="1 Imagen" descr="http://intranetsdm.movilidadbogota.gov.co:7778/images/pobtrans.gif">
          <a:extLst>
            <a:ext uri="{FF2B5EF4-FFF2-40B4-BE49-F238E27FC236}">
              <a16:creationId xmlns:a16="http://schemas.microsoft.com/office/drawing/2014/main" id="{F1408A10-994B-490D-A83C-75A063958A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81" name="1 Imagen" descr="http://intranetsdm.movilidadbogota.gov.co:7778/images/pobtrans.gif">
          <a:extLst>
            <a:ext uri="{FF2B5EF4-FFF2-40B4-BE49-F238E27FC236}">
              <a16:creationId xmlns:a16="http://schemas.microsoft.com/office/drawing/2014/main" id="{DFE4DB06-AAE5-4C14-8AFA-EECD166191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82" name="1 Imagen" descr="http://intranetsdm.movilidadbogota.gov.co:7778/images/pobtrans.gif">
          <a:extLst>
            <a:ext uri="{FF2B5EF4-FFF2-40B4-BE49-F238E27FC236}">
              <a16:creationId xmlns:a16="http://schemas.microsoft.com/office/drawing/2014/main" id="{FBAD0363-DB87-40B1-879C-9882401A5C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83" name="1 Imagen" descr="http://intranetsdm.movilidadbogota.gov.co:7778/images/pobtrans.gif">
          <a:extLst>
            <a:ext uri="{FF2B5EF4-FFF2-40B4-BE49-F238E27FC236}">
              <a16:creationId xmlns:a16="http://schemas.microsoft.com/office/drawing/2014/main" id="{52F5BF58-9237-4A15-83CB-B38940B968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84" name="1 Imagen" descr="http://intranetsdm.movilidadbogota.gov.co:7778/images/pobtrans.gif">
          <a:extLst>
            <a:ext uri="{FF2B5EF4-FFF2-40B4-BE49-F238E27FC236}">
              <a16:creationId xmlns:a16="http://schemas.microsoft.com/office/drawing/2014/main" id="{8C7811BD-5BEB-42CA-B9B3-4E39F801E5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85" name="1 Imagen" descr="http://intranetsdm.movilidadbogota.gov.co:7778/images/pobtrans.gif">
          <a:extLst>
            <a:ext uri="{FF2B5EF4-FFF2-40B4-BE49-F238E27FC236}">
              <a16:creationId xmlns:a16="http://schemas.microsoft.com/office/drawing/2014/main" id="{01CA754D-6034-431D-9797-672560FDD3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86" name="1 Imagen" descr="http://intranetsdm.movilidadbogota.gov.co:7778/images/pobtrans.gif">
          <a:extLst>
            <a:ext uri="{FF2B5EF4-FFF2-40B4-BE49-F238E27FC236}">
              <a16:creationId xmlns:a16="http://schemas.microsoft.com/office/drawing/2014/main" id="{8FA4C002-B3C8-4F70-9F71-1690240D50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87" name="1 Imagen" descr="http://intranetsdm.movilidadbogota.gov.co:7778/images/pobtrans.gif">
          <a:extLst>
            <a:ext uri="{FF2B5EF4-FFF2-40B4-BE49-F238E27FC236}">
              <a16:creationId xmlns:a16="http://schemas.microsoft.com/office/drawing/2014/main" id="{CCAE81C8-43EB-4AD3-8383-B3963B6948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88" name="1 Imagen" descr="http://intranetsdm.movilidadbogota.gov.co:7778/images/pobtrans.gif">
          <a:extLst>
            <a:ext uri="{FF2B5EF4-FFF2-40B4-BE49-F238E27FC236}">
              <a16:creationId xmlns:a16="http://schemas.microsoft.com/office/drawing/2014/main" id="{C3E82414-F9A1-4E01-B47F-5328BB9C6E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89" name="1 Imagen" descr="http://intranetsdm.movilidadbogota.gov.co:7778/images/pobtrans.gif">
          <a:extLst>
            <a:ext uri="{FF2B5EF4-FFF2-40B4-BE49-F238E27FC236}">
              <a16:creationId xmlns:a16="http://schemas.microsoft.com/office/drawing/2014/main" id="{6AA0D7A0-BE22-47AB-AE8B-29DD89379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90" name="1 Imagen" descr="http://intranetsdm.movilidadbogota.gov.co:7778/images/pobtrans.gif">
          <a:extLst>
            <a:ext uri="{FF2B5EF4-FFF2-40B4-BE49-F238E27FC236}">
              <a16:creationId xmlns:a16="http://schemas.microsoft.com/office/drawing/2014/main" id="{220075E0-47DF-4D0E-BB33-63DDC438B0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91" name="1 Imagen" descr="http://intranetsdm.movilidadbogota.gov.co:7778/images/pobtrans.gif">
          <a:extLst>
            <a:ext uri="{FF2B5EF4-FFF2-40B4-BE49-F238E27FC236}">
              <a16:creationId xmlns:a16="http://schemas.microsoft.com/office/drawing/2014/main" id="{6294E4D9-7BFB-497F-BA1D-DA5473CDAF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92" name="1 Imagen" descr="http://intranetsdm.movilidadbogota.gov.co:7778/images/pobtrans.gif">
          <a:extLst>
            <a:ext uri="{FF2B5EF4-FFF2-40B4-BE49-F238E27FC236}">
              <a16:creationId xmlns:a16="http://schemas.microsoft.com/office/drawing/2014/main" id="{A21A3120-2724-41A4-B5A5-7941C0B119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93" name="1 Imagen" descr="http://intranetsdm.movilidadbogota.gov.co:7778/images/pobtrans.gif">
          <a:extLst>
            <a:ext uri="{FF2B5EF4-FFF2-40B4-BE49-F238E27FC236}">
              <a16:creationId xmlns:a16="http://schemas.microsoft.com/office/drawing/2014/main" id="{1B747428-133F-4F40-8154-89B68C1C7A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94" name="1 Imagen" descr="http://intranetsdm.movilidadbogota.gov.co:7778/images/pobtrans.gif">
          <a:extLst>
            <a:ext uri="{FF2B5EF4-FFF2-40B4-BE49-F238E27FC236}">
              <a16:creationId xmlns:a16="http://schemas.microsoft.com/office/drawing/2014/main" id="{B86F2B49-CBE7-4E6A-9242-DAEC92F8A5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95" name="1 Imagen" descr="http://intranetsdm.movilidadbogota.gov.co:7778/images/pobtrans.gif">
          <a:extLst>
            <a:ext uri="{FF2B5EF4-FFF2-40B4-BE49-F238E27FC236}">
              <a16:creationId xmlns:a16="http://schemas.microsoft.com/office/drawing/2014/main" id="{966DF14C-A56E-4DFD-9A41-B7536C2924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96" name="1 Imagen" descr="http://intranetsdm.movilidadbogota.gov.co:7778/images/pobtrans.gif">
          <a:extLst>
            <a:ext uri="{FF2B5EF4-FFF2-40B4-BE49-F238E27FC236}">
              <a16:creationId xmlns:a16="http://schemas.microsoft.com/office/drawing/2014/main" id="{D5F08686-3EDD-4BE3-AD9C-7EDB2DB815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97" name="1 Imagen" descr="http://intranetsdm.movilidadbogota.gov.co:7778/images/pobtrans.gif">
          <a:extLst>
            <a:ext uri="{FF2B5EF4-FFF2-40B4-BE49-F238E27FC236}">
              <a16:creationId xmlns:a16="http://schemas.microsoft.com/office/drawing/2014/main" id="{1A51BB0E-160D-4C9A-8EF3-6B8FC90C9F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98" name="1 Imagen" descr="http://intranetsdm.movilidadbogota.gov.co:7778/images/pobtrans.gif">
          <a:extLst>
            <a:ext uri="{FF2B5EF4-FFF2-40B4-BE49-F238E27FC236}">
              <a16:creationId xmlns:a16="http://schemas.microsoft.com/office/drawing/2014/main" id="{C378210C-BE94-4008-8429-623D7D8FF3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699" name="1 Imagen" descr="http://intranetsdm.movilidadbogota.gov.co:7778/images/pobtrans.gif">
          <a:extLst>
            <a:ext uri="{FF2B5EF4-FFF2-40B4-BE49-F238E27FC236}">
              <a16:creationId xmlns:a16="http://schemas.microsoft.com/office/drawing/2014/main" id="{850E8F40-1A2B-42A2-B351-BE7073BDE2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700" name="1 Imagen" descr="http://intranetsdm.movilidadbogota.gov.co:7778/images/pobtrans.gif">
          <a:extLst>
            <a:ext uri="{FF2B5EF4-FFF2-40B4-BE49-F238E27FC236}">
              <a16:creationId xmlns:a16="http://schemas.microsoft.com/office/drawing/2014/main" id="{EF5BA154-C21A-41E2-91FB-256FCCE8CA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701" name="1 Imagen" descr="http://intranetsdm.movilidadbogota.gov.co:7778/images/pobtrans.gif">
          <a:extLst>
            <a:ext uri="{FF2B5EF4-FFF2-40B4-BE49-F238E27FC236}">
              <a16:creationId xmlns:a16="http://schemas.microsoft.com/office/drawing/2014/main" id="{605E6EDA-699A-4D2B-9DF0-BD00D8D5F0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0</xdr:colOff>
      <xdr:row>1</xdr:row>
      <xdr:rowOff>0</xdr:rowOff>
    </xdr:from>
    <xdr:ext cx="38100" cy="9525"/>
    <xdr:pic>
      <xdr:nvPicPr>
        <xdr:cNvPr id="702" name="image4.png" descr="http://intranetsdm.movilidadbogota.gov.co:7778/images/pobtrans.gif">
          <a:extLst>
            <a:ext uri="{FF2B5EF4-FFF2-40B4-BE49-F238E27FC236}">
              <a16:creationId xmlns:a16="http://schemas.microsoft.com/office/drawing/2014/main" id="{73550F73-01DA-4FAD-9ACD-7BED4327C9C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03" name="image4.png" descr="http://intranetsdm.movilidadbogota.gov.co:7778/images/pobtrans.gif">
          <a:extLst>
            <a:ext uri="{FF2B5EF4-FFF2-40B4-BE49-F238E27FC236}">
              <a16:creationId xmlns:a16="http://schemas.microsoft.com/office/drawing/2014/main" id="{81221964-6CD4-4F44-B06A-48B7DF70873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04" name="image4.png" descr="http://intranetsdm.movilidadbogota.gov.co:7778/images/pobtrans.gif">
          <a:extLst>
            <a:ext uri="{FF2B5EF4-FFF2-40B4-BE49-F238E27FC236}">
              <a16:creationId xmlns:a16="http://schemas.microsoft.com/office/drawing/2014/main" id="{CCA21747-A865-45B8-A32A-A0C65399E6E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05" name="image4.png" descr="http://intranetsdm.movilidadbogota.gov.co:7778/images/pobtrans.gif">
          <a:extLst>
            <a:ext uri="{FF2B5EF4-FFF2-40B4-BE49-F238E27FC236}">
              <a16:creationId xmlns:a16="http://schemas.microsoft.com/office/drawing/2014/main" id="{019FB906-47DA-49CB-B98D-72A60D103FF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06" name="image4.png" descr="http://intranetsdm.movilidadbogota.gov.co:7778/images/pobtrans.gif">
          <a:extLst>
            <a:ext uri="{FF2B5EF4-FFF2-40B4-BE49-F238E27FC236}">
              <a16:creationId xmlns:a16="http://schemas.microsoft.com/office/drawing/2014/main" id="{CDD46E4E-BDCB-49E8-BBEC-65E13F59070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07" name="image4.png" descr="http://intranetsdm.movilidadbogota.gov.co:7778/images/pobtrans.gif">
          <a:extLst>
            <a:ext uri="{FF2B5EF4-FFF2-40B4-BE49-F238E27FC236}">
              <a16:creationId xmlns:a16="http://schemas.microsoft.com/office/drawing/2014/main" id="{A8DC3D0D-0B3F-435B-B3C1-2FBDFDB6970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08" name="image4.png" descr="http://intranetsdm.movilidadbogota.gov.co:7778/images/pobtrans.gif">
          <a:extLst>
            <a:ext uri="{FF2B5EF4-FFF2-40B4-BE49-F238E27FC236}">
              <a16:creationId xmlns:a16="http://schemas.microsoft.com/office/drawing/2014/main" id="{C6FB63FE-EFB8-4F93-B9B8-FF3FF4A4ACB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09" name="image4.png" descr="http://intranetsdm.movilidadbogota.gov.co:7778/images/pobtrans.gif">
          <a:extLst>
            <a:ext uri="{FF2B5EF4-FFF2-40B4-BE49-F238E27FC236}">
              <a16:creationId xmlns:a16="http://schemas.microsoft.com/office/drawing/2014/main" id="{0D63F577-3DC9-4964-B4C0-A06C1744DC9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10" name="image4.png" descr="http://intranetsdm.movilidadbogota.gov.co:7778/images/pobtrans.gif">
          <a:extLst>
            <a:ext uri="{FF2B5EF4-FFF2-40B4-BE49-F238E27FC236}">
              <a16:creationId xmlns:a16="http://schemas.microsoft.com/office/drawing/2014/main" id="{83BF5BD9-D5AD-4925-AEB0-32D34F38262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11" name="image4.png" descr="http://intranetsdm.movilidadbogota.gov.co:7778/images/pobtrans.gif">
          <a:extLst>
            <a:ext uri="{FF2B5EF4-FFF2-40B4-BE49-F238E27FC236}">
              <a16:creationId xmlns:a16="http://schemas.microsoft.com/office/drawing/2014/main" id="{655C65BB-707A-491B-A3D2-8630FD06312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12" name="image4.png" descr="http://intranetsdm.movilidadbogota.gov.co:7778/images/pobtrans.gif">
          <a:extLst>
            <a:ext uri="{FF2B5EF4-FFF2-40B4-BE49-F238E27FC236}">
              <a16:creationId xmlns:a16="http://schemas.microsoft.com/office/drawing/2014/main" id="{285E6D81-868F-49E5-B4B9-D9AE7ACA447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13" name="image4.png" descr="http://intranetsdm.movilidadbogota.gov.co:7778/images/pobtrans.gif">
          <a:extLst>
            <a:ext uri="{FF2B5EF4-FFF2-40B4-BE49-F238E27FC236}">
              <a16:creationId xmlns:a16="http://schemas.microsoft.com/office/drawing/2014/main" id="{DF026D73-D246-46AF-B317-85C74A80B08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14" name="image3.png" descr="http://intranetsdm.movilidadbogota.gov.co:7778/images/pobtrans.gif">
          <a:extLst>
            <a:ext uri="{FF2B5EF4-FFF2-40B4-BE49-F238E27FC236}">
              <a16:creationId xmlns:a16="http://schemas.microsoft.com/office/drawing/2014/main" id="{C99D716E-3C70-4391-ACFB-FEC7ED1BCEF0}"/>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15" name="image3.png" descr="http://intranetsdm.movilidadbogota.gov.co:7778/images/pobtrans.gif">
          <a:extLst>
            <a:ext uri="{FF2B5EF4-FFF2-40B4-BE49-F238E27FC236}">
              <a16:creationId xmlns:a16="http://schemas.microsoft.com/office/drawing/2014/main" id="{B281AE1B-FEDD-43D9-9C76-866CB18E0944}"/>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16" name="image4.png" descr="http://intranetsdm.movilidadbogota.gov.co:7778/images/pobtrans.gif">
          <a:extLst>
            <a:ext uri="{FF2B5EF4-FFF2-40B4-BE49-F238E27FC236}">
              <a16:creationId xmlns:a16="http://schemas.microsoft.com/office/drawing/2014/main" id="{DACA10CE-FDB4-4EC0-ACB3-DF88B455489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17" name="image4.png" descr="http://intranetsdm.movilidadbogota.gov.co:7778/images/pobtrans.gif">
          <a:extLst>
            <a:ext uri="{FF2B5EF4-FFF2-40B4-BE49-F238E27FC236}">
              <a16:creationId xmlns:a16="http://schemas.microsoft.com/office/drawing/2014/main" id="{EC14A20F-2128-41D3-8876-BDDE3A52E71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18" name="image4.png" descr="http://intranetsdm.movilidadbogota.gov.co:7778/images/pobtrans.gif">
          <a:extLst>
            <a:ext uri="{FF2B5EF4-FFF2-40B4-BE49-F238E27FC236}">
              <a16:creationId xmlns:a16="http://schemas.microsoft.com/office/drawing/2014/main" id="{C7743706-77A0-4EFB-9D73-E7AF4FCDCEF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19" name="image4.png" descr="http://intranetsdm.movilidadbogota.gov.co:7778/images/pobtrans.gif">
          <a:extLst>
            <a:ext uri="{FF2B5EF4-FFF2-40B4-BE49-F238E27FC236}">
              <a16:creationId xmlns:a16="http://schemas.microsoft.com/office/drawing/2014/main" id="{A07CF7C2-EFFD-43F3-9FB6-FF6CFCDEBD8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20" name="image4.png" descr="http://intranetsdm.movilidadbogota.gov.co:7778/images/pobtrans.gif">
          <a:extLst>
            <a:ext uri="{FF2B5EF4-FFF2-40B4-BE49-F238E27FC236}">
              <a16:creationId xmlns:a16="http://schemas.microsoft.com/office/drawing/2014/main" id="{6297EE8F-A312-4901-B097-5AE7B7AF29F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21" name="image4.png" descr="http://intranetsdm.movilidadbogota.gov.co:7778/images/pobtrans.gif">
          <a:extLst>
            <a:ext uri="{FF2B5EF4-FFF2-40B4-BE49-F238E27FC236}">
              <a16:creationId xmlns:a16="http://schemas.microsoft.com/office/drawing/2014/main" id="{11FD5299-E691-4C96-9EF8-416996B4E1F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22" name="image4.png" descr="http://intranetsdm.movilidadbogota.gov.co:7778/images/pobtrans.gif">
          <a:extLst>
            <a:ext uri="{FF2B5EF4-FFF2-40B4-BE49-F238E27FC236}">
              <a16:creationId xmlns:a16="http://schemas.microsoft.com/office/drawing/2014/main" id="{944E953A-1DFB-4688-A1B8-12B026A9D05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23" name="image4.png" descr="http://intranetsdm.movilidadbogota.gov.co:7778/images/pobtrans.gif">
          <a:extLst>
            <a:ext uri="{FF2B5EF4-FFF2-40B4-BE49-F238E27FC236}">
              <a16:creationId xmlns:a16="http://schemas.microsoft.com/office/drawing/2014/main" id="{141CF62B-0606-4F48-94A9-79AADAE9D94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24" name="image4.png" descr="http://intranetsdm.movilidadbogota.gov.co:7778/images/pobtrans.gif">
          <a:extLst>
            <a:ext uri="{FF2B5EF4-FFF2-40B4-BE49-F238E27FC236}">
              <a16:creationId xmlns:a16="http://schemas.microsoft.com/office/drawing/2014/main" id="{621AA4BB-CD60-4119-88BA-A080BCF994E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25" name="image4.png" descr="http://intranetsdm.movilidadbogota.gov.co:7778/images/pobtrans.gif">
          <a:extLst>
            <a:ext uri="{FF2B5EF4-FFF2-40B4-BE49-F238E27FC236}">
              <a16:creationId xmlns:a16="http://schemas.microsoft.com/office/drawing/2014/main" id="{6676EA71-2D26-42B1-8622-ED2A147B642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26" name="image4.png" descr="http://intranetsdm.movilidadbogota.gov.co:7778/images/pobtrans.gif">
          <a:extLst>
            <a:ext uri="{FF2B5EF4-FFF2-40B4-BE49-F238E27FC236}">
              <a16:creationId xmlns:a16="http://schemas.microsoft.com/office/drawing/2014/main" id="{6C8E549A-84B6-4D21-9C9F-E85B365930A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27" name="image4.png" descr="http://intranetsdm.movilidadbogota.gov.co:7778/images/pobtrans.gif">
          <a:extLst>
            <a:ext uri="{FF2B5EF4-FFF2-40B4-BE49-F238E27FC236}">
              <a16:creationId xmlns:a16="http://schemas.microsoft.com/office/drawing/2014/main" id="{4A0C92A4-673B-4E23-8755-07B8D1CCCB9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28" name="image3.png" descr="http://intranetsdm.movilidadbogota.gov.co:7778/images/pobtrans.gif">
          <a:extLst>
            <a:ext uri="{FF2B5EF4-FFF2-40B4-BE49-F238E27FC236}">
              <a16:creationId xmlns:a16="http://schemas.microsoft.com/office/drawing/2014/main" id="{16306619-42D1-43AC-9FC2-F5277D3CF46F}"/>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29" name="image3.png" descr="http://intranetsdm.movilidadbogota.gov.co:7778/images/pobtrans.gif">
          <a:extLst>
            <a:ext uri="{FF2B5EF4-FFF2-40B4-BE49-F238E27FC236}">
              <a16:creationId xmlns:a16="http://schemas.microsoft.com/office/drawing/2014/main" id="{A236F083-5073-44DF-9C94-BF9632CE2A67}"/>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30" name="image4.png" descr="http://intranetsdm.movilidadbogota.gov.co:7778/images/pobtrans.gif">
          <a:extLst>
            <a:ext uri="{FF2B5EF4-FFF2-40B4-BE49-F238E27FC236}">
              <a16:creationId xmlns:a16="http://schemas.microsoft.com/office/drawing/2014/main" id="{294A0075-32D4-4291-B3AB-0CD5F4E4B10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31" name="image4.png" descr="http://intranetsdm.movilidadbogota.gov.co:7778/images/pobtrans.gif">
          <a:extLst>
            <a:ext uri="{FF2B5EF4-FFF2-40B4-BE49-F238E27FC236}">
              <a16:creationId xmlns:a16="http://schemas.microsoft.com/office/drawing/2014/main" id="{5B42D04A-721D-45AD-9D2C-208DC312914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32" name="image4.png" descr="http://intranetsdm.movilidadbogota.gov.co:7778/images/pobtrans.gif">
          <a:extLst>
            <a:ext uri="{FF2B5EF4-FFF2-40B4-BE49-F238E27FC236}">
              <a16:creationId xmlns:a16="http://schemas.microsoft.com/office/drawing/2014/main" id="{10BFF657-3960-4770-8C70-051EA02610E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33" name="image4.png" descr="http://intranetsdm.movilidadbogota.gov.co:7778/images/pobtrans.gif">
          <a:extLst>
            <a:ext uri="{FF2B5EF4-FFF2-40B4-BE49-F238E27FC236}">
              <a16:creationId xmlns:a16="http://schemas.microsoft.com/office/drawing/2014/main" id="{06890EC8-6D42-4A88-AA6F-64AB45F2EB3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34" name="image4.png" descr="http://intranetsdm.movilidadbogota.gov.co:7778/images/pobtrans.gif">
          <a:extLst>
            <a:ext uri="{FF2B5EF4-FFF2-40B4-BE49-F238E27FC236}">
              <a16:creationId xmlns:a16="http://schemas.microsoft.com/office/drawing/2014/main" id="{31F30E35-9122-43F0-9504-53E4E9DF1CC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35" name="image4.png" descr="http://intranetsdm.movilidadbogota.gov.co:7778/images/pobtrans.gif">
          <a:extLst>
            <a:ext uri="{FF2B5EF4-FFF2-40B4-BE49-F238E27FC236}">
              <a16:creationId xmlns:a16="http://schemas.microsoft.com/office/drawing/2014/main" id="{E258432B-4273-49E7-9B2C-8A0A04476BA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36" name="image4.png" descr="http://intranetsdm.movilidadbogota.gov.co:7778/images/pobtrans.gif">
          <a:extLst>
            <a:ext uri="{FF2B5EF4-FFF2-40B4-BE49-F238E27FC236}">
              <a16:creationId xmlns:a16="http://schemas.microsoft.com/office/drawing/2014/main" id="{3BAE826A-C41D-4C2B-88AD-72CA68AB097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37" name="image4.png" descr="http://intranetsdm.movilidadbogota.gov.co:7778/images/pobtrans.gif">
          <a:extLst>
            <a:ext uri="{FF2B5EF4-FFF2-40B4-BE49-F238E27FC236}">
              <a16:creationId xmlns:a16="http://schemas.microsoft.com/office/drawing/2014/main" id="{14B96655-4B32-46D8-9D6A-7E76EA91537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38" name="image4.png" descr="http://intranetsdm.movilidadbogota.gov.co:7778/images/pobtrans.gif">
          <a:extLst>
            <a:ext uri="{FF2B5EF4-FFF2-40B4-BE49-F238E27FC236}">
              <a16:creationId xmlns:a16="http://schemas.microsoft.com/office/drawing/2014/main" id="{1003B84F-585F-48C0-93A2-88FA47026BC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39" name="image4.png" descr="http://intranetsdm.movilidadbogota.gov.co:7778/images/pobtrans.gif">
          <a:extLst>
            <a:ext uri="{FF2B5EF4-FFF2-40B4-BE49-F238E27FC236}">
              <a16:creationId xmlns:a16="http://schemas.microsoft.com/office/drawing/2014/main" id="{939CBF34-72B2-49A1-9201-0411D21666F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40" name="image4.png" descr="http://intranetsdm.movilidadbogota.gov.co:7778/images/pobtrans.gif">
          <a:extLst>
            <a:ext uri="{FF2B5EF4-FFF2-40B4-BE49-F238E27FC236}">
              <a16:creationId xmlns:a16="http://schemas.microsoft.com/office/drawing/2014/main" id="{129E59BA-F0B6-4DE9-B19E-F739A0E4F18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41" name="image4.png" descr="http://intranetsdm.movilidadbogota.gov.co:7778/images/pobtrans.gif">
          <a:extLst>
            <a:ext uri="{FF2B5EF4-FFF2-40B4-BE49-F238E27FC236}">
              <a16:creationId xmlns:a16="http://schemas.microsoft.com/office/drawing/2014/main" id="{C8C37591-A426-4530-8D57-23D9EEFFC25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42" name="image3.png" descr="http://intranetsdm.movilidadbogota.gov.co:7778/images/pobtrans.gif">
          <a:extLst>
            <a:ext uri="{FF2B5EF4-FFF2-40B4-BE49-F238E27FC236}">
              <a16:creationId xmlns:a16="http://schemas.microsoft.com/office/drawing/2014/main" id="{700FC83C-7F3A-4B1C-8A23-B1E56D60208A}"/>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43" name="image3.png" descr="http://intranetsdm.movilidadbogota.gov.co:7778/images/pobtrans.gif">
          <a:extLst>
            <a:ext uri="{FF2B5EF4-FFF2-40B4-BE49-F238E27FC236}">
              <a16:creationId xmlns:a16="http://schemas.microsoft.com/office/drawing/2014/main" id="{6A69C1D2-2F3C-4567-93D3-681EF2A97CB0}"/>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44" name="image4.png" descr="http://intranetsdm.movilidadbogota.gov.co:7778/images/pobtrans.gif">
          <a:extLst>
            <a:ext uri="{FF2B5EF4-FFF2-40B4-BE49-F238E27FC236}">
              <a16:creationId xmlns:a16="http://schemas.microsoft.com/office/drawing/2014/main" id="{A588D349-633B-47B1-8FB9-2466A4CA148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45" name="image4.png" descr="http://intranetsdm.movilidadbogota.gov.co:7778/images/pobtrans.gif">
          <a:extLst>
            <a:ext uri="{FF2B5EF4-FFF2-40B4-BE49-F238E27FC236}">
              <a16:creationId xmlns:a16="http://schemas.microsoft.com/office/drawing/2014/main" id="{3FC4AAB8-D4C5-40FB-AF9E-D92B459CE37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46" name="image4.png" descr="http://intranetsdm.movilidadbogota.gov.co:7778/images/pobtrans.gif">
          <a:extLst>
            <a:ext uri="{FF2B5EF4-FFF2-40B4-BE49-F238E27FC236}">
              <a16:creationId xmlns:a16="http://schemas.microsoft.com/office/drawing/2014/main" id="{35D8B779-7FC3-42F5-8D01-5E5FF9A4EFD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47" name="image4.png" descr="http://intranetsdm.movilidadbogota.gov.co:7778/images/pobtrans.gif">
          <a:extLst>
            <a:ext uri="{FF2B5EF4-FFF2-40B4-BE49-F238E27FC236}">
              <a16:creationId xmlns:a16="http://schemas.microsoft.com/office/drawing/2014/main" id="{40C97C8E-9B9D-4876-8147-351687A536D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48" name="image4.png" descr="http://intranetsdm.movilidadbogota.gov.co:7778/images/pobtrans.gif">
          <a:extLst>
            <a:ext uri="{FF2B5EF4-FFF2-40B4-BE49-F238E27FC236}">
              <a16:creationId xmlns:a16="http://schemas.microsoft.com/office/drawing/2014/main" id="{826B9F7D-C9D6-4E22-AE43-3D624F8451C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49" name="image4.png" descr="http://intranetsdm.movilidadbogota.gov.co:7778/images/pobtrans.gif">
          <a:extLst>
            <a:ext uri="{FF2B5EF4-FFF2-40B4-BE49-F238E27FC236}">
              <a16:creationId xmlns:a16="http://schemas.microsoft.com/office/drawing/2014/main" id="{81087901-BBAE-46BE-8009-0C11D11911B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50" name="image4.png" descr="http://intranetsdm.movilidadbogota.gov.co:7778/images/pobtrans.gif">
          <a:extLst>
            <a:ext uri="{FF2B5EF4-FFF2-40B4-BE49-F238E27FC236}">
              <a16:creationId xmlns:a16="http://schemas.microsoft.com/office/drawing/2014/main" id="{140964E3-781C-4595-AB5D-8AA8A58A3B5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51" name="image4.png" descr="http://intranetsdm.movilidadbogota.gov.co:7778/images/pobtrans.gif">
          <a:extLst>
            <a:ext uri="{FF2B5EF4-FFF2-40B4-BE49-F238E27FC236}">
              <a16:creationId xmlns:a16="http://schemas.microsoft.com/office/drawing/2014/main" id="{7FDBEBFF-1DA4-40E3-AF98-761AA063659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52" name="image4.png" descr="http://intranetsdm.movilidadbogota.gov.co:7778/images/pobtrans.gif">
          <a:extLst>
            <a:ext uri="{FF2B5EF4-FFF2-40B4-BE49-F238E27FC236}">
              <a16:creationId xmlns:a16="http://schemas.microsoft.com/office/drawing/2014/main" id="{420D3E35-9C70-4C24-A651-35EA48BA626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53" name="image4.png" descr="http://intranetsdm.movilidadbogota.gov.co:7778/images/pobtrans.gif">
          <a:extLst>
            <a:ext uri="{FF2B5EF4-FFF2-40B4-BE49-F238E27FC236}">
              <a16:creationId xmlns:a16="http://schemas.microsoft.com/office/drawing/2014/main" id="{B32A4CB0-08BB-496F-B910-F34B210F1C8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54" name="image4.png" descr="http://intranetsdm.movilidadbogota.gov.co:7778/images/pobtrans.gif">
          <a:extLst>
            <a:ext uri="{FF2B5EF4-FFF2-40B4-BE49-F238E27FC236}">
              <a16:creationId xmlns:a16="http://schemas.microsoft.com/office/drawing/2014/main" id="{F049E587-AB4D-4BFF-8DEB-31E06482810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55" name="image4.png" descr="http://intranetsdm.movilidadbogota.gov.co:7778/images/pobtrans.gif">
          <a:extLst>
            <a:ext uri="{FF2B5EF4-FFF2-40B4-BE49-F238E27FC236}">
              <a16:creationId xmlns:a16="http://schemas.microsoft.com/office/drawing/2014/main" id="{DA846C59-48D5-4188-9E8D-D9E3E0044C7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56" name="image3.png" descr="http://intranetsdm.movilidadbogota.gov.co:7778/images/pobtrans.gif">
          <a:extLst>
            <a:ext uri="{FF2B5EF4-FFF2-40B4-BE49-F238E27FC236}">
              <a16:creationId xmlns:a16="http://schemas.microsoft.com/office/drawing/2014/main" id="{3192A138-FA16-4F99-B764-2D01C196A62F}"/>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57" name="image3.png" descr="http://intranetsdm.movilidadbogota.gov.co:7778/images/pobtrans.gif">
          <a:extLst>
            <a:ext uri="{FF2B5EF4-FFF2-40B4-BE49-F238E27FC236}">
              <a16:creationId xmlns:a16="http://schemas.microsoft.com/office/drawing/2014/main" id="{F7C1243C-1770-4B27-839F-D396D32B25AC}"/>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58" name="image4.png" descr="http://intranetsdm.movilidadbogota.gov.co:7778/images/pobtrans.gif">
          <a:extLst>
            <a:ext uri="{FF2B5EF4-FFF2-40B4-BE49-F238E27FC236}">
              <a16:creationId xmlns:a16="http://schemas.microsoft.com/office/drawing/2014/main" id="{2CFF9CDE-4F63-407D-ABC1-CD21A71EBAF4}"/>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59" name="image4.png" descr="http://intranetsdm.movilidadbogota.gov.co:7778/images/pobtrans.gif">
          <a:extLst>
            <a:ext uri="{FF2B5EF4-FFF2-40B4-BE49-F238E27FC236}">
              <a16:creationId xmlns:a16="http://schemas.microsoft.com/office/drawing/2014/main" id="{2E4A08B8-58AE-484A-986A-06AFE0DF0D36}"/>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60" name="image4.png" descr="http://intranetsdm.movilidadbogota.gov.co:7778/images/pobtrans.gif">
          <a:extLst>
            <a:ext uri="{FF2B5EF4-FFF2-40B4-BE49-F238E27FC236}">
              <a16:creationId xmlns:a16="http://schemas.microsoft.com/office/drawing/2014/main" id="{4C34315D-219A-4342-8A25-495C1B56A841}"/>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61" name="image4.png" descr="http://intranetsdm.movilidadbogota.gov.co:7778/images/pobtrans.gif">
          <a:extLst>
            <a:ext uri="{FF2B5EF4-FFF2-40B4-BE49-F238E27FC236}">
              <a16:creationId xmlns:a16="http://schemas.microsoft.com/office/drawing/2014/main" id="{DE660CF2-0BB8-4B82-BCC7-3BC84B44E92F}"/>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62" name="image4.png" descr="http://intranetsdm.movilidadbogota.gov.co:7778/images/pobtrans.gif">
          <a:extLst>
            <a:ext uri="{FF2B5EF4-FFF2-40B4-BE49-F238E27FC236}">
              <a16:creationId xmlns:a16="http://schemas.microsoft.com/office/drawing/2014/main" id="{82622A5A-AB4A-4F0A-B5F2-08F262F57F3C}"/>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63" name="image4.png" descr="http://intranetsdm.movilidadbogota.gov.co:7778/images/pobtrans.gif">
          <a:extLst>
            <a:ext uri="{FF2B5EF4-FFF2-40B4-BE49-F238E27FC236}">
              <a16:creationId xmlns:a16="http://schemas.microsoft.com/office/drawing/2014/main" id="{40A07D50-D0A0-4573-B424-88447270165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64" name="image4.png" descr="http://intranetsdm.movilidadbogota.gov.co:7778/images/pobtrans.gif">
          <a:extLst>
            <a:ext uri="{FF2B5EF4-FFF2-40B4-BE49-F238E27FC236}">
              <a16:creationId xmlns:a16="http://schemas.microsoft.com/office/drawing/2014/main" id="{9B423A7E-08D9-4A4E-B889-BDB21A51778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65" name="image4.png" descr="http://intranetsdm.movilidadbogota.gov.co:7778/images/pobtrans.gif">
          <a:extLst>
            <a:ext uri="{FF2B5EF4-FFF2-40B4-BE49-F238E27FC236}">
              <a16:creationId xmlns:a16="http://schemas.microsoft.com/office/drawing/2014/main" id="{92E1E16B-5CF4-49AB-A956-A7949BEB998F}"/>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66" name="image4.png" descr="http://intranetsdm.movilidadbogota.gov.co:7778/images/pobtrans.gif">
          <a:extLst>
            <a:ext uri="{FF2B5EF4-FFF2-40B4-BE49-F238E27FC236}">
              <a16:creationId xmlns:a16="http://schemas.microsoft.com/office/drawing/2014/main" id="{17DA7F21-C2E6-4064-B4F1-3F893C9A4503}"/>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67" name="image4.png" descr="http://intranetsdm.movilidadbogota.gov.co:7778/images/pobtrans.gif">
          <a:extLst>
            <a:ext uri="{FF2B5EF4-FFF2-40B4-BE49-F238E27FC236}">
              <a16:creationId xmlns:a16="http://schemas.microsoft.com/office/drawing/2014/main" id="{0090E5D8-DC29-41E1-9D2A-AE78FA3529D4}"/>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68" name="image4.png" descr="http://intranetsdm.movilidadbogota.gov.co:7778/images/pobtrans.gif">
          <a:extLst>
            <a:ext uri="{FF2B5EF4-FFF2-40B4-BE49-F238E27FC236}">
              <a16:creationId xmlns:a16="http://schemas.microsoft.com/office/drawing/2014/main" id="{8D7F0D81-93B3-444D-96DE-0728971E52B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69" name="image4.png" descr="http://intranetsdm.movilidadbogota.gov.co:7778/images/pobtrans.gif">
          <a:extLst>
            <a:ext uri="{FF2B5EF4-FFF2-40B4-BE49-F238E27FC236}">
              <a16:creationId xmlns:a16="http://schemas.microsoft.com/office/drawing/2014/main" id="{1DD4F49A-36CC-45C9-B98E-FE41EADFE8D4}"/>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70" name="image3.png" descr="http://intranetsdm.movilidadbogota.gov.co:7778/images/pobtrans.gif">
          <a:extLst>
            <a:ext uri="{FF2B5EF4-FFF2-40B4-BE49-F238E27FC236}">
              <a16:creationId xmlns:a16="http://schemas.microsoft.com/office/drawing/2014/main" id="{7875C52F-1087-4C97-82E5-141408F25FFE}"/>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71" name="image3.png" descr="http://intranetsdm.movilidadbogota.gov.co:7778/images/pobtrans.gif">
          <a:extLst>
            <a:ext uri="{FF2B5EF4-FFF2-40B4-BE49-F238E27FC236}">
              <a16:creationId xmlns:a16="http://schemas.microsoft.com/office/drawing/2014/main" id="{9429B695-569D-4A1B-9928-C3563F50A1B7}"/>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72" name="image4.png" descr="http://intranetsdm.movilidadbogota.gov.co:7778/images/pobtrans.gif">
          <a:extLst>
            <a:ext uri="{FF2B5EF4-FFF2-40B4-BE49-F238E27FC236}">
              <a16:creationId xmlns:a16="http://schemas.microsoft.com/office/drawing/2014/main" id="{E383C7B5-28BC-40BD-B5D1-11DCFB45D78A}"/>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73" name="image4.png" descr="http://intranetsdm.movilidadbogota.gov.co:7778/images/pobtrans.gif">
          <a:extLst>
            <a:ext uri="{FF2B5EF4-FFF2-40B4-BE49-F238E27FC236}">
              <a16:creationId xmlns:a16="http://schemas.microsoft.com/office/drawing/2014/main" id="{B5892B66-4742-4A6E-873A-0883C506C12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74" name="image4.png" descr="http://intranetsdm.movilidadbogota.gov.co:7778/images/pobtrans.gif">
          <a:extLst>
            <a:ext uri="{FF2B5EF4-FFF2-40B4-BE49-F238E27FC236}">
              <a16:creationId xmlns:a16="http://schemas.microsoft.com/office/drawing/2014/main" id="{5A9AC1CB-4D8D-4929-B537-8C8AC25EEC8C}"/>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75" name="image4.png" descr="http://intranetsdm.movilidadbogota.gov.co:7778/images/pobtrans.gif">
          <a:extLst>
            <a:ext uri="{FF2B5EF4-FFF2-40B4-BE49-F238E27FC236}">
              <a16:creationId xmlns:a16="http://schemas.microsoft.com/office/drawing/2014/main" id="{0FD683DA-00F5-4A59-944E-07424E566D5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76" name="image4.png" descr="http://intranetsdm.movilidadbogota.gov.co:7778/images/pobtrans.gif">
          <a:extLst>
            <a:ext uri="{FF2B5EF4-FFF2-40B4-BE49-F238E27FC236}">
              <a16:creationId xmlns:a16="http://schemas.microsoft.com/office/drawing/2014/main" id="{19AAABFD-C696-4965-A1A7-4ED40294ABDD}"/>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77" name="image4.png" descr="http://intranetsdm.movilidadbogota.gov.co:7778/images/pobtrans.gif">
          <a:extLst>
            <a:ext uri="{FF2B5EF4-FFF2-40B4-BE49-F238E27FC236}">
              <a16:creationId xmlns:a16="http://schemas.microsoft.com/office/drawing/2014/main" id="{C36B34C4-E11D-4D39-8BD5-9DCD89774B28}"/>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78" name="image4.png" descr="http://intranetsdm.movilidadbogota.gov.co:7778/images/pobtrans.gif">
          <a:extLst>
            <a:ext uri="{FF2B5EF4-FFF2-40B4-BE49-F238E27FC236}">
              <a16:creationId xmlns:a16="http://schemas.microsoft.com/office/drawing/2014/main" id="{E47956D8-EDDC-4736-83CC-F00FAD67F68F}"/>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79" name="image4.png" descr="http://intranetsdm.movilidadbogota.gov.co:7778/images/pobtrans.gif">
          <a:extLst>
            <a:ext uri="{FF2B5EF4-FFF2-40B4-BE49-F238E27FC236}">
              <a16:creationId xmlns:a16="http://schemas.microsoft.com/office/drawing/2014/main" id="{6F2A6B7E-4F24-4035-9463-EA5D26BDEFC6}"/>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80" name="image4.png" descr="http://intranetsdm.movilidadbogota.gov.co:7778/images/pobtrans.gif">
          <a:extLst>
            <a:ext uri="{FF2B5EF4-FFF2-40B4-BE49-F238E27FC236}">
              <a16:creationId xmlns:a16="http://schemas.microsoft.com/office/drawing/2014/main" id="{11466170-C314-4E5E-ABB8-22B1AA976FC0}"/>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81" name="image4.png" descr="http://intranetsdm.movilidadbogota.gov.co:7778/images/pobtrans.gif">
          <a:extLst>
            <a:ext uri="{FF2B5EF4-FFF2-40B4-BE49-F238E27FC236}">
              <a16:creationId xmlns:a16="http://schemas.microsoft.com/office/drawing/2014/main" id="{17CEB326-470F-493E-BBB3-58C8211DF815}"/>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82" name="image4.png" descr="http://intranetsdm.movilidadbogota.gov.co:7778/images/pobtrans.gif">
          <a:extLst>
            <a:ext uri="{FF2B5EF4-FFF2-40B4-BE49-F238E27FC236}">
              <a16:creationId xmlns:a16="http://schemas.microsoft.com/office/drawing/2014/main" id="{53AAF3E4-7EB0-464A-A06D-F7FB1A9EC136}"/>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83" name="image4.png" descr="http://intranetsdm.movilidadbogota.gov.co:7778/images/pobtrans.gif">
          <a:extLst>
            <a:ext uri="{FF2B5EF4-FFF2-40B4-BE49-F238E27FC236}">
              <a16:creationId xmlns:a16="http://schemas.microsoft.com/office/drawing/2014/main" id="{7428B78F-2878-4FAC-88DC-54E90C410FA1}"/>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84" name="image3.png" descr="http://intranetsdm.movilidadbogota.gov.co:7778/images/pobtrans.gif">
          <a:extLst>
            <a:ext uri="{FF2B5EF4-FFF2-40B4-BE49-F238E27FC236}">
              <a16:creationId xmlns:a16="http://schemas.microsoft.com/office/drawing/2014/main" id="{5C0B0FEC-AFA9-41A1-AA65-DFFD378D9AC3}"/>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785" name="image3.png" descr="http://intranetsdm.movilidadbogota.gov.co:7778/images/pobtrans.gif">
          <a:extLst>
            <a:ext uri="{FF2B5EF4-FFF2-40B4-BE49-F238E27FC236}">
              <a16:creationId xmlns:a16="http://schemas.microsoft.com/office/drawing/2014/main" id="{40DDA5DF-F3DC-4C44-98E1-1AD6A5E63C97}"/>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86" name="image4.png" descr="http://intranetsdm.movilidadbogota.gov.co:7778/images/pobtrans.gif">
          <a:extLst>
            <a:ext uri="{FF2B5EF4-FFF2-40B4-BE49-F238E27FC236}">
              <a16:creationId xmlns:a16="http://schemas.microsoft.com/office/drawing/2014/main" id="{212E569C-DF26-4009-8EC1-8E260D91571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87" name="image4.png" descr="http://intranetsdm.movilidadbogota.gov.co:7778/images/pobtrans.gif">
          <a:extLst>
            <a:ext uri="{FF2B5EF4-FFF2-40B4-BE49-F238E27FC236}">
              <a16:creationId xmlns:a16="http://schemas.microsoft.com/office/drawing/2014/main" id="{0B6C8002-50EC-4064-94CD-6425B162C75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88" name="image4.png" descr="http://intranetsdm.movilidadbogota.gov.co:7778/images/pobtrans.gif">
          <a:extLst>
            <a:ext uri="{FF2B5EF4-FFF2-40B4-BE49-F238E27FC236}">
              <a16:creationId xmlns:a16="http://schemas.microsoft.com/office/drawing/2014/main" id="{C150D8F1-A180-4144-9E2C-ED1B70603A5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89" name="image4.png" descr="http://intranetsdm.movilidadbogota.gov.co:7778/images/pobtrans.gif">
          <a:extLst>
            <a:ext uri="{FF2B5EF4-FFF2-40B4-BE49-F238E27FC236}">
              <a16:creationId xmlns:a16="http://schemas.microsoft.com/office/drawing/2014/main" id="{138BF444-E370-43A6-A2C8-8524877A7DB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90" name="image4.png" descr="http://intranetsdm.movilidadbogota.gov.co:7778/images/pobtrans.gif">
          <a:extLst>
            <a:ext uri="{FF2B5EF4-FFF2-40B4-BE49-F238E27FC236}">
              <a16:creationId xmlns:a16="http://schemas.microsoft.com/office/drawing/2014/main" id="{9C0FC7B6-BA62-4D05-8DE6-6C6392B0AEB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91" name="image4.png" descr="http://intranetsdm.movilidadbogota.gov.co:7778/images/pobtrans.gif">
          <a:extLst>
            <a:ext uri="{FF2B5EF4-FFF2-40B4-BE49-F238E27FC236}">
              <a16:creationId xmlns:a16="http://schemas.microsoft.com/office/drawing/2014/main" id="{DFEFA434-CF7A-4084-B6AC-8F55FDD13DC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92" name="image4.png" descr="http://intranetsdm.movilidadbogota.gov.co:7778/images/pobtrans.gif">
          <a:extLst>
            <a:ext uri="{FF2B5EF4-FFF2-40B4-BE49-F238E27FC236}">
              <a16:creationId xmlns:a16="http://schemas.microsoft.com/office/drawing/2014/main" id="{2E108878-EF9B-42D7-BC3E-36171A32627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93" name="image4.png" descr="http://intranetsdm.movilidadbogota.gov.co:7778/images/pobtrans.gif">
          <a:extLst>
            <a:ext uri="{FF2B5EF4-FFF2-40B4-BE49-F238E27FC236}">
              <a16:creationId xmlns:a16="http://schemas.microsoft.com/office/drawing/2014/main" id="{12ACB405-0763-45FD-97CC-291BCF0C78B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94" name="image4.png" descr="http://intranetsdm.movilidadbogota.gov.co:7778/images/pobtrans.gif">
          <a:extLst>
            <a:ext uri="{FF2B5EF4-FFF2-40B4-BE49-F238E27FC236}">
              <a16:creationId xmlns:a16="http://schemas.microsoft.com/office/drawing/2014/main" id="{FB14553E-25C6-4BE3-BFB2-DB3F65C5C9C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95" name="image4.png" descr="http://intranetsdm.movilidadbogota.gov.co:7778/images/pobtrans.gif">
          <a:extLst>
            <a:ext uri="{FF2B5EF4-FFF2-40B4-BE49-F238E27FC236}">
              <a16:creationId xmlns:a16="http://schemas.microsoft.com/office/drawing/2014/main" id="{0F706AD6-E2D1-4CD2-86C1-891B2C185A8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96" name="image4.png" descr="http://intranetsdm.movilidadbogota.gov.co:7778/images/pobtrans.gif">
          <a:extLst>
            <a:ext uri="{FF2B5EF4-FFF2-40B4-BE49-F238E27FC236}">
              <a16:creationId xmlns:a16="http://schemas.microsoft.com/office/drawing/2014/main" id="{E238B2F4-CAE6-45CB-8612-7F2C097A16B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97" name="image4.png" descr="http://intranetsdm.movilidadbogota.gov.co:7778/images/pobtrans.gif">
          <a:extLst>
            <a:ext uri="{FF2B5EF4-FFF2-40B4-BE49-F238E27FC236}">
              <a16:creationId xmlns:a16="http://schemas.microsoft.com/office/drawing/2014/main" id="{29D9C068-A355-4530-8A42-0B8BD85F0D7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98" name="image3.png" descr="http://intranetsdm.movilidadbogota.gov.co:7778/images/pobtrans.gif">
          <a:extLst>
            <a:ext uri="{FF2B5EF4-FFF2-40B4-BE49-F238E27FC236}">
              <a16:creationId xmlns:a16="http://schemas.microsoft.com/office/drawing/2014/main" id="{95660B72-D2E1-4690-A120-CF24BAC0D27D}"/>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799" name="image3.png" descr="http://intranetsdm.movilidadbogota.gov.co:7778/images/pobtrans.gif">
          <a:extLst>
            <a:ext uri="{FF2B5EF4-FFF2-40B4-BE49-F238E27FC236}">
              <a16:creationId xmlns:a16="http://schemas.microsoft.com/office/drawing/2014/main" id="{1A7C2D05-4EDD-4F90-9F00-AC9F0BA2277A}"/>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00" name="image4.png" descr="http://intranetsdm.movilidadbogota.gov.co:7778/images/pobtrans.gif">
          <a:extLst>
            <a:ext uri="{FF2B5EF4-FFF2-40B4-BE49-F238E27FC236}">
              <a16:creationId xmlns:a16="http://schemas.microsoft.com/office/drawing/2014/main" id="{6391A536-40AE-497F-AED7-E584DBC1BE1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01" name="image4.png" descr="http://intranetsdm.movilidadbogota.gov.co:7778/images/pobtrans.gif">
          <a:extLst>
            <a:ext uri="{FF2B5EF4-FFF2-40B4-BE49-F238E27FC236}">
              <a16:creationId xmlns:a16="http://schemas.microsoft.com/office/drawing/2014/main" id="{08C5BDAB-21A0-4474-90F4-02EFDBEFF63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02" name="image4.png" descr="http://intranetsdm.movilidadbogota.gov.co:7778/images/pobtrans.gif">
          <a:extLst>
            <a:ext uri="{FF2B5EF4-FFF2-40B4-BE49-F238E27FC236}">
              <a16:creationId xmlns:a16="http://schemas.microsoft.com/office/drawing/2014/main" id="{43B082B2-D3BA-42AE-820D-1113C538A98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03" name="image4.png" descr="http://intranetsdm.movilidadbogota.gov.co:7778/images/pobtrans.gif">
          <a:extLst>
            <a:ext uri="{FF2B5EF4-FFF2-40B4-BE49-F238E27FC236}">
              <a16:creationId xmlns:a16="http://schemas.microsoft.com/office/drawing/2014/main" id="{D993F887-B01F-4038-8A11-597E73C2449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04" name="image4.png" descr="http://intranetsdm.movilidadbogota.gov.co:7778/images/pobtrans.gif">
          <a:extLst>
            <a:ext uri="{FF2B5EF4-FFF2-40B4-BE49-F238E27FC236}">
              <a16:creationId xmlns:a16="http://schemas.microsoft.com/office/drawing/2014/main" id="{5EF2A595-FF29-4E93-AC10-3E8647CB4D1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05" name="image4.png" descr="http://intranetsdm.movilidadbogota.gov.co:7778/images/pobtrans.gif">
          <a:extLst>
            <a:ext uri="{FF2B5EF4-FFF2-40B4-BE49-F238E27FC236}">
              <a16:creationId xmlns:a16="http://schemas.microsoft.com/office/drawing/2014/main" id="{9ED772B1-94CB-434B-A55C-5CAFD10C824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06" name="image4.png" descr="http://intranetsdm.movilidadbogota.gov.co:7778/images/pobtrans.gif">
          <a:extLst>
            <a:ext uri="{FF2B5EF4-FFF2-40B4-BE49-F238E27FC236}">
              <a16:creationId xmlns:a16="http://schemas.microsoft.com/office/drawing/2014/main" id="{AF535FB3-802B-47CA-867C-A204E448A03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07" name="image4.png" descr="http://intranetsdm.movilidadbogota.gov.co:7778/images/pobtrans.gif">
          <a:extLst>
            <a:ext uri="{FF2B5EF4-FFF2-40B4-BE49-F238E27FC236}">
              <a16:creationId xmlns:a16="http://schemas.microsoft.com/office/drawing/2014/main" id="{935CA6CD-109D-4D21-8115-4557B394B02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08" name="image4.png" descr="http://intranetsdm.movilidadbogota.gov.co:7778/images/pobtrans.gif">
          <a:extLst>
            <a:ext uri="{FF2B5EF4-FFF2-40B4-BE49-F238E27FC236}">
              <a16:creationId xmlns:a16="http://schemas.microsoft.com/office/drawing/2014/main" id="{8D960A88-82E5-402B-81E7-44D54972054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09" name="image4.png" descr="http://intranetsdm.movilidadbogota.gov.co:7778/images/pobtrans.gif">
          <a:extLst>
            <a:ext uri="{FF2B5EF4-FFF2-40B4-BE49-F238E27FC236}">
              <a16:creationId xmlns:a16="http://schemas.microsoft.com/office/drawing/2014/main" id="{2A0D5322-FE00-41D8-B705-C7A798C9D29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10" name="image4.png" descr="http://intranetsdm.movilidadbogota.gov.co:7778/images/pobtrans.gif">
          <a:extLst>
            <a:ext uri="{FF2B5EF4-FFF2-40B4-BE49-F238E27FC236}">
              <a16:creationId xmlns:a16="http://schemas.microsoft.com/office/drawing/2014/main" id="{BF3DA06F-29C8-425C-ABA6-D1A4E745693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11" name="image4.png" descr="http://intranetsdm.movilidadbogota.gov.co:7778/images/pobtrans.gif">
          <a:extLst>
            <a:ext uri="{FF2B5EF4-FFF2-40B4-BE49-F238E27FC236}">
              <a16:creationId xmlns:a16="http://schemas.microsoft.com/office/drawing/2014/main" id="{D3AB0EFE-87DE-4831-8AC0-1B7E0C8895B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12" name="image3.png" descr="http://intranetsdm.movilidadbogota.gov.co:7778/images/pobtrans.gif">
          <a:extLst>
            <a:ext uri="{FF2B5EF4-FFF2-40B4-BE49-F238E27FC236}">
              <a16:creationId xmlns:a16="http://schemas.microsoft.com/office/drawing/2014/main" id="{142EBE89-21DF-416F-AD5A-C3668BFB3AB3}"/>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13" name="image3.png" descr="http://intranetsdm.movilidadbogota.gov.co:7778/images/pobtrans.gif">
          <a:extLst>
            <a:ext uri="{FF2B5EF4-FFF2-40B4-BE49-F238E27FC236}">
              <a16:creationId xmlns:a16="http://schemas.microsoft.com/office/drawing/2014/main" id="{DD6A99C7-77A0-42CA-95CD-5B736EF1803F}"/>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14" name="image4.png" descr="http://intranetsdm.movilidadbogota.gov.co:7778/images/pobtrans.gif">
          <a:extLst>
            <a:ext uri="{FF2B5EF4-FFF2-40B4-BE49-F238E27FC236}">
              <a16:creationId xmlns:a16="http://schemas.microsoft.com/office/drawing/2014/main" id="{BD9B5024-F724-442A-997F-6440859DC7B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15" name="image4.png" descr="http://intranetsdm.movilidadbogota.gov.co:7778/images/pobtrans.gif">
          <a:extLst>
            <a:ext uri="{FF2B5EF4-FFF2-40B4-BE49-F238E27FC236}">
              <a16:creationId xmlns:a16="http://schemas.microsoft.com/office/drawing/2014/main" id="{3F3F54A4-271E-47B4-8559-B9609BFC7B1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16" name="image4.png" descr="http://intranetsdm.movilidadbogota.gov.co:7778/images/pobtrans.gif">
          <a:extLst>
            <a:ext uri="{FF2B5EF4-FFF2-40B4-BE49-F238E27FC236}">
              <a16:creationId xmlns:a16="http://schemas.microsoft.com/office/drawing/2014/main" id="{870CC377-F010-452E-BBAF-EC41A058FC4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17" name="image4.png" descr="http://intranetsdm.movilidadbogota.gov.co:7778/images/pobtrans.gif">
          <a:extLst>
            <a:ext uri="{FF2B5EF4-FFF2-40B4-BE49-F238E27FC236}">
              <a16:creationId xmlns:a16="http://schemas.microsoft.com/office/drawing/2014/main" id="{0442D387-1AB4-461E-AAF9-7A241F9DE74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18" name="image4.png" descr="http://intranetsdm.movilidadbogota.gov.co:7778/images/pobtrans.gif">
          <a:extLst>
            <a:ext uri="{FF2B5EF4-FFF2-40B4-BE49-F238E27FC236}">
              <a16:creationId xmlns:a16="http://schemas.microsoft.com/office/drawing/2014/main" id="{3A446763-CD52-480D-9351-73929A01188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19" name="image4.png" descr="http://intranetsdm.movilidadbogota.gov.co:7778/images/pobtrans.gif">
          <a:extLst>
            <a:ext uri="{FF2B5EF4-FFF2-40B4-BE49-F238E27FC236}">
              <a16:creationId xmlns:a16="http://schemas.microsoft.com/office/drawing/2014/main" id="{3A97CA47-E0B3-4B81-BA95-F4EDCADCBB5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20" name="image4.png" descr="http://intranetsdm.movilidadbogota.gov.co:7778/images/pobtrans.gif">
          <a:extLst>
            <a:ext uri="{FF2B5EF4-FFF2-40B4-BE49-F238E27FC236}">
              <a16:creationId xmlns:a16="http://schemas.microsoft.com/office/drawing/2014/main" id="{3C295813-E129-4EFD-9C38-E8D5E5F89A9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21" name="image4.png" descr="http://intranetsdm.movilidadbogota.gov.co:7778/images/pobtrans.gif">
          <a:extLst>
            <a:ext uri="{FF2B5EF4-FFF2-40B4-BE49-F238E27FC236}">
              <a16:creationId xmlns:a16="http://schemas.microsoft.com/office/drawing/2014/main" id="{EF521108-E8BF-4740-9674-A9711E7E739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22" name="image4.png" descr="http://intranetsdm.movilidadbogota.gov.co:7778/images/pobtrans.gif">
          <a:extLst>
            <a:ext uri="{FF2B5EF4-FFF2-40B4-BE49-F238E27FC236}">
              <a16:creationId xmlns:a16="http://schemas.microsoft.com/office/drawing/2014/main" id="{E5558895-0EB6-4849-A767-8D4A40B8C9B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23" name="image4.png" descr="http://intranetsdm.movilidadbogota.gov.co:7778/images/pobtrans.gif">
          <a:extLst>
            <a:ext uri="{FF2B5EF4-FFF2-40B4-BE49-F238E27FC236}">
              <a16:creationId xmlns:a16="http://schemas.microsoft.com/office/drawing/2014/main" id="{DD29C8D6-B90B-4A07-BC9C-4CD45C449C3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24" name="image4.png" descr="http://intranetsdm.movilidadbogota.gov.co:7778/images/pobtrans.gif">
          <a:extLst>
            <a:ext uri="{FF2B5EF4-FFF2-40B4-BE49-F238E27FC236}">
              <a16:creationId xmlns:a16="http://schemas.microsoft.com/office/drawing/2014/main" id="{254A0AD7-D376-43CF-AA50-09FBD61DC99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25" name="image4.png" descr="http://intranetsdm.movilidadbogota.gov.co:7778/images/pobtrans.gif">
          <a:extLst>
            <a:ext uri="{FF2B5EF4-FFF2-40B4-BE49-F238E27FC236}">
              <a16:creationId xmlns:a16="http://schemas.microsoft.com/office/drawing/2014/main" id="{B00B8BE9-7A8D-4E21-9CE6-C39287C9F2CF}"/>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26" name="image3.png" descr="http://intranetsdm.movilidadbogota.gov.co:7778/images/pobtrans.gif">
          <a:extLst>
            <a:ext uri="{FF2B5EF4-FFF2-40B4-BE49-F238E27FC236}">
              <a16:creationId xmlns:a16="http://schemas.microsoft.com/office/drawing/2014/main" id="{AEFD5885-6CD8-4A14-BCC0-0893BC23F640}"/>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27" name="image3.png" descr="http://intranetsdm.movilidadbogota.gov.co:7778/images/pobtrans.gif">
          <a:extLst>
            <a:ext uri="{FF2B5EF4-FFF2-40B4-BE49-F238E27FC236}">
              <a16:creationId xmlns:a16="http://schemas.microsoft.com/office/drawing/2014/main" id="{1036188D-EA0E-4068-9EA0-F19C7E6DC4DC}"/>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28" name="image4.png" descr="http://intranetsdm.movilidadbogota.gov.co:7778/images/pobtrans.gif">
          <a:extLst>
            <a:ext uri="{FF2B5EF4-FFF2-40B4-BE49-F238E27FC236}">
              <a16:creationId xmlns:a16="http://schemas.microsoft.com/office/drawing/2014/main" id="{6A4EA806-6D1D-4386-A09E-F64D236C5C2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29" name="image4.png" descr="http://intranetsdm.movilidadbogota.gov.co:7778/images/pobtrans.gif">
          <a:extLst>
            <a:ext uri="{FF2B5EF4-FFF2-40B4-BE49-F238E27FC236}">
              <a16:creationId xmlns:a16="http://schemas.microsoft.com/office/drawing/2014/main" id="{6CB630D5-5D00-489F-A10A-5FA351BB1A6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30" name="image4.png" descr="http://intranetsdm.movilidadbogota.gov.co:7778/images/pobtrans.gif">
          <a:extLst>
            <a:ext uri="{FF2B5EF4-FFF2-40B4-BE49-F238E27FC236}">
              <a16:creationId xmlns:a16="http://schemas.microsoft.com/office/drawing/2014/main" id="{1415B648-C9BF-4CBC-AB1E-C3D574F7672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31" name="image4.png" descr="http://intranetsdm.movilidadbogota.gov.co:7778/images/pobtrans.gif">
          <a:extLst>
            <a:ext uri="{FF2B5EF4-FFF2-40B4-BE49-F238E27FC236}">
              <a16:creationId xmlns:a16="http://schemas.microsoft.com/office/drawing/2014/main" id="{E62AC48D-651B-4421-A7FF-224CBFDD8D6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32" name="image4.png" descr="http://intranetsdm.movilidadbogota.gov.co:7778/images/pobtrans.gif">
          <a:extLst>
            <a:ext uri="{FF2B5EF4-FFF2-40B4-BE49-F238E27FC236}">
              <a16:creationId xmlns:a16="http://schemas.microsoft.com/office/drawing/2014/main" id="{9F61F7D5-7F7D-4AE7-BE61-69AE3319B7A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33" name="image4.png" descr="http://intranetsdm.movilidadbogota.gov.co:7778/images/pobtrans.gif">
          <a:extLst>
            <a:ext uri="{FF2B5EF4-FFF2-40B4-BE49-F238E27FC236}">
              <a16:creationId xmlns:a16="http://schemas.microsoft.com/office/drawing/2014/main" id="{B134594E-03C2-4CEF-AD2F-D0A32B095EA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34" name="image4.png" descr="http://intranetsdm.movilidadbogota.gov.co:7778/images/pobtrans.gif">
          <a:extLst>
            <a:ext uri="{FF2B5EF4-FFF2-40B4-BE49-F238E27FC236}">
              <a16:creationId xmlns:a16="http://schemas.microsoft.com/office/drawing/2014/main" id="{64BEC065-5000-4BCD-A3EB-54B2858B060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35" name="image4.png" descr="http://intranetsdm.movilidadbogota.gov.co:7778/images/pobtrans.gif">
          <a:extLst>
            <a:ext uri="{FF2B5EF4-FFF2-40B4-BE49-F238E27FC236}">
              <a16:creationId xmlns:a16="http://schemas.microsoft.com/office/drawing/2014/main" id="{EB5F4570-458A-4FE9-861A-155E9FD8D54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36" name="image4.png" descr="http://intranetsdm.movilidadbogota.gov.co:7778/images/pobtrans.gif">
          <a:extLst>
            <a:ext uri="{FF2B5EF4-FFF2-40B4-BE49-F238E27FC236}">
              <a16:creationId xmlns:a16="http://schemas.microsoft.com/office/drawing/2014/main" id="{2C49805E-4518-4833-8309-84E26619A8A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37" name="image4.png" descr="http://intranetsdm.movilidadbogota.gov.co:7778/images/pobtrans.gif">
          <a:extLst>
            <a:ext uri="{FF2B5EF4-FFF2-40B4-BE49-F238E27FC236}">
              <a16:creationId xmlns:a16="http://schemas.microsoft.com/office/drawing/2014/main" id="{3C797813-707A-4BD3-A4F7-10168664907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38" name="image4.png" descr="http://intranetsdm.movilidadbogota.gov.co:7778/images/pobtrans.gif">
          <a:extLst>
            <a:ext uri="{FF2B5EF4-FFF2-40B4-BE49-F238E27FC236}">
              <a16:creationId xmlns:a16="http://schemas.microsoft.com/office/drawing/2014/main" id="{53395E8D-2123-48BD-A7EA-1E286127370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39" name="image4.png" descr="http://intranetsdm.movilidadbogota.gov.co:7778/images/pobtrans.gif">
          <a:extLst>
            <a:ext uri="{FF2B5EF4-FFF2-40B4-BE49-F238E27FC236}">
              <a16:creationId xmlns:a16="http://schemas.microsoft.com/office/drawing/2014/main" id="{C1B2C5F3-DD26-4ED0-9118-1F3418E8D61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40" name="image3.png" descr="http://intranetsdm.movilidadbogota.gov.co:7778/images/pobtrans.gif">
          <a:extLst>
            <a:ext uri="{FF2B5EF4-FFF2-40B4-BE49-F238E27FC236}">
              <a16:creationId xmlns:a16="http://schemas.microsoft.com/office/drawing/2014/main" id="{1BB2E22C-03F8-4737-A934-83418BCF77B3}"/>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41" name="image3.png" descr="http://intranetsdm.movilidadbogota.gov.co:7778/images/pobtrans.gif">
          <a:extLst>
            <a:ext uri="{FF2B5EF4-FFF2-40B4-BE49-F238E27FC236}">
              <a16:creationId xmlns:a16="http://schemas.microsoft.com/office/drawing/2014/main" id="{70B72D6C-00D8-43FF-813C-DE5504D5729B}"/>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42" name="image4.png" descr="http://intranetsdm.movilidadbogota.gov.co:7778/images/pobtrans.gif">
          <a:extLst>
            <a:ext uri="{FF2B5EF4-FFF2-40B4-BE49-F238E27FC236}">
              <a16:creationId xmlns:a16="http://schemas.microsoft.com/office/drawing/2014/main" id="{B660509D-C014-4806-803A-4E829FB976C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43" name="image4.png" descr="http://intranetsdm.movilidadbogota.gov.co:7778/images/pobtrans.gif">
          <a:extLst>
            <a:ext uri="{FF2B5EF4-FFF2-40B4-BE49-F238E27FC236}">
              <a16:creationId xmlns:a16="http://schemas.microsoft.com/office/drawing/2014/main" id="{B2643DE2-C58E-4139-AA44-64C0804E190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44" name="image4.png" descr="http://intranetsdm.movilidadbogota.gov.co:7778/images/pobtrans.gif">
          <a:extLst>
            <a:ext uri="{FF2B5EF4-FFF2-40B4-BE49-F238E27FC236}">
              <a16:creationId xmlns:a16="http://schemas.microsoft.com/office/drawing/2014/main" id="{2F504670-A307-45A9-B067-24C9A30CC65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45" name="image4.png" descr="http://intranetsdm.movilidadbogota.gov.co:7778/images/pobtrans.gif">
          <a:extLst>
            <a:ext uri="{FF2B5EF4-FFF2-40B4-BE49-F238E27FC236}">
              <a16:creationId xmlns:a16="http://schemas.microsoft.com/office/drawing/2014/main" id="{0164BA8B-7625-4221-8814-06C54716DC8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46" name="image4.png" descr="http://intranetsdm.movilidadbogota.gov.co:7778/images/pobtrans.gif">
          <a:extLst>
            <a:ext uri="{FF2B5EF4-FFF2-40B4-BE49-F238E27FC236}">
              <a16:creationId xmlns:a16="http://schemas.microsoft.com/office/drawing/2014/main" id="{8FDF1524-130F-4FFB-98C6-56288C0CEA0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47" name="image4.png" descr="http://intranetsdm.movilidadbogota.gov.co:7778/images/pobtrans.gif">
          <a:extLst>
            <a:ext uri="{FF2B5EF4-FFF2-40B4-BE49-F238E27FC236}">
              <a16:creationId xmlns:a16="http://schemas.microsoft.com/office/drawing/2014/main" id="{EB436A5D-EFE4-4CEE-A8B7-7636FC9012B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48" name="image4.png" descr="http://intranetsdm.movilidadbogota.gov.co:7778/images/pobtrans.gif">
          <a:extLst>
            <a:ext uri="{FF2B5EF4-FFF2-40B4-BE49-F238E27FC236}">
              <a16:creationId xmlns:a16="http://schemas.microsoft.com/office/drawing/2014/main" id="{04ACC5BD-5AB1-412E-8767-85A88EC0551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49" name="image4.png" descr="http://intranetsdm.movilidadbogota.gov.co:7778/images/pobtrans.gif">
          <a:extLst>
            <a:ext uri="{FF2B5EF4-FFF2-40B4-BE49-F238E27FC236}">
              <a16:creationId xmlns:a16="http://schemas.microsoft.com/office/drawing/2014/main" id="{0524EFD6-F344-4F39-8FB3-1E2987C0C93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50" name="image4.png" descr="http://intranetsdm.movilidadbogota.gov.co:7778/images/pobtrans.gif">
          <a:extLst>
            <a:ext uri="{FF2B5EF4-FFF2-40B4-BE49-F238E27FC236}">
              <a16:creationId xmlns:a16="http://schemas.microsoft.com/office/drawing/2014/main" id="{2729B38A-337D-49E3-BC85-EF79C8B51CF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51" name="image4.png" descr="http://intranetsdm.movilidadbogota.gov.co:7778/images/pobtrans.gif">
          <a:extLst>
            <a:ext uri="{FF2B5EF4-FFF2-40B4-BE49-F238E27FC236}">
              <a16:creationId xmlns:a16="http://schemas.microsoft.com/office/drawing/2014/main" id="{91AEF535-2F5F-486D-ADC6-2C26CB517FB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52" name="image4.png" descr="http://intranetsdm.movilidadbogota.gov.co:7778/images/pobtrans.gif">
          <a:extLst>
            <a:ext uri="{FF2B5EF4-FFF2-40B4-BE49-F238E27FC236}">
              <a16:creationId xmlns:a16="http://schemas.microsoft.com/office/drawing/2014/main" id="{EAE0694B-AC09-4D54-AB3E-E89B3D09276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53" name="image4.png" descr="http://intranetsdm.movilidadbogota.gov.co:7778/images/pobtrans.gif">
          <a:extLst>
            <a:ext uri="{FF2B5EF4-FFF2-40B4-BE49-F238E27FC236}">
              <a16:creationId xmlns:a16="http://schemas.microsoft.com/office/drawing/2014/main" id="{EB37F0A1-D13A-4431-AEA9-3FA5296FEE4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54" name="image3.png" descr="http://intranetsdm.movilidadbogota.gov.co:7778/images/pobtrans.gif">
          <a:extLst>
            <a:ext uri="{FF2B5EF4-FFF2-40B4-BE49-F238E27FC236}">
              <a16:creationId xmlns:a16="http://schemas.microsoft.com/office/drawing/2014/main" id="{317D7097-6F4B-4E98-AAA1-1DC8CBE005D2}"/>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55" name="image3.png" descr="http://intranetsdm.movilidadbogota.gov.co:7778/images/pobtrans.gif">
          <a:extLst>
            <a:ext uri="{FF2B5EF4-FFF2-40B4-BE49-F238E27FC236}">
              <a16:creationId xmlns:a16="http://schemas.microsoft.com/office/drawing/2014/main" id="{A44795A4-915F-4AB6-ADC8-73B4EF2991B2}"/>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56" name="image4.png" descr="http://intranetsdm.movilidadbogota.gov.co:7778/images/pobtrans.gif">
          <a:extLst>
            <a:ext uri="{FF2B5EF4-FFF2-40B4-BE49-F238E27FC236}">
              <a16:creationId xmlns:a16="http://schemas.microsoft.com/office/drawing/2014/main" id="{3537167D-CA5B-4D2C-9F1E-6011D123B8B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57" name="image4.png" descr="http://intranetsdm.movilidadbogota.gov.co:7778/images/pobtrans.gif">
          <a:extLst>
            <a:ext uri="{FF2B5EF4-FFF2-40B4-BE49-F238E27FC236}">
              <a16:creationId xmlns:a16="http://schemas.microsoft.com/office/drawing/2014/main" id="{162A3E39-DC62-40D5-9DEE-923A68CC314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58" name="image4.png" descr="http://intranetsdm.movilidadbogota.gov.co:7778/images/pobtrans.gif">
          <a:extLst>
            <a:ext uri="{FF2B5EF4-FFF2-40B4-BE49-F238E27FC236}">
              <a16:creationId xmlns:a16="http://schemas.microsoft.com/office/drawing/2014/main" id="{4767C11A-D48E-4065-9230-ACC3C752854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59" name="image4.png" descr="http://intranetsdm.movilidadbogota.gov.co:7778/images/pobtrans.gif">
          <a:extLst>
            <a:ext uri="{FF2B5EF4-FFF2-40B4-BE49-F238E27FC236}">
              <a16:creationId xmlns:a16="http://schemas.microsoft.com/office/drawing/2014/main" id="{420EA74C-5A98-4EE4-BE9E-001E4FA5682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60" name="image4.png" descr="http://intranetsdm.movilidadbogota.gov.co:7778/images/pobtrans.gif">
          <a:extLst>
            <a:ext uri="{FF2B5EF4-FFF2-40B4-BE49-F238E27FC236}">
              <a16:creationId xmlns:a16="http://schemas.microsoft.com/office/drawing/2014/main" id="{D00BB7BB-A288-406A-8200-276E3857762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61" name="image4.png" descr="http://intranetsdm.movilidadbogota.gov.co:7778/images/pobtrans.gif">
          <a:extLst>
            <a:ext uri="{FF2B5EF4-FFF2-40B4-BE49-F238E27FC236}">
              <a16:creationId xmlns:a16="http://schemas.microsoft.com/office/drawing/2014/main" id="{D830D868-6D97-4DF2-B847-53F590188C3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62" name="image4.png" descr="http://intranetsdm.movilidadbogota.gov.co:7778/images/pobtrans.gif">
          <a:extLst>
            <a:ext uri="{FF2B5EF4-FFF2-40B4-BE49-F238E27FC236}">
              <a16:creationId xmlns:a16="http://schemas.microsoft.com/office/drawing/2014/main" id="{5181BEA7-E646-4D42-89E0-FD3872FE793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63" name="image4.png" descr="http://intranetsdm.movilidadbogota.gov.co:7778/images/pobtrans.gif">
          <a:extLst>
            <a:ext uri="{FF2B5EF4-FFF2-40B4-BE49-F238E27FC236}">
              <a16:creationId xmlns:a16="http://schemas.microsoft.com/office/drawing/2014/main" id="{9165CCB4-BE27-44FC-A1E1-1779EC83B36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64" name="image4.png" descr="http://intranetsdm.movilidadbogota.gov.co:7778/images/pobtrans.gif">
          <a:extLst>
            <a:ext uri="{FF2B5EF4-FFF2-40B4-BE49-F238E27FC236}">
              <a16:creationId xmlns:a16="http://schemas.microsoft.com/office/drawing/2014/main" id="{4B182A28-DC4E-4E77-9B81-8852FB4F273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65" name="image4.png" descr="http://intranetsdm.movilidadbogota.gov.co:7778/images/pobtrans.gif">
          <a:extLst>
            <a:ext uri="{FF2B5EF4-FFF2-40B4-BE49-F238E27FC236}">
              <a16:creationId xmlns:a16="http://schemas.microsoft.com/office/drawing/2014/main" id="{C46C1544-0540-4CA3-B2D4-D0AE86897A0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66" name="image4.png" descr="http://intranetsdm.movilidadbogota.gov.co:7778/images/pobtrans.gif">
          <a:extLst>
            <a:ext uri="{FF2B5EF4-FFF2-40B4-BE49-F238E27FC236}">
              <a16:creationId xmlns:a16="http://schemas.microsoft.com/office/drawing/2014/main" id="{862B645E-2054-471A-8478-A2A9C3750A2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67" name="image4.png" descr="http://intranetsdm.movilidadbogota.gov.co:7778/images/pobtrans.gif">
          <a:extLst>
            <a:ext uri="{FF2B5EF4-FFF2-40B4-BE49-F238E27FC236}">
              <a16:creationId xmlns:a16="http://schemas.microsoft.com/office/drawing/2014/main" id="{BD4247D2-861B-4DF8-9705-31124FCC8D2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68" name="image3.png" descr="http://intranetsdm.movilidadbogota.gov.co:7778/images/pobtrans.gif">
          <a:extLst>
            <a:ext uri="{FF2B5EF4-FFF2-40B4-BE49-F238E27FC236}">
              <a16:creationId xmlns:a16="http://schemas.microsoft.com/office/drawing/2014/main" id="{B0A2754A-45BA-4DFF-8085-A4DED6ED85ED}"/>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69" name="image3.png" descr="http://intranetsdm.movilidadbogota.gov.co:7778/images/pobtrans.gif">
          <a:extLst>
            <a:ext uri="{FF2B5EF4-FFF2-40B4-BE49-F238E27FC236}">
              <a16:creationId xmlns:a16="http://schemas.microsoft.com/office/drawing/2014/main" id="{A1F2ED86-F42E-43F1-93F3-408247C5E3CD}"/>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70" name="image4.png" descr="http://intranetsdm.movilidadbogota.gov.co:7778/images/pobtrans.gif">
          <a:extLst>
            <a:ext uri="{FF2B5EF4-FFF2-40B4-BE49-F238E27FC236}">
              <a16:creationId xmlns:a16="http://schemas.microsoft.com/office/drawing/2014/main" id="{847BE061-4A48-4249-9339-A05CCF62F00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71" name="image4.png" descr="http://intranetsdm.movilidadbogota.gov.co:7778/images/pobtrans.gif">
          <a:extLst>
            <a:ext uri="{FF2B5EF4-FFF2-40B4-BE49-F238E27FC236}">
              <a16:creationId xmlns:a16="http://schemas.microsoft.com/office/drawing/2014/main" id="{8A582A4B-741C-4CA1-9768-A011238286F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72" name="image4.png" descr="http://intranetsdm.movilidadbogota.gov.co:7778/images/pobtrans.gif">
          <a:extLst>
            <a:ext uri="{FF2B5EF4-FFF2-40B4-BE49-F238E27FC236}">
              <a16:creationId xmlns:a16="http://schemas.microsoft.com/office/drawing/2014/main" id="{8FD73F33-B089-4C58-BC5F-C5AEC97FFFD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73" name="image4.png" descr="http://intranetsdm.movilidadbogota.gov.co:7778/images/pobtrans.gif">
          <a:extLst>
            <a:ext uri="{FF2B5EF4-FFF2-40B4-BE49-F238E27FC236}">
              <a16:creationId xmlns:a16="http://schemas.microsoft.com/office/drawing/2014/main" id="{F9B927AA-7809-4475-848E-BDD964147AE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74" name="image4.png" descr="http://intranetsdm.movilidadbogota.gov.co:7778/images/pobtrans.gif">
          <a:extLst>
            <a:ext uri="{FF2B5EF4-FFF2-40B4-BE49-F238E27FC236}">
              <a16:creationId xmlns:a16="http://schemas.microsoft.com/office/drawing/2014/main" id="{BF70439C-DC6C-4476-B329-F7316626617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75" name="image4.png" descr="http://intranetsdm.movilidadbogota.gov.co:7778/images/pobtrans.gif">
          <a:extLst>
            <a:ext uri="{FF2B5EF4-FFF2-40B4-BE49-F238E27FC236}">
              <a16:creationId xmlns:a16="http://schemas.microsoft.com/office/drawing/2014/main" id="{6DECD452-1326-4C2C-9F59-3DBFBDC62B8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76" name="image4.png" descr="http://intranetsdm.movilidadbogota.gov.co:7778/images/pobtrans.gif">
          <a:extLst>
            <a:ext uri="{FF2B5EF4-FFF2-40B4-BE49-F238E27FC236}">
              <a16:creationId xmlns:a16="http://schemas.microsoft.com/office/drawing/2014/main" id="{8C6A577B-30F4-4137-81B8-26099C88DC2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77" name="image4.png" descr="http://intranetsdm.movilidadbogota.gov.co:7778/images/pobtrans.gif">
          <a:extLst>
            <a:ext uri="{FF2B5EF4-FFF2-40B4-BE49-F238E27FC236}">
              <a16:creationId xmlns:a16="http://schemas.microsoft.com/office/drawing/2014/main" id="{91F34A6F-51B7-4FBE-833E-98DDCC4473E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78" name="image4.png" descr="http://intranetsdm.movilidadbogota.gov.co:7778/images/pobtrans.gif">
          <a:extLst>
            <a:ext uri="{FF2B5EF4-FFF2-40B4-BE49-F238E27FC236}">
              <a16:creationId xmlns:a16="http://schemas.microsoft.com/office/drawing/2014/main" id="{EB368ADD-E46B-483D-AB67-D7959D6D87A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79" name="image4.png" descr="http://intranetsdm.movilidadbogota.gov.co:7778/images/pobtrans.gif">
          <a:extLst>
            <a:ext uri="{FF2B5EF4-FFF2-40B4-BE49-F238E27FC236}">
              <a16:creationId xmlns:a16="http://schemas.microsoft.com/office/drawing/2014/main" id="{01C618B7-2200-42EC-86C8-B58001BA69B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80" name="image4.png" descr="http://intranetsdm.movilidadbogota.gov.co:7778/images/pobtrans.gif">
          <a:extLst>
            <a:ext uri="{FF2B5EF4-FFF2-40B4-BE49-F238E27FC236}">
              <a16:creationId xmlns:a16="http://schemas.microsoft.com/office/drawing/2014/main" id="{45DF989E-E84F-4923-8634-55892387BE0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81" name="image4.png" descr="http://intranetsdm.movilidadbogota.gov.co:7778/images/pobtrans.gif">
          <a:extLst>
            <a:ext uri="{FF2B5EF4-FFF2-40B4-BE49-F238E27FC236}">
              <a16:creationId xmlns:a16="http://schemas.microsoft.com/office/drawing/2014/main" id="{CB46FFB2-345E-4221-A96D-CE7D0F2BBC4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82" name="image3.png" descr="http://intranetsdm.movilidadbogota.gov.co:7778/images/pobtrans.gif">
          <a:extLst>
            <a:ext uri="{FF2B5EF4-FFF2-40B4-BE49-F238E27FC236}">
              <a16:creationId xmlns:a16="http://schemas.microsoft.com/office/drawing/2014/main" id="{9852BE49-D4B6-4F11-8CF5-D344F27C3C5A}"/>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83" name="image3.png" descr="http://intranetsdm.movilidadbogota.gov.co:7778/images/pobtrans.gif">
          <a:extLst>
            <a:ext uri="{FF2B5EF4-FFF2-40B4-BE49-F238E27FC236}">
              <a16:creationId xmlns:a16="http://schemas.microsoft.com/office/drawing/2014/main" id="{0722656C-6FC3-4494-8855-99505E103900}"/>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84" name="image4.png" descr="http://intranetsdm.movilidadbogota.gov.co:7778/images/pobtrans.gif">
          <a:extLst>
            <a:ext uri="{FF2B5EF4-FFF2-40B4-BE49-F238E27FC236}">
              <a16:creationId xmlns:a16="http://schemas.microsoft.com/office/drawing/2014/main" id="{32065EF2-CA0A-46D8-B44F-C69AC665715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85" name="image4.png" descr="http://intranetsdm.movilidadbogota.gov.co:7778/images/pobtrans.gif">
          <a:extLst>
            <a:ext uri="{FF2B5EF4-FFF2-40B4-BE49-F238E27FC236}">
              <a16:creationId xmlns:a16="http://schemas.microsoft.com/office/drawing/2014/main" id="{FA5F72E9-84B8-4DFE-88E8-ED38D29A823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86" name="image4.png" descr="http://intranetsdm.movilidadbogota.gov.co:7778/images/pobtrans.gif">
          <a:extLst>
            <a:ext uri="{FF2B5EF4-FFF2-40B4-BE49-F238E27FC236}">
              <a16:creationId xmlns:a16="http://schemas.microsoft.com/office/drawing/2014/main" id="{2A39746A-28A9-4B52-B925-53092894F25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87" name="image4.png" descr="http://intranetsdm.movilidadbogota.gov.co:7778/images/pobtrans.gif">
          <a:extLst>
            <a:ext uri="{FF2B5EF4-FFF2-40B4-BE49-F238E27FC236}">
              <a16:creationId xmlns:a16="http://schemas.microsoft.com/office/drawing/2014/main" id="{C8F91CAC-1479-4E6E-A905-152D266E603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88" name="image4.png" descr="http://intranetsdm.movilidadbogota.gov.co:7778/images/pobtrans.gif">
          <a:extLst>
            <a:ext uri="{FF2B5EF4-FFF2-40B4-BE49-F238E27FC236}">
              <a16:creationId xmlns:a16="http://schemas.microsoft.com/office/drawing/2014/main" id="{1F992352-8F0D-4D3E-904C-97BF52E7347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89" name="image4.png" descr="http://intranetsdm.movilidadbogota.gov.co:7778/images/pobtrans.gif">
          <a:extLst>
            <a:ext uri="{FF2B5EF4-FFF2-40B4-BE49-F238E27FC236}">
              <a16:creationId xmlns:a16="http://schemas.microsoft.com/office/drawing/2014/main" id="{A2167C5A-335C-4F16-AEE1-2CCEA0CD50A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90" name="image4.png" descr="http://intranetsdm.movilidadbogota.gov.co:7778/images/pobtrans.gif">
          <a:extLst>
            <a:ext uri="{FF2B5EF4-FFF2-40B4-BE49-F238E27FC236}">
              <a16:creationId xmlns:a16="http://schemas.microsoft.com/office/drawing/2014/main" id="{06E44C3F-0702-4379-8C08-C7C90F9C862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91" name="image4.png" descr="http://intranetsdm.movilidadbogota.gov.co:7778/images/pobtrans.gif">
          <a:extLst>
            <a:ext uri="{FF2B5EF4-FFF2-40B4-BE49-F238E27FC236}">
              <a16:creationId xmlns:a16="http://schemas.microsoft.com/office/drawing/2014/main" id="{FC7E6CD5-3E90-48A7-8F2F-2C8BA5EC4C3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92" name="image4.png" descr="http://intranetsdm.movilidadbogota.gov.co:7778/images/pobtrans.gif">
          <a:extLst>
            <a:ext uri="{FF2B5EF4-FFF2-40B4-BE49-F238E27FC236}">
              <a16:creationId xmlns:a16="http://schemas.microsoft.com/office/drawing/2014/main" id="{1BD899B1-1469-4799-A255-C75514A62C7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93" name="image4.png" descr="http://intranetsdm.movilidadbogota.gov.co:7778/images/pobtrans.gif">
          <a:extLst>
            <a:ext uri="{FF2B5EF4-FFF2-40B4-BE49-F238E27FC236}">
              <a16:creationId xmlns:a16="http://schemas.microsoft.com/office/drawing/2014/main" id="{B6D1525C-73FC-4FEC-B3E3-0DFC5593B96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94" name="image4.png" descr="http://intranetsdm.movilidadbogota.gov.co:7778/images/pobtrans.gif">
          <a:extLst>
            <a:ext uri="{FF2B5EF4-FFF2-40B4-BE49-F238E27FC236}">
              <a16:creationId xmlns:a16="http://schemas.microsoft.com/office/drawing/2014/main" id="{50DB82EE-B480-48CF-B6DE-B3A4DC42454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95" name="image4.png" descr="http://intranetsdm.movilidadbogota.gov.co:7778/images/pobtrans.gif">
          <a:extLst>
            <a:ext uri="{FF2B5EF4-FFF2-40B4-BE49-F238E27FC236}">
              <a16:creationId xmlns:a16="http://schemas.microsoft.com/office/drawing/2014/main" id="{7BE6CDA0-9194-47EA-8BEA-463E74B18A2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96" name="image3.png" descr="http://intranetsdm.movilidadbogota.gov.co:7778/images/pobtrans.gif">
          <a:extLst>
            <a:ext uri="{FF2B5EF4-FFF2-40B4-BE49-F238E27FC236}">
              <a16:creationId xmlns:a16="http://schemas.microsoft.com/office/drawing/2014/main" id="{81A782E6-A79E-4A91-9984-CCACDFD6CF0A}"/>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897" name="image3.png" descr="http://intranetsdm.movilidadbogota.gov.co:7778/images/pobtrans.gif">
          <a:extLst>
            <a:ext uri="{FF2B5EF4-FFF2-40B4-BE49-F238E27FC236}">
              <a16:creationId xmlns:a16="http://schemas.microsoft.com/office/drawing/2014/main" id="{48E08559-7B83-434C-97FD-2FEB51E920CD}"/>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98" name="image4.png" descr="http://intranetsdm.movilidadbogota.gov.co:7778/images/pobtrans.gif">
          <a:extLst>
            <a:ext uri="{FF2B5EF4-FFF2-40B4-BE49-F238E27FC236}">
              <a16:creationId xmlns:a16="http://schemas.microsoft.com/office/drawing/2014/main" id="{4518BC70-9125-4BC8-94D2-0474C99FE98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899" name="image4.png" descr="http://intranetsdm.movilidadbogota.gov.co:7778/images/pobtrans.gif">
          <a:extLst>
            <a:ext uri="{FF2B5EF4-FFF2-40B4-BE49-F238E27FC236}">
              <a16:creationId xmlns:a16="http://schemas.microsoft.com/office/drawing/2014/main" id="{FE9BA5E5-9136-4341-8039-E573FD5588E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00" name="image4.png" descr="http://intranetsdm.movilidadbogota.gov.co:7778/images/pobtrans.gif">
          <a:extLst>
            <a:ext uri="{FF2B5EF4-FFF2-40B4-BE49-F238E27FC236}">
              <a16:creationId xmlns:a16="http://schemas.microsoft.com/office/drawing/2014/main" id="{AC7EBE31-40B4-41DC-BB2F-749D0956C64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01" name="image4.png" descr="http://intranetsdm.movilidadbogota.gov.co:7778/images/pobtrans.gif">
          <a:extLst>
            <a:ext uri="{FF2B5EF4-FFF2-40B4-BE49-F238E27FC236}">
              <a16:creationId xmlns:a16="http://schemas.microsoft.com/office/drawing/2014/main" id="{3FF37D29-51CB-4395-A650-18718CE9384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02" name="image4.png" descr="http://intranetsdm.movilidadbogota.gov.co:7778/images/pobtrans.gif">
          <a:extLst>
            <a:ext uri="{FF2B5EF4-FFF2-40B4-BE49-F238E27FC236}">
              <a16:creationId xmlns:a16="http://schemas.microsoft.com/office/drawing/2014/main" id="{98821524-87B8-484E-B2DA-7746CA88CA6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03" name="image4.png" descr="http://intranetsdm.movilidadbogota.gov.co:7778/images/pobtrans.gif">
          <a:extLst>
            <a:ext uri="{FF2B5EF4-FFF2-40B4-BE49-F238E27FC236}">
              <a16:creationId xmlns:a16="http://schemas.microsoft.com/office/drawing/2014/main" id="{C65F1C6E-09FC-4482-BBA2-ECB7B5AA578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04" name="image4.png" descr="http://intranetsdm.movilidadbogota.gov.co:7778/images/pobtrans.gif">
          <a:extLst>
            <a:ext uri="{FF2B5EF4-FFF2-40B4-BE49-F238E27FC236}">
              <a16:creationId xmlns:a16="http://schemas.microsoft.com/office/drawing/2014/main" id="{856BF15E-F0EB-4C69-9931-6250F2273B0F}"/>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05" name="image4.png" descr="http://intranetsdm.movilidadbogota.gov.co:7778/images/pobtrans.gif">
          <a:extLst>
            <a:ext uri="{FF2B5EF4-FFF2-40B4-BE49-F238E27FC236}">
              <a16:creationId xmlns:a16="http://schemas.microsoft.com/office/drawing/2014/main" id="{18132033-3D17-4821-9CDD-DA634AA94B2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06" name="image4.png" descr="http://intranetsdm.movilidadbogota.gov.co:7778/images/pobtrans.gif">
          <a:extLst>
            <a:ext uri="{FF2B5EF4-FFF2-40B4-BE49-F238E27FC236}">
              <a16:creationId xmlns:a16="http://schemas.microsoft.com/office/drawing/2014/main" id="{B517DF77-AADC-4551-AE8C-36669A473EF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07" name="image4.png" descr="http://intranetsdm.movilidadbogota.gov.co:7778/images/pobtrans.gif">
          <a:extLst>
            <a:ext uri="{FF2B5EF4-FFF2-40B4-BE49-F238E27FC236}">
              <a16:creationId xmlns:a16="http://schemas.microsoft.com/office/drawing/2014/main" id="{05B680ED-83B6-4CBF-B086-63DD3B4FEA5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08" name="image4.png" descr="http://intranetsdm.movilidadbogota.gov.co:7778/images/pobtrans.gif">
          <a:extLst>
            <a:ext uri="{FF2B5EF4-FFF2-40B4-BE49-F238E27FC236}">
              <a16:creationId xmlns:a16="http://schemas.microsoft.com/office/drawing/2014/main" id="{0A05D74D-B1E0-428D-9E95-10AEB4DC7F4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09" name="image4.png" descr="http://intranetsdm.movilidadbogota.gov.co:7778/images/pobtrans.gif">
          <a:extLst>
            <a:ext uri="{FF2B5EF4-FFF2-40B4-BE49-F238E27FC236}">
              <a16:creationId xmlns:a16="http://schemas.microsoft.com/office/drawing/2014/main" id="{B66400E5-D012-4BFB-A049-5FA800DDA266}"/>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10" name="image3.png" descr="http://intranetsdm.movilidadbogota.gov.co:7778/images/pobtrans.gif">
          <a:extLst>
            <a:ext uri="{FF2B5EF4-FFF2-40B4-BE49-F238E27FC236}">
              <a16:creationId xmlns:a16="http://schemas.microsoft.com/office/drawing/2014/main" id="{1DEC6342-8F3E-4D2D-A65F-3595B0C3BD31}"/>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11" name="image3.png" descr="http://intranetsdm.movilidadbogota.gov.co:7778/images/pobtrans.gif">
          <a:extLst>
            <a:ext uri="{FF2B5EF4-FFF2-40B4-BE49-F238E27FC236}">
              <a16:creationId xmlns:a16="http://schemas.microsoft.com/office/drawing/2014/main" id="{4A603CDD-050D-45D8-B20C-048C5468242C}"/>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12" name="image4.png" descr="http://intranetsdm.movilidadbogota.gov.co:7778/images/pobtrans.gif">
          <a:extLst>
            <a:ext uri="{FF2B5EF4-FFF2-40B4-BE49-F238E27FC236}">
              <a16:creationId xmlns:a16="http://schemas.microsoft.com/office/drawing/2014/main" id="{7D78F6C9-FF6C-46D7-B03C-2D997FA114A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13" name="image4.png" descr="http://intranetsdm.movilidadbogota.gov.co:7778/images/pobtrans.gif">
          <a:extLst>
            <a:ext uri="{FF2B5EF4-FFF2-40B4-BE49-F238E27FC236}">
              <a16:creationId xmlns:a16="http://schemas.microsoft.com/office/drawing/2014/main" id="{48AEA843-FC49-4126-B99D-4121D80BAA3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14" name="image4.png" descr="http://intranetsdm.movilidadbogota.gov.co:7778/images/pobtrans.gif">
          <a:extLst>
            <a:ext uri="{FF2B5EF4-FFF2-40B4-BE49-F238E27FC236}">
              <a16:creationId xmlns:a16="http://schemas.microsoft.com/office/drawing/2014/main" id="{959F875C-F258-4E6D-9D30-5F0460A969E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15" name="image4.png" descr="http://intranetsdm.movilidadbogota.gov.co:7778/images/pobtrans.gif">
          <a:extLst>
            <a:ext uri="{FF2B5EF4-FFF2-40B4-BE49-F238E27FC236}">
              <a16:creationId xmlns:a16="http://schemas.microsoft.com/office/drawing/2014/main" id="{959F5D01-AE8B-464E-95EC-97A75F7DAC4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16" name="image4.png" descr="http://intranetsdm.movilidadbogota.gov.co:7778/images/pobtrans.gif">
          <a:extLst>
            <a:ext uri="{FF2B5EF4-FFF2-40B4-BE49-F238E27FC236}">
              <a16:creationId xmlns:a16="http://schemas.microsoft.com/office/drawing/2014/main" id="{CD456C09-4092-4949-B683-2CF6573E9EF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17" name="image4.png" descr="http://intranetsdm.movilidadbogota.gov.co:7778/images/pobtrans.gif">
          <a:extLst>
            <a:ext uri="{FF2B5EF4-FFF2-40B4-BE49-F238E27FC236}">
              <a16:creationId xmlns:a16="http://schemas.microsoft.com/office/drawing/2014/main" id="{47FAEA49-CAA2-4FAD-AECD-3056D25BFDF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18" name="image4.png" descr="http://intranetsdm.movilidadbogota.gov.co:7778/images/pobtrans.gif">
          <a:extLst>
            <a:ext uri="{FF2B5EF4-FFF2-40B4-BE49-F238E27FC236}">
              <a16:creationId xmlns:a16="http://schemas.microsoft.com/office/drawing/2014/main" id="{4AD46218-0151-4A52-8FFE-326ECED3E16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19" name="image4.png" descr="http://intranetsdm.movilidadbogota.gov.co:7778/images/pobtrans.gif">
          <a:extLst>
            <a:ext uri="{FF2B5EF4-FFF2-40B4-BE49-F238E27FC236}">
              <a16:creationId xmlns:a16="http://schemas.microsoft.com/office/drawing/2014/main" id="{970E764E-3D18-460F-B38F-3BC93145B5C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20" name="image4.png" descr="http://intranetsdm.movilidadbogota.gov.co:7778/images/pobtrans.gif">
          <a:extLst>
            <a:ext uri="{FF2B5EF4-FFF2-40B4-BE49-F238E27FC236}">
              <a16:creationId xmlns:a16="http://schemas.microsoft.com/office/drawing/2014/main" id="{9F548BC7-52DC-495A-A879-BD997252A5A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21" name="image4.png" descr="http://intranetsdm.movilidadbogota.gov.co:7778/images/pobtrans.gif">
          <a:extLst>
            <a:ext uri="{FF2B5EF4-FFF2-40B4-BE49-F238E27FC236}">
              <a16:creationId xmlns:a16="http://schemas.microsoft.com/office/drawing/2014/main" id="{35F77B51-6329-4E68-A893-DB66FD6495B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22" name="image4.png" descr="http://intranetsdm.movilidadbogota.gov.co:7778/images/pobtrans.gif">
          <a:extLst>
            <a:ext uri="{FF2B5EF4-FFF2-40B4-BE49-F238E27FC236}">
              <a16:creationId xmlns:a16="http://schemas.microsoft.com/office/drawing/2014/main" id="{FF9531D5-FA3C-4967-B5C5-7E461D6605D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23" name="image4.png" descr="http://intranetsdm.movilidadbogota.gov.co:7778/images/pobtrans.gif">
          <a:extLst>
            <a:ext uri="{FF2B5EF4-FFF2-40B4-BE49-F238E27FC236}">
              <a16:creationId xmlns:a16="http://schemas.microsoft.com/office/drawing/2014/main" id="{F338BE8F-F386-4C8F-BD3D-ED18C76AB59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24" name="image3.png" descr="http://intranetsdm.movilidadbogota.gov.co:7778/images/pobtrans.gif">
          <a:extLst>
            <a:ext uri="{FF2B5EF4-FFF2-40B4-BE49-F238E27FC236}">
              <a16:creationId xmlns:a16="http://schemas.microsoft.com/office/drawing/2014/main" id="{D31917B4-91DB-4868-89DA-20E1BDCC4D46}"/>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925" name="image3.png" descr="http://intranetsdm.movilidadbogota.gov.co:7778/images/pobtrans.gif">
          <a:extLst>
            <a:ext uri="{FF2B5EF4-FFF2-40B4-BE49-F238E27FC236}">
              <a16:creationId xmlns:a16="http://schemas.microsoft.com/office/drawing/2014/main" id="{F38619D6-744D-4006-ABD8-3EBF5A110959}"/>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26" name="image4.png" descr="http://intranetsdm.movilidadbogota.gov.co:7778/images/pobtrans.gif">
          <a:extLst>
            <a:ext uri="{FF2B5EF4-FFF2-40B4-BE49-F238E27FC236}">
              <a16:creationId xmlns:a16="http://schemas.microsoft.com/office/drawing/2014/main" id="{AB467573-933F-4527-83D4-E262827B188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27" name="image4.png" descr="http://intranetsdm.movilidadbogota.gov.co:7778/images/pobtrans.gif">
          <a:extLst>
            <a:ext uri="{FF2B5EF4-FFF2-40B4-BE49-F238E27FC236}">
              <a16:creationId xmlns:a16="http://schemas.microsoft.com/office/drawing/2014/main" id="{B8CFBAF9-F087-4467-B94F-4E86CC099FC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28" name="image4.png" descr="http://intranetsdm.movilidadbogota.gov.co:7778/images/pobtrans.gif">
          <a:extLst>
            <a:ext uri="{FF2B5EF4-FFF2-40B4-BE49-F238E27FC236}">
              <a16:creationId xmlns:a16="http://schemas.microsoft.com/office/drawing/2014/main" id="{3CEBC898-C8D8-41B2-9F00-A8F67C15B38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29" name="image4.png" descr="http://intranetsdm.movilidadbogota.gov.co:7778/images/pobtrans.gif">
          <a:extLst>
            <a:ext uri="{FF2B5EF4-FFF2-40B4-BE49-F238E27FC236}">
              <a16:creationId xmlns:a16="http://schemas.microsoft.com/office/drawing/2014/main" id="{0BF5C4FB-6BFE-4509-A2FB-52228C2588B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30" name="image4.png" descr="http://intranetsdm.movilidadbogota.gov.co:7778/images/pobtrans.gif">
          <a:extLst>
            <a:ext uri="{FF2B5EF4-FFF2-40B4-BE49-F238E27FC236}">
              <a16:creationId xmlns:a16="http://schemas.microsoft.com/office/drawing/2014/main" id="{867ABD7D-23E6-42B8-8356-DFE89DB2A30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31" name="image4.png" descr="http://intranetsdm.movilidadbogota.gov.co:7778/images/pobtrans.gif">
          <a:extLst>
            <a:ext uri="{FF2B5EF4-FFF2-40B4-BE49-F238E27FC236}">
              <a16:creationId xmlns:a16="http://schemas.microsoft.com/office/drawing/2014/main" id="{D9D3AA61-D909-4B84-ACE2-944624B3B1CB}"/>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32" name="image4.png" descr="http://intranetsdm.movilidadbogota.gov.co:7778/images/pobtrans.gif">
          <a:extLst>
            <a:ext uri="{FF2B5EF4-FFF2-40B4-BE49-F238E27FC236}">
              <a16:creationId xmlns:a16="http://schemas.microsoft.com/office/drawing/2014/main" id="{15D3B9D7-0B72-45CB-ADB1-8147A595864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33" name="image4.png" descr="http://intranetsdm.movilidadbogota.gov.co:7778/images/pobtrans.gif">
          <a:extLst>
            <a:ext uri="{FF2B5EF4-FFF2-40B4-BE49-F238E27FC236}">
              <a16:creationId xmlns:a16="http://schemas.microsoft.com/office/drawing/2014/main" id="{54A3976C-BD35-4C50-93B9-B3FDB677BED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34" name="image4.png" descr="http://intranetsdm.movilidadbogota.gov.co:7778/images/pobtrans.gif">
          <a:extLst>
            <a:ext uri="{FF2B5EF4-FFF2-40B4-BE49-F238E27FC236}">
              <a16:creationId xmlns:a16="http://schemas.microsoft.com/office/drawing/2014/main" id="{A36162D7-AF5E-413E-BF5A-E6386F62575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35" name="image4.png" descr="http://intranetsdm.movilidadbogota.gov.co:7778/images/pobtrans.gif">
          <a:extLst>
            <a:ext uri="{FF2B5EF4-FFF2-40B4-BE49-F238E27FC236}">
              <a16:creationId xmlns:a16="http://schemas.microsoft.com/office/drawing/2014/main" id="{3F11B622-1753-40A6-A6A4-2829CEE569B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36" name="image4.png" descr="http://intranetsdm.movilidadbogota.gov.co:7778/images/pobtrans.gif">
          <a:extLst>
            <a:ext uri="{FF2B5EF4-FFF2-40B4-BE49-F238E27FC236}">
              <a16:creationId xmlns:a16="http://schemas.microsoft.com/office/drawing/2014/main" id="{9692077D-0282-4493-A7FD-554B69E21AF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37" name="image4.png" descr="http://intranetsdm.movilidadbogota.gov.co:7778/images/pobtrans.gif">
          <a:extLst>
            <a:ext uri="{FF2B5EF4-FFF2-40B4-BE49-F238E27FC236}">
              <a16:creationId xmlns:a16="http://schemas.microsoft.com/office/drawing/2014/main" id="{33A4C935-DAD8-43C3-8B45-51F876A86F8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38" name="image3.png" descr="http://intranetsdm.movilidadbogota.gov.co:7778/images/pobtrans.gif">
          <a:extLst>
            <a:ext uri="{FF2B5EF4-FFF2-40B4-BE49-F238E27FC236}">
              <a16:creationId xmlns:a16="http://schemas.microsoft.com/office/drawing/2014/main" id="{336F3AD3-10DC-46D6-8EF9-9C4ED465CB26}"/>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39" name="image3.png" descr="http://intranetsdm.movilidadbogota.gov.co:7778/images/pobtrans.gif">
          <a:extLst>
            <a:ext uri="{FF2B5EF4-FFF2-40B4-BE49-F238E27FC236}">
              <a16:creationId xmlns:a16="http://schemas.microsoft.com/office/drawing/2014/main" id="{9DAF97C5-84F3-4ECB-8783-724C57FC45FA}"/>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40" name="image4.png" descr="http://intranetsdm.movilidadbogota.gov.co:7778/images/pobtrans.gif">
          <a:extLst>
            <a:ext uri="{FF2B5EF4-FFF2-40B4-BE49-F238E27FC236}">
              <a16:creationId xmlns:a16="http://schemas.microsoft.com/office/drawing/2014/main" id="{E4618DB4-EEDF-4F9D-855B-824A57C22A2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41" name="image4.png" descr="http://intranetsdm.movilidadbogota.gov.co:7778/images/pobtrans.gif">
          <a:extLst>
            <a:ext uri="{FF2B5EF4-FFF2-40B4-BE49-F238E27FC236}">
              <a16:creationId xmlns:a16="http://schemas.microsoft.com/office/drawing/2014/main" id="{CBD9309C-3EE8-4DD2-82F7-9B3DEFC0305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42" name="image4.png" descr="http://intranetsdm.movilidadbogota.gov.co:7778/images/pobtrans.gif">
          <a:extLst>
            <a:ext uri="{FF2B5EF4-FFF2-40B4-BE49-F238E27FC236}">
              <a16:creationId xmlns:a16="http://schemas.microsoft.com/office/drawing/2014/main" id="{26501E80-5461-470E-904A-E87DFF459BB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43" name="image4.png" descr="http://intranetsdm.movilidadbogota.gov.co:7778/images/pobtrans.gif">
          <a:extLst>
            <a:ext uri="{FF2B5EF4-FFF2-40B4-BE49-F238E27FC236}">
              <a16:creationId xmlns:a16="http://schemas.microsoft.com/office/drawing/2014/main" id="{27E044C0-EFF1-43E7-AE46-4CCC2E2941A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44" name="image4.png" descr="http://intranetsdm.movilidadbogota.gov.co:7778/images/pobtrans.gif">
          <a:extLst>
            <a:ext uri="{FF2B5EF4-FFF2-40B4-BE49-F238E27FC236}">
              <a16:creationId xmlns:a16="http://schemas.microsoft.com/office/drawing/2014/main" id="{1E4D88B1-F083-4E2C-94B1-C68EE248236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45" name="image4.png" descr="http://intranetsdm.movilidadbogota.gov.co:7778/images/pobtrans.gif">
          <a:extLst>
            <a:ext uri="{FF2B5EF4-FFF2-40B4-BE49-F238E27FC236}">
              <a16:creationId xmlns:a16="http://schemas.microsoft.com/office/drawing/2014/main" id="{30752921-D4AF-4135-8686-71B03F82187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46" name="image4.png" descr="http://intranetsdm.movilidadbogota.gov.co:7778/images/pobtrans.gif">
          <a:extLst>
            <a:ext uri="{FF2B5EF4-FFF2-40B4-BE49-F238E27FC236}">
              <a16:creationId xmlns:a16="http://schemas.microsoft.com/office/drawing/2014/main" id="{341871FC-0CB1-4491-B2FE-AD1E399590E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47" name="image4.png" descr="http://intranetsdm.movilidadbogota.gov.co:7778/images/pobtrans.gif">
          <a:extLst>
            <a:ext uri="{FF2B5EF4-FFF2-40B4-BE49-F238E27FC236}">
              <a16:creationId xmlns:a16="http://schemas.microsoft.com/office/drawing/2014/main" id="{4C37BBAA-39FD-493C-B203-E7885737693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48" name="image4.png" descr="http://intranetsdm.movilidadbogota.gov.co:7778/images/pobtrans.gif">
          <a:extLst>
            <a:ext uri="{FF2B5EF4-FFF2-40B4-BE49-F238E27FC236}">
              <a16:creationId xmlns:a16="http://schemas.microsoft.com/office/drawing/2014/main" id="{094CAF01-C8B4-4AA8-BECE-BF7BEC58BD9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49" name="image4.png" descr="http://intranetsdm.movilidadbogota.gov.co:7778/images/pobtrans.gif">
          <a:extLst>
            <a:ext uri="{FF2B5EF4-FFF2-40B4-BE49-F238E27FC236}">
              <a16:creationId xmlns:a16="http://schemas.microsoft.com/office/drawing/2014/main" id="{648D40DA-10D3-462D-91FF-108D71943BE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0" name="image4.png" descr="http://intranetsdm.movilidadbogota.gov.co:7778/images/pobtrans.gif">
          <a:extLst>
            <a:ext uri="{FF2B5EF4-FFF2-40B4-BE49-F238E27FC236}">
              <a16:creationId xmlns:a16="http://schemas.microsoft.com/office/drawing/2014/main" id="{AEC94228-DDF9-4E74-8329-944DFC50E7C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1" name="image4.png" descr="http://intranetsdm.movilidadbogota.gov.co:7778/images/pobtrans.gif">
          <a:extLst>
            <a:ext uri="{FF2B5EF4-FFF2-40B4-BE49-F238E27FC236}">
              <a16:creationId xmlns:a16="http://schemas.microsoft.com/office/drawing/2014/main" id="{A0F476BC-8E3E-47B0-AAD7-7BA34473A0D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2" name="image3.png" descr="http://intranetsdm.movilidadbogota.gov.co:7778/images/pobtrans.gif">
          <a:extLst>
            <a:ext uri="{FF2B5EF4-FFF2-40B4-BE49-F238E27FC236}">
              <a16:creationId xmlns:a16="http://schemas.microsoft.com/office/drawing/2014/main" id="{87F278B8-AAB6-415E-AAED-6276DC3B5B55}"/>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3" name="image3.png" descr="http://intranetsdm.movilidadbogota.gov.co:7778/images/pobtrans.gif">
          <a:extLst>
            <a:ext uri="{FF2B5EF4-FFF2-40B4-BE49-F238E27FC236}">
              <a16:creationId xmlns:a16="http://schemas.microsoft.com/office/drawing/2014/main" id="{A2A8CEDA-F804-41F9-A30C-FF12A420BBB3}"/>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4" name="image4.png" descr="http://intranetsdm.movilidadbogota.gov.co:7778/images/pobtrans.gif">
          <a:extLst>
            <a:ext uri="{FF2B5EF4-FFF2-40B4-BE49-F238E27FC236}">
              <a16:creationId xmlns:a16="http://schemas.microsoft.com/office/drawing/2014/main" id="{09C74250-82D9-44DE-A866-CF6AC0FB2C3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5" name="image4.png" descr="http://intranetsdm.movilidadbogota.gov.co:7778/images/pobtrans.gif">
          <a:extLst>
            <a:ext uri="{FF2B5EF4-FFF2-40B4-BE49-F238E27FC236}">
              <a16:creationId xmlns:a16="http://schemas.microsoft.com/office/drawing/2014/main" id="{28C4C199-1EDE-4EFA-B80A-4F54920E7BC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6" name="image4.png" descr="http://intranetsdm.movilidadbogota.gov.co:7778/images/pobtrans.gif">
          <a:extLst>
            <a:ext uri="{FF2B5EF4-FFF2-40B4-BE49-F238E27FC236}">
              <a16:creationId xmlns:a16="http://schemas.microsoft.com/office/drawing/2014/main" id="{6B8D12A0-40D1-4EBA-A925-6E22841A245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7" name="image4.png" descr="http://intranetsdm.movilidadbogota.gov.co:7778/images/pobtrans.gif">
          <a:extLst>
            <a:ext uri="{FF2B5EF4-FFF2-40B4-BE49-F238E27FC236}">
              <a16:creationId xmlns:a16="http://schemas.microsoft.com/office/drawing/2014/main" id="{670A58AF-E5FA-4360-B1F5-AE51C4E409D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8" name="image4.png" descr="http://intranetsdm.movilidadbogota.gov.co:7778/images/pobtrans.gif">
          <a:extLst>
            <a:ext uri="{FF2B5EF4-FFF2-40B4-BE49-F238E27FC236}">
              <a16:creationId xmlns:a16="http://schemas.microsoft.com/office/drawing/2014/main" id="{8073CD95-F46F-4674-BBC0-AF9907CA8DD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9" name="image4.png" descr="http://intranetsdm.movilidadbogota.gov.co:7778/images/pobtrans.gif">
          <a:extLst>
            <a:ext uri="{FF2B5EF4-FFF2-40B4-BE49-F238E27FC236}">
              <a16:creationId xmlns:a16="http://schemas.microsoft.com/office/drawing/2014/main" id="{7677B33F-7358-4ADF-B2EE-F86B204A171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0" name="image4.png" descr="http://intranetsdm.movilidadbogota.gov.co:7778/images/pobtrans.gif">
          <a:extLst>
            <a:ext uri="{FF2B5EF4-FFF2-40B4-BE49-F238E27FC236}">
              <a16:creationId xmlns:a16="http://schemas.microsoft.com/office/drawing/2014/main" id="{0538922F-570F-41CD-A371-89961581E9C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1" name="image4.png" descr="http://intranetsdm.movilidadbogota.gov.co:7778/images/pobtrans.gif">
          <a:extLst>
            <a:ext uri="{FF2B5EF4-FFF2-40B4-BE49-F238E27FC236}">
              <a16:creationId xmlns:a16="http://schemas.microsoft.com/office/drawing/2014/main" id="{5956F2D7-3393-463A-9803-A4292DD1913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2" name="image4.png" descr="http://intranetsdm.movilidadbogota.gov.co:7778/images/pobtrans.gif">
          <a:extLst>
            <a:ext uri="{FF2B5EF4-FFF2-40B4-BE49-F238E27FC236}">
              <a16:creationId xmlns:a16="http://schemas.microsoft.com/office/drawing/2014/main" id="{6EC2A85F-5EC6-455A-BE32-25A335495FD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3" name="image4.png" descr="http://intranetsdm.movilidadbogota.gov.co:7778/images/pobtrans.gif">
          <a:extLst>
            <a:ext uri="{FF2B5EF4-FFF2-40B4-BE49-F238E27FC236}">
              <a16:creationId xmlns:a16="http://schemas.microsoft.com/office/drawing/2014/main" id="{191D811A-08D0-4404-B097-6D92F3D9257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4" name="image4.png" descr="http://intranetsdm.movilidadbogota.gov.co:7778/images/pobtrans.gif">
          <a:extLst>
            <a:ext uri="{FF2B5EF4-FFF2-40B4-BE49-F238E27FC236}">
              <a16:creationId xmlns:a16="http://schemas.microsoft.com/office/drawing/2014/main" id="{66FBB549-20E6-4E9A-B3BD-8181D1844E2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5" name="image4.png" descr="http://intranetsdm.movilidadbogota.gov.co:7778/images/pobtrans.gif">
          <a:extLst>
            <a:ext uri="{FF2B5EF4-FFF2-40B4-BE49-F238E27FC236}">
              <a16:creationId xmlns:a16="http://schemas.microsoft.com/office/drawing/2014/main" id="{282E6C63-E934-42BE-AC8B-A55BC20FBAD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6" name="image3.png" descr="http://intranetsdm.movilidadbogota.gov.co:7778/images/pobtrans.gif">
          <a:extLst>
            <a:ext uri="{FF2B5EF4-FFF2-40B4-BE49-F238E27FC236}">
              <a16:creationId xmlns:a16="http://schemas.microsoft.com/office/drawing/2014/main" id="{C7CA1C49-ED99-4B74-B3D1-0AF1156102D9}"/>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7" name="image3.png" descr="http://intranetsdm.movilidadbogota.gov.co:7778/images/pobtrans.gif">
          <a:extLst>
            <a:ext uri="{FF2B5EF4-FFF2-40B4-BE49-F238E27FC236}">
              <a16:creationId xmlns:a16="http://schemas.microsoft.com/office/drawing/2014/main" id="{741E1F02-00F6-47AE-88A2-DE3588328ACC}"/>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8" name="image4.png" descr="http://intranetsdm.movilidadbogota.gov.co:7778/images/pobtrans.gif">
          <a:extLst>
            <a:ext uri="{FF2B5EF4-FFF2-40B4-BE49-F238E27FC236}">
              <a16:creationId xmlns:a16="http://schemas.microsoft.com/office/drawing/2014/main" id="{0BD9F22B-3530-4ECB-9E1E-348123B0AD7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9" name="image4.png" descr="http://intranetsdm.movilidadbogota.gov.co:7778/images/pobtrans.gif">
          <a:extLst>
            <a:ext uri="{FF2B5EF4-FFF2-40B4-BE49-F238E27FC236}">
              <a16:creationId xmlns:a16="http://schemas.microsoft.com/office/drawing/2014/main" id="{DAC39D49-AD87-4C03-9B47-0D070F7F1BC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0" name="image4.png" descr="http://intranetsdm.movilidadbogota.gov.co:7778/images/pobtrans.gif">
          <a:extLst>
            <a:ext uri="{FF2B5EF4-FFF2-40B4-BE49-F238E27FC236}">
              <a16:creationId xmlns:a16="http://schemas.microsoft.com/office/drawing/2014/main" id="{7058A879-3343-4DD5-8909-A2AF616C0E5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1" name="image4.png" descr="http://intranetsdm.movilidadbogota.gov.co:7778/images/pobtrans.gif">
          <a:extLst>
            <a:ext uri="{FF2B5EF4-FFF2-40B4-BE49-F238E27FC236}">
              <a16:creationId xmlns:a16="http://schemas.microsoft.com/office/drawing/2014/main" id="{7533AE07-ED87-4564-8C9F-BA7B4A77AAB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2" name="image4.png" descr="http://intranetsdm.movilidadbogota.gov.co:7778/images/pobtrans.gif">
          <a:extLst>
            <a:ext uri="{FF2B5EF4-FFF2-40B4-BE49-F238E27FC236}">
              <a16:creationId xmlns:a16="http://schemas.microsoft.com/office/drawing/2014/main" id="{DB460180-EEA7-4D7A-A7E1-6DE7626C6DB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3" name="image4.png" descr="http://intranetsdm.movilidadbogota.gov.co:7778/images/pobtrans.gif">
          <a:extLst>
            <a:ext uri="{FF2B5EF4-FFF2-40B4-BE49-F238E27FC236}">
              <a16:creationId xmlns:a16="http://schemas.microsoft.com/office/drawing/2014/main" id="{0DB7BF26-1922-49D1-9B64-06154A5157F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4" name="image4.png" descr="http://intranetsdm.movilidadbogota.gov.co:7778/images/pobtrans.gif">
          <a:extLst>
            <a:ext uri="{FF2B5EF4-FFF2-40B4-BE49-F238E27FC236}">
              <a16:creationId xmlns:a16="http://schemas.microsoft.com/office/drawing/2014/main" id="{136E56C9-28D3-4D5C-A41D-DB99D68A4CC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5" name="image4.png" descr="http://intranetsdm.movilidadbogota.gov.co:7778/images/pobtrans.gif">
          <a:extLst>
            <a:ext uri="{FF2B5EF4-FFF2-40B4-BE49-F238E27FC236}">
              <a16:creationId xmlns:a16="http://schemas.microsoft.com/office/drawing/2014/main" id="{4C654D46-83CF-49E1-8F77-B7139DDBBFF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6" name="image4.png" descr="http://intranetsdm.movilidadbogota.gov.co:7778/images/pobtrans.gif">
          <a:extLst>
            <a:ext uri="{FF2B5EF4-FFF2-40B4-BE49-F238E27FC236}">
              <a16:creationId xmlns:a16="http://schemas.microsoft.com/office/drawing/2014/main" id="{EE1C4538-57E0-48F8-A578-97D0EC342DB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7" name="image4.png" descr="http://intranetsdm.movilidadbogota.gov.co:7778/images/pobtrans.gif">
          <a:extLst>
            <a:ext uri="{FF2B5EF4-FFF2-40B4-BE49-F238E27FC236}">
              <a16:creationId xmlns:a16="http://schemas.microsoft.com/office/drawing/2014/main" id="{AB2ACDC3-F44F-4CA7-A933-2DF146498E7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8" name="image4.png" descr="http://intranetsdm.movilidadbogota.gov.co:7778/images/pobtrans.gif">
          <a:extLst>
            <a:ext uri="{FF2B5EF4-FFF2-40B4-BE49-F238E27FC236}">
              <a16:creationId xmlns:a16="http://schemas.microsoft.com/office/drawing/2014/main" id="{982F7675-6C31-4CF4-A0A1-5CB2E95C89B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9" name="image4.png" descr="http://intranetsdm.movilidadbogota.gov.co:7778/images/pobtrans.gif">
          <a:extLst>
            <a:ext uri="{FF2B5EF4-FFF2-40B4-BE49-F238E27FC236}">
              <a16:creationId xmlns:a16="http://schemas.microsoft.com/office/drawing/2014/main" id="{1A7B4EA3-9F10-47F5-A694-9D4EE603039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0" name="image3.png" descr="http://intranetsdm.movilidadbogota.gov.co:7778/images/pobtrans.gif">
          <a:extLst>
            <a:ext uri="{FF2B5EF4-FFF2-40B4-BE49-F238E27FC236}">
              <a16:creationId xmlns:a16="http://schemas.microsoft.com/office/drawing/2014/main" id="{193164D0-8F0D-4031-819C-87D307B59270}"/>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1" name="image3.png" descr="http://intranetsdm.movilidadbogota.gov.co:7778/images/pobtrans.gif">
          <a:extLst>
            <a:ext uri="{FF2B5EF4-FFF2-40B4-BE49-F238E27FC236}">
              <a16:creationId xmlns:a16="http://schemas.microsoft.com/office/drawing/2014/main" id="{C102E91F-FF66-4F8E-9B15-17E82EC65247}"/>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82" name="image4.png" descr="http://intranetsdm.movilidadbogota.gov.co:7778/images/pobtrans.gif">
          <a:extLst>
            <a:ext uri="{FF2B5EF4-FFF2-40B4-BE49-F238E27FC236}">
              <a16:creationId xmlns:a16="http://schemas.microsoft.com/office/drawing/2014/main" id="{A99FC3A5-A4F7-4C2B-BD23-E699A5F98B3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83" name="image4.png" descr="http://intranetsdm.movilidadbogota.gov.co:7778/images/pobtrans.gif">
          <a:extLst>
            <a:ext uri="{FF2B5EF4-FFF2-40B4-BE49-F238E27FC236}">
              <a16:creationId xmlns:a16="http://schemas.microsoft.com/office/drawing/2014/main" id="{5E13559B-AE95-45AD-AEEF-90110BD98529}"/>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84" name="image4.png" descr="http://intranetsdm.movilidadbogota.gov.co:7778/images/pobtrans.gif">
          <a:extLst>
            <a:ext uri="{FF2B5EF4-FFF2-40B4-BE49-F238E27FC236}">
              <a16:creationId xmlns:a16="http://schemas.microsoft.com/office/drawing/2014/main" id="{DBD66D36-8073-4DE1-93B4-05A8056C82E1}"/>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85" name="image4.png" descr="http://intranetsdm.movilidadbogota.gov.co:7778/images/pobtrans.gif">
          <a:extLst>
            <a:ext uri="{FF2B5EF4-FFF2-40B4-BE49-F238E27FC236}">
              <a16:creationId xmlns:a16="http://schemas.microsoft.com/office/drawing/2014/main" id="{24C92E8B-27E6-4235-AC4F-03EE652222E5}"/>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86" name="image4.png" descr="http://intranetsdm.movilidadbogota.gov.co:7778/images/pobtrans.gif">
          <a:extLst>
            <a:ext uri="{FF2B5EF4-FFF2-40B4-BE49-F238E27FC236}">
              <a16:creationId xmlns:a16="http://schemas.microsoft.com/office/drawing/2014/main" id="{574D9537-0F1F-465B-9994-852B6821CC83}"/>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87" name="image4.png" descr="http://intranetsdm.movilidadbogota.gov.co:7778/images/pobtrans.gif">
          <a:extLst>
            <a:ext uri="{FF2B5EF4-FFF2-40B4-BE49-F238E27FC236}">
              <a16:creationId xmlns:a16="http://schemas.microsoft.com/office/drawing/2014/main" id="{909FBC86-C598-49ED-9D2C-4609B29041C5}"/>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88" name="image4.png" descr="http://intranetsdm.movilidadbogota.gov.co:7778/images/pobtrans.gif">
          <a:extLst>
            <a:ext uri="{FF2B5EF4-FFF2-40B4-BE49-F238E27FC236}">
              <a16:creationId xmlns:a16="http://schemas.microsoft.com/office/drawing/2014/main" id="{9340A774-FCDC-4FCA-9695-72083AC0BF7F}"/>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89" name="image4.png" descr="http://intranetsdm.movilidadbogota.gov.co:7778/images/pobtrans.gif">
          <a:extLst>
            <a:ext uri="{FF2B5EF4-FFF2-40B4-BE49-F238E27FC236}">
              <a16:creationId xmlns:a16="http://schemas.microsoft.com/office/drawing/2014/main" id="{151E3408-A7B4-43BA-BE28-F10FAF031564}"/>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90" name="image4.png" descr="http://intranetsdm.movilidadbogota.gov.co:7778/images/pobtrans.gif">
          <a:extLst>
            <a:ext uri="{FF2B5EF4-FFF2-40B4-BE49-F238E27FC236}">
              <a16:creationId xmlns:a16="http://schemas.microsoft.com/office/drawing/2014/main" id="{04F8184B-EF4C-4359-AE92-564FABA5DF1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91" name="image4.png" descr="http://intranetsdm.movilidadbogota.gov.co:7778/images/pobtrans.gif">
          <a:extLst>
            <a:ext uri="{FF2B5EF4-FFF2-40B4-BE49-F238E27FC236}">
              <a16:creationId xmlns:a16="http://schemas.microsoft.com/office/drawing/2014/main" id="{3C44CA98-A9D7-4662-B2F3-2C9E3290C771}"/>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92" name="image4.png" descr="http://intranetsdm.movilidadbogota.gov.co:7778/images/pobtrans.gif">
          <a:extLst>
            <a:ext uri="{FF2B5EF4-FFF2-40B4-BE49-F238E27FC236}">
              <a16:creationId xmlns:a16="http://schemas.microsoft.com/office/drawing/2014/main" id="{C056A793-1D0C-4983-9CD2-8E0637E2571F}"/>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93" name="image4.png" descr="http://intranetsdm.movilidadbogota.gov.co:7778/images/pobtrans.gif">
          <a:extLst>
            <a:ext uri="{FF2B5EF4-FFF2-40B4-BE49-F238E27FC236}">
              <a16:creationId xmlns:a16="http://schemas.microsoft.com/office/drawing/2014/main" id="{03719F2C-6AB4-4D92-A081-A749DB3DB70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94" name="image3.png" descr="http://intranetsdm.movilidadbogota.gov.co:7778/images/pobtrans.gif">
          <a:extLst>
            <a:ext uri="{FF2B5EF4-FFF2-40B4-BE49-F238E27FC236}">
              <a16:creationId xmlns:a16="http://schemas.microsoft.com/office/drawing/2014/main" id="{85CA38EA-AC45-4C24-8ED8-6B2200C69B82}"/>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95" name="image3.png" descr="http://intranetsdm.movilidadbogota.gov.co:7778/images/pobtrans.gif">
          <a:extLst>
            <a:ext uri="{FF2B5EF4-FFF2-40B4-BE49-F238E27FC236}">
              <a16:creationId xmlns:a16="http://schemas.microsoft.com/office/drawing/2014/main" id="{626842FA-18D4-4DB6-8B0E-7BA73D550C36}"/>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96" name="image4.png" descr="http://intranetsdm.movilidadbogota.gov.co:7778/images/pobtrans.gif">
          <a:extLst>
            <a:ext uri="{FF2B5EF4-FFF2-40B4-BE49-F238E27FC236}">
              <a16:creationId xmlns:a16="http://schemas.microsoft.com/office/drawing/2014/main" id="{2D3138FF-9150-4604-9326-455B2668744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97" name="image4.png" descr="http://intranetsdm.movilidadbogota.gov.co:7778/images/pobtrans.gif">
          <a:extLst>
            <a:ext uri="{FF2B5EF4-FFF2-40B4-BE49-F238E27FC236}">
              <a16:creationId xmlns:a16="http://schemas.microsoft.com/office/drawing/2014/main" id="{CCFAAA4E-BCBA-4B03-B2A1-229BCAC87052}"/>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98" name="image4.png" descr="http://intranetsdm.movilidadbogota.gov.co:7778/images/pobtrans.gif">
          <a:extLst>
            <a:ext uri="{FF2B5EF4-FFF2-40B4-BE49-F238E27FC236}">
              <a16:creationId xmlns:a16="http://schemas.microsoft.com/office/drawing/2014/main" id="{6F88115B-5EEF-463D-A4E2-8F200699AD84}"/>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999" name="image4.png" descr="http://intranetsdm.movilidadbogota.gov.co:7778/images/pobtrans.gif">
          <a:extLst>
            <a:ext uri="{FF2B5EF4-FFF2-40B4-BE49-F238E27FC236}">
              <a16:creationId xmlns:a16="http://schemas.microsoft.com/office/drawing/2014/main" id="{64EEB033-9C59-4026-825E-6F8ED9399963}"/>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00" name="image4.png" descr="http://intranetsdm.movilidadbogota.gov.co:7778/images/pobtrans.gif">
          <a:extLst>
            <a:ext uri="{FF2B5EF4-FFF2-40B4-BE49-F238E27FC236}">
              <a16:creationId xmlns:a16="http://schemas.microsoft.com/office/drawing/2014/main" id="{FD2907E6-4630-4905-906F-C5F42F2F087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01" name="image4.png" descr="http://intranetsdm.movilidadbogota.gov.co:7778/images/pobtrans.gif">
          <a:extLst>
            <a:ext uri="{FF2B5EF4-FFF2-40B4-BE49-F238E27FC236}">
              <a16:creationId xmlns:a16="http://schemas.microsoft.com/office/drawing/2014/main" id="{4C496DE6-0B26-4037-B27C-E21E0DCBEB73}"/>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02" name="image4.png" descr="http://intranetsdm.movilidadbogota.gov.co:7778/images/pobtrans.gif">
          <a:extLst>
            <a:ext uri="{FF2B5EF4-FFF2-40B4-BE49-F238E27FC236}">
              <a16:creationId xmlns:a16="http://schemas.microsoft.com/office/drawing/2014/main" id="{ACE3D40C-9380-49D8-9807-2DBA15F7E208}"/>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03" name="image4.png" descr="http://intranetsdm.movilidadbogota.gov.co:7778/images/pobtrans.gif">
          <a:extLst>
            <a:ext uri="{FF2B5EF4-FFF2-40B4-BE49-F238E27FC236}">
              <a16:creationId xmlns:a16="http://schemas.microsoft.com/office/drawing/2014/main" id="{DDF489D1-BF70-4743-B227-379BBFA6D15E}"/>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04" name="image4.png" descr="http://intranetsdm.movilidadbogota.gov.co:7778/images/pobtrans.gif">
          <a:extLst>
            <a:ext uri="{FF2B5EF4-FFF2-40B4-BE49-F238E27FC236}">
              <a16:creationId xmlns:a16="http://schemas.microsoft.com/office/drawing/2014/main" id="{1487807D-5F5B-44F4-BCF4-B2C9A44293D1}"/>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05" name="image4.png" descr="http://intranetsdm.movilidadbogota.gov.co:7778/images/pobtrans.gif">
          <a:extLst>
            <a:ext uri="{FF2B5EF4-FFF2-40B4-BE49-F238E27FC236}">
              <a16:creationId xmlns:a16="http://schemas.microsoft.com/office/drawing/2014/main" id="{4541CB0C-7CE3-4113-93CB-90FDA66AE31D}"/>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06" name="image4.png" descr="http://intranetsdm.movilidadbogota.gov.co:7778/images/pobtrans.gif">
          <a:extLst>
            <a:ext uri="{FF2B5EF4-FFF2-40B4-BE49-F238E27FC236}">
              <a16:creationId xmlns:a16="http://schemas.microsoft.com/office/drawing/2014/main" id="{65069BE1-133B-477C-BAE8-310E5FE08686}"/>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07" name="image4.png" descr="http://intranetsdm.movilidadbogota.gov.co:7778/images/pobtrans.gif">
          <a:extLst>
            <a:ext uri="{FF2B5EF4-FFF2-40B4-BE49-F238E27FC236}">
              <a16:creationId xmlns:a16="http://schemas.microsoft.com/office/drawing/2014/main" id="{AA68B3E6-5C2F-4AA5-8EB3-0D4119B9C784}"/>
            </a:ext>
          </a:extLst>
        </xdr:cNvPr>
        <xdr:cNvPicPr preferRelativeResize="0"/>
      </xdr:nvPicPr>
      <xdr:blipFill>
        <a:blip xmlns:r="http://schemas.openxmlformats.org/officeDocument/2006/relationships" r:embed="rId1"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08" name="image3.png" descr="http://intranetsdm.movilidadbogota.gov.co:7778/images/pobtrans.gif">
          <a:extLst>
            <a:ext uri="{FF2B5EF4-FFF2-40B4-BE49-F238E27FC236}">
              <a16:creationId xmlns:a16="http://schemas.microsoft.com/office/drawing/2014/main" id="{B8B4D37C-3515-49CF-A9CA-43DB9104448E}"/>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09" name="image3.png" descr="http://intranetsdm.movilidadbogota.gov.co:7778/images/pobtrans.gif">
          <a:extLst>
            <a:ext uri="{FF2B5EF4-FFF2-40B4-BE49-F238E27FC236}">
              <a16:creationId xmlns:a16="http://schemas.microsoft.com/office/drawing/2014/main" id="{AEE644D3-2028-47BF-A94D-D65683BE9FF2}"/>
            </a:ext>
          </a:extLst>
        </xdr:cNvPr>
        <xdr:cNvPicPr preferRelativeResize="0"/>
      </xdr:nvPicPr>
      <xdr:blipFill>
        <a:blip xmlns:r="http://schemas.openxmlformats.org/officeDocument/2006/relationships" r:embed="rId2" cstate="print"/>
        <a:stretch>
          <a:fillRect/>
        </a:stretch>
      </xdr:blipFill>
      <xdr:spPr>
        <a:xfrm>
          <a:off x="3256597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10" name="image4.png" descr="http://intranetsdm.movilidadbogota.gov.co:7778/images/pobtrans.gif">
          <a:extLst>
            <a:ext uri="{FF2B5EF4-FFF2-40B4-BE49-F238E27FC236}">
              <a16:creationId xmlns:a16="http://schemas.microsoft.com/office/drawing/2014/main" id="{8CCC5B62-FDA0-4311-B968-F303594C43D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11" name="image4.png" descr="http://intranetsdm.movilidadbogota.gov.co:7778/images/pobtrans.gif">
          <a:extLst>
            <a:ext uri="{FF2B5EF4-FFF2-40B4-BE49-F238E27FC236}">
              <a16:creationId xmlns:a16="http://schemas.microsoft.com/office/drawing/2014/main" id="{D28F6E90-E5F1-4C0B-B86F-F7F9063989B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12" name="image4.png" descr="http://intranetsdm.movilidadbogota.gov.co:7778/images/pobtrans.gif">
          <a:extLst>
            <a:ext uri="{FF2B5EF4-FFF2-40B4-BE49-F238E27FC236}">
              <a16:creationId xmlns:a16="http://schemas.microsoft.com/office/drawing/2014/main" id="{DF656A55-3276-453F-9F54-7037AEF7B34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13" name="image4.png" descr="http://intranetsdm.movilidadbogota.gov.co:7778/images/pobtrans.gif">
          <a:extLst>
            <a:ext uri="{FF2B5EF4-FFF2-40B4-BE49-F238E27FC236}">
              <a16:creationId xmlns:a16="http://schemas.microsoft.com/office/drawing/2014/main" id="{58287397-A6C7-4993-A869-4339B038106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14" name="image4.png" descr="http://intranetsdm.movilidadbogota.gov.co:7778/images/pobtrans.gif">
          <a:extLst>
            <a:ext uri="{FF2B5EF4-FFF2-40B4-BE49-F238E27FC236}">
              <a16:creationId xmlns:a16="http://schemas.microsoft.com/office/drawing/2014/main" id="{59176E55-C876-4768-86F4-17E40984F50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15" name="image4.png" descr="http://intranetsdm.movilidadbogota.gov.co:7778/images/pobtrans.gif">
          <a:extLst>
            <a:ext uri="{FF2B5EF4-FFF2-40B4-BE49-F238E27FC236}">
              <a16:creationId xmlns:a16="http://schemas.microsoft.com/office/drawing/2014/main" id="{146D2434-9EA4-4FE5-BB00-8EA023DE7CB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16" name="image4.png" descr="http://intranetsdm.movilidadbogota.gov.co:7778/images/pobtrans.gif">
          <a:extLst>
            <a:ext uri="{FF2B5EF4-FFF2-40B4-BE49-F238E27FC236}">
              <a16:creationId xmlns:a16="http://schemas.microsoft.com/office/drawing/2014/main" id="{733E547F-D059-4C46-B8E3-4063D51CB4C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17" name="image4.png" descr="http://intranetsdm.movilidadbogota.gov.co:7778/images/pobtrans.gif">
          <a:extLst>
            <a:ext uri="{FF2B5EF4-FFF2-40B4-BE49-F238E27FC236}">
              <a16:creationId xmlns:a16="http://schemas.microsoft.com/office/drawing/2014/main" id="{12B097F3-CF9E-4C78-B2F9-78E2F9047B92}"/>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18" name="image4.png" descr="http://intranetsdm.movilidadbogota.gov.co:7778/images/pobtrans.gif">
          <a:extLst>
            <a:ext uri="{FF2B5EF4-FFF2-40B4-BE49-F238E27FC236}">
              <a16:creationId xmlns:a16="http://schemas.microsoft.com/office/drawing/2014/main" id="{E370C705-A933-4BA9-9D61-741027977A0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19" name="image4.png" descr="http://intranetsdm.movilidadbogota.gov.co:7778/images/pobtrans.gif">
          <a:extLst>
            <a:ext uri="{FF2B5EF4-FFF2-40B4-BE49-F238E27FC236}">
              <a16:creationId xmlns:a16="http://schemas.microsoft.com/office/drawing/2014/main" id="{436F4FE3-9CAF-48A3-965D-0E83153806D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20" name="image4.png" descr="http://intranetsdm.movilidadbogota.gov.co:7778/images/pobtrans.gif">
          <a:extLst>
            <a:ext uri="{FF2B5EF4-FFF2-40B4-BE49-F238E27FC236}">
              <a16:creationId xmlns:a16="http://schemas.microsoft.com/office/drawing/2014/main" id="{43AE237F-8B10-41EA-82AE-EA8F629AC40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21" name="image4.png" descr="http://intranetsdm.movilidadbogota.gov.co:7778/images/pobtrans.gif">
          <a:extLst>
            <a:ext uri="{FF2B5EF4-FFF2-40B4-BE49-F238E27FC236}">
              <a16:creationId xmlns:a16="http://schemas.microsoft.com/office/drawing/2014/main" id="{6A9AF4FB-A37A-4962-BB5E-0A4AD70C498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22" name="image3.png" descr="http://intranetsdm.movilidadbogota.gov.co:7778/images/pobtrans.gif">
          <a:extLst>
            <a:ext uri="{FF2B5EF4-FFF2-40B4-BE49-F238E27FC236}">
              <a16:creationId xmlns:a16="http://schemas.microsoft.com/office/drawing/2014/main" id="{12701DF5-FA15-4EA1-8427-33AA72DC2BFB}"/>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23" name="image3.png" descr="http://intranetsdm.movilidadbogota.gov.co:7778/images/pobtrans.gif">
          <a:extLst>
            <a:ext uri="{FF2B5EF4-FFF2-40B4-BE49-F238E27FC236}">
              <a16:creationId xmlns:a16="http://schemas.microsoft.com/office/drawing/2014/main" id="{CE2F433E-43FE-46DE-BC7B-6561610E930F}"/>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24" name="image4.png" descr="http://intranetsdm.movilidadbogota.gov.co:7778/images/pobtrans.gif">
          <a:extLst>
            <a:ext uri="{FF2B5EF4-FFF2-40B4-BE49-F238E27FC236}">
              <a16:creationId xmlns:a16="http://schemas.microsoft.com/office/drawing/2014/main" id="{F4B835C1-4340-4AB1-800E-D61284BBF13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25" name="image4.png" descr="http://intranetsdm.movilidadbogota.gov.co:7778/images/pobtrans.gif">
          <a:extLst>
            <a:ext uri="{FF2B5EF4-FFF2-40B4-BE49-F238E27FC236}">
              <a16:creationId xmlns:a16="http://schemas.microsoft.com/office/drawing/2014/main" id="{3F9E5A10-7719-47AF-8092-F3C5A0CE47D9}"/>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26" name="image4.png" descr="http://intranetsdm.movilidadbogota.gov.co:7778/images/pobtrans.gif">
          <a:extLst>
            <a:ext uri="{FF2B5EF4-FFF2-40B4-BE49-F238E27FC236}">
              <a16:creationId xmlns:a16="http://schemas.microsoft.com/office/drawing/2014/main" id="{7BBD369E-8C17-4E03-8511-98EEDE16CB1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27" name="image4.png" descr="http://intranetsdm.movilidadbogota.gov.co:7778/images/pobtrans.gif">
          <a:extLst>
            <a:ext uri="{FF2B5EF4-FFF2-40B4-BE49-F238E27FC236}">
              <a16:creationId xmlns:a16="http://schemas.microsoft.com/office/drawing/2014/main" id="{21C4E80E-40EA-4470-9009-0F472FA684B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28" name="image4.png" descr="http://intranetsdm.movilidadbogota.gov.co:7778/images/pobtrans.gif">
          <a:extLst>
            <a:ext uri="{FF2B5EF4-FFF2-40B4-BE49-F238E27FC236}">
              <a16:creationId xmlns:a16="http://schemas.microsoft.com/office/drawing/2014/main" id="{E9B729AE-9D5D-4287-9607-258A4B805E2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29" name="image4.png" descr="http://intranetsdm.movilidadbogota.gov.co:7778/images/pobtrans.gif">
          <a:extLst>
            <a:ext uri="{FF2B5EF4-FFF2-40B4-BE49-F238E27FC236}">
              <a16:creationId xmlns:a16="http://schemas.microsoft.com/office/drawing/2014/main" id="{55CF85C7-C74D-4579-9576-00398E815AF1}"/>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30" name="image4.png" descr="http://intranetsdm.movilidadbogota.gov.co:7778/images/pobtrans.gif">
          <a:extLst>
            <a:ext uri="{FF2B5EF4-FFF2-40B4-BE49-F238E27FC236}">
              <a16:creationId xmlns:a16="http://schemas.microsoft.com/office/drawing/2014/main" id="{F7135D68-9E0E-436B-A51D-659A909D336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31" name="image4.png" descr="http://intranetsdm.movilidadbogota.gov.co:7778/images/pobtrans.gif">
          <a:extLst>
            <a:ext uri="{FF2B5EF4-FFF2-40B4-BE49-F238E27FC236}">
              <a16:creationId xmlns:a16="http://schemas.microsoft.com/office/drawing/2014/main" id="{40601D63-C964-40CB-ADB6-3D4C4E98C33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32" name="image4.png" descr="http://intranetsdm.movilidadbogota.gov.co:7778/images/pobtrans.gif">
          <a:extLst>
            <a:ext uri="{FF2B5EF4-FFF2-40B4-BE49-F238E27FC236}">
              <a16:creationId xmlns:a16="http://schemas.microsoft.com/office/drawing/2014/main" id="{B236A5B9-B8A4-49B5-A363-F7EE7F17F5C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33" name="image4.png" descr="http://intranetsdm.movilidadbogota.gov.co:7778/images/pobtrans.gif">
          <a:extLst>
            <a:ext uri="{FF2B5EF4-FFF2-40B4-BE49-F238E27FC236}">
              <a16:creationId xmlns:a16="http://schemas.microsoft.com/office/drawing/2014/main" id="{9B553AD4-95A2-4827-B7CD-674DFFD5C91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34" name="image4.png" descr="http://intranetsdm.movilidadbogota.gov.co:7778/images/pobtrans.gif">
          <a:extLst>
            <a:ext uri="{FF2B5EF4-FFF2-40B4-BE49-F238E27FC236}">
              <a16:creationId xmlns:a16="http://schemas.microsoft.com/office/drawing/2014/main" id="{89686B40-BE5A-4BF8-A18C-4B5B2944C15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35" name="image4.png" descr="http://intranetsdm.movilidadbogota.gov.co:7778/images/pobtrans.gif">
          <a:extLst>
            <a:ext uri="{FF2B5EF4-FFF2-40B4-BE49-F238E27FC236}">
              <a16:creationId xmlns:a16="http://schemas.microsoft.com/office/drawing/2014/main" id="{329310BB-8DB0-4A0E-BA62-806576B1BCA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36" name="image3.png" descr="http://intranetsdm.movilidadbogota.gov.co:7778/images/pobtrans.gif">
          <a:extLst>
            <a:ext uri="{FF2B5EF4-FFF2-40B4-BE49-F238E27FC236}">
              <a16:creationId xmlns:a16="http://schemas.microsoft.com/office/drawing/2014/main" id="{44EE6107-5309-48D6-B389-09F7DCFADC97}"/>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37" name="image3.png" descr="http://intranetsdm.movilidadbogota.gov.co:7778/images/pobtrans.gif">
          <a:extLst>
            <a:ext uri="{FF2B5EF4-FFF2-40B4-BE49-F238E27FC236}">
              <a16:creationId xmlns:a16="http://schemas.microsoft.com/office/drawing/2014/main" id="{C23AFC5F-C118-4804-8149-B0BDE03A0020}"/>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38" name="image4.png" descr="http://intranetsdm.movilidadbogota.gov.co:7778/images/pobtrans.gif">
          <a:extLst>
            <a:ext uri="{FF2B5EF4-FFF2-40B4-BE49-F238E27FC236}">
              <a16:creationId xmlns:a16="http://schemas.microsoft.com/office/drawing/2014/main" id="{4A8A79D0-4991-443C-9581-320C221D195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39" name="image4.png" descr="http://intranetsdm.movilidadbogota.gov.co:7778/images/pobtrans.gif">
          <a:extLst>
            <a:ext uri="{FF2B5EF4-FFF2-40B4-BE49-F238E27FC236}">
              <a16:creationId xmlns:a16="http://schemas.microsoft.com/office/drawing/2014/main" id="{9A777193-82A8-47A4-9791-9E2D8B49919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40" name="image4.png" descr="http://intranetsdm.movilidadbogota.gov.co:7778/images/pobtrans.gif">
          <a:extLst>
            <a:ext uri="{FF2B5EF4-FFF2-40B4-BE49-F238E27FC236}">
              <a16:creationId xmlns:a16="http://schemas.microsoft.com/office/drawing/2014/main" id="{7601D0C9-1B1D-4C3A-A93E-3C96F250AD6F}"/>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41" name="image4.png" descr="http://intranetsdm.movilidadbogota.gov.co:7778/images/pobtrans.gif">
          <a:extLst>
            <a:ext uri="{FF2B5EF4-FFF2-40B4-BE49-F238E27FC236}">
              <a16:creationId xmlns:a16="http://schemas.microsoft.com/office/drawing/2014/main" id="{CC16AD5C-471E-4F08-B177-646817EF9A8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42" name="image4.png" descr="http://intranetsdm.movilidadbogota.gov.co:7778/images/pobtrans.gif">
          <a:extLst>
            <a:ext uri="{FF2B5EF4-FFF2-40B4-BE49-F238E27FC236}">
              <a16:creationId xmlns:a16="http://schemas.microsoft.com/office/drawing/2014/main" id="{7C38569A-8E2C-4A0F-8A1F-6AB73DADF85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43" name="image4.png" descr="http://intranetsdm.movilidadbogota.gov.co:7778/images/pobtrans.gif">
          <a:extLst>
            <a:ext uri="{FF2B5EF4-FFF2-40B4-BE49-F238E27FC236}">
              <a16:creationId xmlns:a16="http://schemas.microsoft.com/office/drawing/2014/main" id="{8CFFB6BF-3497-445E-B2DB-D3358143A59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44" name="image4.png" descr="http://intranetsdm.movilidadbogota.gov.co:7778/images/pobtrans.gif">
          <a:extLst>
            <a:ext uri="{FF2B5EF4-FFF2-40B4-BE49-F238E27FC236}">
              <a16:creationId xmlns:a16="http://schemas.microsoft.com/office/drawing/2014/main" id="{2D848C36-C588-4BB9-824C-CFA1EF3FE73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45" name="image4.png" descr="http://intranetsdm.movilidadbogota.gov.co:7778/images/pobtrans.gif">
          <a:extLst>
            <a:ext uri="{FF2B5EF4-FFF2-40B4-BE49-F238E27FC236}">
              <a16:creationId xmlns:a16="http://schemas.microsoft.com/office/drawing/2014/main" id="{DABC4253-E2E2-4A59-ADFB-3014783C2EE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46" name="image4.png" descr="http://intranetsdm.movilidadbogota.gov.co:7778/images/pobtrans.gif">
          <a:extLst>
            <a:ext uri="{FF2B5EF4-FFF2-40B4-BE49-F238E27FC236}">
              <a16:creationId xmlns:a16="http://schemas.microsoft.com/office/drawing/2014/main" id="{4723481A-052B-40B2-9637-78A0F8A3EC7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47" name="image4.png" descr="http://intranetsdm.movilidadbogota.gov.co:7778/images/pobtrans.gif">
          <a:extLst>
            <a:ext uri="{FF2B5EF4-FFF2-40B4-BE49-F238E27FC236}">
              <a16:creationId xmlns:a16="http://schemas.microsoft.com/office/drawing/2014/main" id="{27CC6A06-D656-4806-AC40-44E48F077E2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48" name="image4.png" descr="http://intranetsdm.movilidadbogota.gov.co:7778/images/pobtrans.gif">
          <a:extLst>
            <a:ext uri="{FF2B5EF4-FFF2-40B4-BE49-F238E27FC236}">
              <a16:creationId xmlns:a16="http://schemas.microsoft.com/office/drawing/2014/main" id="{7267B9A5-1FE5-43F8-B466-17424693B55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49" name="image4.png" descr="http://intranetsdm.movilidadbogota.gov.co:7778/images/pobtrans.gif">
          <a:extLst>
            <a:ext uri="{FF2B5EF4-FFF2-40B4-BE49-F238E27FC236}">
              <a16:creationId xmlns:a16="http://schemas.microsoft.com/office/drawing/2014/main" id="{0BDB9D63-2FF7-4CD4-95B6-E2E99355FEAF}"/>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50" name="image3.png" descr="http://intranetsdm.movilidadbogota.gov.co:7778/images/pobtrans.gif">
          <a:extLst>
            <a:ext uri="{FF2B5EF4-FFF2-40B4-BE49-F238E27FC236}">
              <a16:creationId xmlns:a16="http://schemas.microsoft.com/office/drawing/2014/main" id="{391D5968-9814-4511-8736-5356AE4C9EF5}"/>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51" name="image3.png" descr="http://intranetsdm.movilidadbogota.gov.co:7778/images/pobtrans.gif">
          <a:extLst>
            <a:ext uri="{FF2B5EF4-FFF2-40B4-BE49-F238E27FC236}">
              <a16:creationId xmlns:a16="http://schemas.microsoft.com/office/drawing/2014/main" id="{4C9B4426-B9DE-4A3C-A7A6-B511B749E1FB}"/>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52" name="image4.png" descr="http://intranetsdm.movilidadbogota.gov.co:7778/images/pobtrans.gif">
          <a:extLst>
            <a:ext uri="{FF2B5EF4-FFF2-40B4-BE49-F238E27FC236}">
              <a16:creationId xmlns:a16="http://schemas.microsoft.com/office/drawing/2014/main" id="{6D5A9CE5-AA98-4E34-93FE-627EA2C5492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53" name="image4.png" descr="http://intranetsdm.movilidadbogota.gov.co:7778/images/pobtrans.gif">
          <a:extLst>
            <a:ext uri="{FF2B5EF4-FFF2-40B4-BE49-F238E27FC236}">
              <a16:creationId xmlns:a16="http://schemas.microsoft.com/office/drawing/2014/main" id="{9E72B56B-FAED-4DD3-9B85-C4370FE5125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54" name="image4.png" descr="http://intranetsdm.movilidadbogota.gov.co:7778/images/pobtrans.gif">
          <a:extLst>
            <a:ext uri="{FF2B5EF4-FFF2-40B4-BE49-F238E27FC236}">
              <a16:creationId xmlns:a16="http://schemas.microsoft.com/office/drawing/2014/main" id="{852D1A8D-7BE3-44F6-89D7-C3E09D0C292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55" name="image4.png" descr="http://intranetsdm.movilidadbogota.gov.co:7778/images/pobtrans.gif">
          <a:extLst>
            <a:ext uri="{FF2B5EF4-FFF2-40B4-BE49-F238E27FC236}">
              <a16:creationId xmlns:a16="http://schemas.microsoft.com/office/drawing/2014/main" id="{AFC6E2F9-573F-414C-A0E3-8F4E2FA7EBF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56" name="image4.png" descr="http://intranetsdm.movilidadbogota.gov.co:7778/images/pobtrans.gif">
          <a:extLst>
            <a:ext uri="{FF2B5EF4-FFF2-40B4-BE49-F238E27FC236}">
              <a16:creationId xmlns:a16="http://schemas.microsoft.com/office/drawing/2014/main" id="{47657EE0-D3FF-473B-9517-5C7D0B54F22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57" name="image4.png" descr="http://intranetsdm.movilidadbogota.gov.co:7778/images/pobtrans.gif">
          <a:extLst>
            <a:ext uri="{FF2B5EF4-FFF2-40B4-BE49-F238E27FC236}">
              <a16:creationId xmlns:a16="http://schemas.microsoft.com/office/drawing/2014/main" id="{89C11B75-C95A-4A66-A7D1-8A13146A05A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58" name="image4.png" descr="http://intranetsdm.movilidadbogota.gov.co:7778/images/pobtrans.gif">
          <a:extLst>
            <a:ext uri="{FF2B5EF4-FFF2-40B4-BE49-F238E27FC236}">
              <a16:creationId xmlns:a16="http://schemas.microsoft.com/office/drawing/2014/main" id="{FBAF8F70-99F8-46FD-B0A5-34B3B38469A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59" name="image4.png" descr="http://intranetsdm.movilidadbogota.gov.co:7778/images/pobtrans.gif">
          <a:extLst>
            <a:ext uri="{FF2B5EF4-FFF2-40B4-BE49-F238E27FC236}">
              <a16:creationId xmlns:a16="http://schemas.microsoft.com/office/drawing/2014/main" id="{45EE84A4-B757-4F85-B0D2-BACBE9CE600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0" name="image4.png" descr="http://intranetsdm.movilidadbogota.gov.co:7778/images/pobtrans.gif">
          <a:extLst>
            <a:ext uri="{FF2B5EF4-FFF2-40B4-BE49-F238E27FC236}">
              <a16:creationId xmlns:a16="http://schemas.microsoft.com/office/drawing/2014/main" id="{279D08FC-EDF9-47D7-A821-50A535027C6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1" name="image4.png" descr="http://intranetsdm.movilidadbogota.gov.co:7778/images/pobtrans.gif">
          <a:extLst>
            <a:ext uri="{FF2B5EF4-FFF2-40B4-BE49-F238E27FC236}">
              <a16:creationId xmlns:a16="http://schemas.microsoft.com/office/drawing/2014/main" id="{BC2F9BA6-31F7-4CBE-96DB-813AAE69E77F}"/>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2" name="image4.png" descr="http://intranetsdm.movilidadbogota.gov.co:7778/images/pobtrans.gif">
          <a:extLst>
            <a:ext uri="{FF2B5EF4-FFF2-40B4-BE49-F238E27FC236}">
              <a16:creationId xmlns:a16="http://schemas.microsoft.com/office/drawing/2014/main" id="{845795FA-54D7-48DE-ABA7-3B232842B0E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3" name="image4.png" descr="http://intranetsdm.movilidadbogota.gov.co:7778/images/pobtrans.gif">
          <a:extLst>
            <a:ext uri="{FF2B5EF4-FFF2-40B4-BE49-F238E27FC236}">
              <a16:creationId xmlns:a16="http://schemas.microsoft.com/office/drawing/2014/main" id="{6637F6E9-4E07-473E-A8F6-D00341A7220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4" name="image3.png" descr="http://intranetsdm.movilidadbogota.gov.co:7778/images/pobtrans.gif">
          <a:extLst>
            <a:ext uri="{FF2B5EF4-FFF2-40B4-BE49-F238E27FC236}">
              <a16:creationId xmlns:a16="http://schemas.microsoft.com/office/drawing/2014/main" id="{68FAEEE1-3DA7-4A76-B9EC-6936A14178AD}"/>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5" name="image3.png" descr="http://intranetsdm.movilidadbogota.gov.co:7778/images/pobtrans.gif">
          <a:extLst>
            <a:ext uri="{FF2B5EF4-FFF2-40B4-BE49-F238E27FC236}">
              <a16:creationId xmlns:a16="http://schemas.microsoft.com/office/drawing/2014/main" id="{FD0E4C7A-5C77-40A1-A9E6-BD20FADF1EEE}"/>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6" name="image4.png" descr="http://intranetsdm.movilidadbogota.gov.co:7778/images/pobtrans.gif">
          <a:extLst>
            <a:ext uri="{FF2B5EF4-FFF2-40B4-BE49-F238E27FC236}">
              <a16:creationId xmlns:a16="http://schemas.microsoft.com/office/drawing/2014/main" id="{721E8342-E33C-4D25-8B60-BDC4273893B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7" name="image4.png" descr="http://intranetsdm.movilidadbogota.gov.co:7778/images/pobtrans.gif">
          <a:extLst>
            <a:ext uri="{FF2B5EF4-FFF2-40B4-BE49-F238E27FC236}">
              <a16:creationId xmlns:a16="http://schemas.microsoft.com/office/drawing/2014/main" id="{AF76BF41-0736-4B75-BB13-E6A76A1739A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8" name="image4.png" descr="http://intranetsdm.movilidadbogota.gov.co:7778/images/pobtrans.gif">
          <a:extLst>
            <a:ext uri="{FF2B5EF4-FFF2-40B4-BE49-F238E27FC236}">
              <a16:creationId xmlns:a16="http://schemas.microsoft.com/office/drawing/2014/main" id="{13B6F6A0-C384-4547-83A0-AAE603B1FC8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9" name="image4.png" descr="http://intranetsdm.movilidadbogota.gov.co:7778/images/pobtrans.gif">
          <a:extLst>
            <a:ext uri="{FF2B5EF4-FFF2-40B4-BE49-F238E27FC236}">
              <a16:creationId xmlns:a16="http://schemas.microsoft.com/office/drawing/2014/main" id="{D44C0E2B-5D8C-4DA5-ADE8-2B9B86D9C52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0" name="image4.png" descr="http://intranetsdm.movilidadbogota.gov.co:7778/images/pobtrans.gif">
          <a:extLst>
            <a:ext uri="{FF2B5EF4-FFF2-40B4-BE49-F238E27FC236}">
              <a16:creationId xmlns:a16="http://schemas.microsoft.com/office/drawing/2014/main" id="{583E3068-BB64-4464-80A3-62C1EBC3725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1" name="image4.png" descr="http://intranetsdm.movilidadbogota.gov.co:7778/images/pobtrans.gif">
          <a:extLst>
            <a:ext uri="{FF2B5EF4-FFF2-40B4-BE49-F238E27FC236}">
              <a16:creationId xmlns:a16="http://schemas.microsoft.com/office/drawing/2014/main" id="{36653D93-3705-45CD-84EB-4987D78D96C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2" name="image4.png" descr="http://intranetsdm.movilidadbogota.gov.co:7778/images/pobtrans.gif">
          <a:extLst>
            <a:ext uri="{FF2B5EF4-FFF2-40B4-BE49-F238E27FC236}">
              <a16:creationId xmlns:a16="http://schemas.microsoft.com/office/drawing/2014/main" id="{086173E1-C890-46AD-AE32-93E8DD93F093}"/>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3" name="image4.png" descr="http://intranetsdm.movilidadbogota.gov.co:7778/images/pobtrans.gif">
          <a:extLst>
            <a:ext uri="{FF2B5EF4-FFF2-40B4-BE49-F238E27FC236}">
              <a16:creationId xmlns:a16="http://schemas.microsoft.com/office/drawing/2014/main" id="{5CBEC513-4658-468D-85C6-10F093199EA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4" name="image4.png" descr="http://intranetsdm.movilidadbogota.gov.co:7778/images/pobtrans.gif">
          <a:extLst>
            <a:ext uri="{FF2B5EF4-FFF2-40B4-BE49-F238E27FC236}">
              <a16:creationId xmlns:a16="http://schemas.microsoft.com/office/drawing/2014/main" id="{A7EC1770-1983-49E6-891B-A9638640BD6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5" name="image4.png" descr="http://intranetsdm.movilidadbogota.gov.co:7778/images/pobtrans.gif">
          <a:extLst>
            <a:ext uri="{FF2B5EF4-FFF2-40B4-BE49-F238E27FC236}">
              <a16:creationId xmlns:a16="http://schemas.microsoft.com/office/drawing/2014/main" id="{B55A3AA6-578F-4104-91E7-51CF2BCFF13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6" name="image4.png" descr="http://intranetsdm.movilidadbogota.gov.co:7778/images/pobtrans.gif">
          <a:extLst>
            <a:ext uri="{FF2B5EF4-FFF2-40B4-BE49-F238E27FC236}">
              <a16:creationId xmlns:a16="http://schemas.microsoft.com/office/drawing/2014/main" id="{BF030F49-E876-4F0E-9F9C-3B83FDD6F67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7" name="image4.png" descr="http://intranetsdm.movilidadbogota.gov.co:7778/images/pobtrans.gif">
          <a:extLst>
            <a:ext uri="{FF2B5EF4-FFF2-40B4-BE49-F238E27FC236}">
              <a16:creationId xmlns:a16="http://schemas.microsoft.com/office/drawing/2014/main" id="{B426AC13-BB2F-47D3-A753-282DAD46D91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8" name="image3.png" descr="http://intranetsdm.movilidadbogota.gov.co:7778/images/pobtrans.gif">
          <a:extLst>
            <a:ext uri="{FF2B5EF4-FFF2-40B4-BE49-F238E27FC236}">
              <a16:creationId xmlns:a16="http://schemas.microsoft.com/office/drawing/2014/main" id="{C3B9B97A-EE1D-48B8-80D1-49F138934D67}"/>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9" name="image3.png" descr="http://intranetsdm.movilidadbogota.gov.co:7778/images/pobtrans.gif">
          <a:extLst>
            <a:ext uri="{FF2B5EF4-FFF2-40B4-BE49-F238E27FC236}">
              <a16:creationId xmlns:a16="http://schemas.microsoft.com/office/drawing/2014/main" id="{73FE5F52-E37E-4AC7-AC1B-68B4B9C33B38}"/>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0" name="image4.png" descr="http://intranetsdm.movilidadbogota.gov.co:7778/images/pobtrans.gif">
          <a:extLst>
            <a:ext uri="{FF2B5EF4-FFF2-40B4-BE49-F238E27FC236}">
              <a16:creationId xmlns:a16="http://schemas.microsoft.com/office/drawing/2014/main" id="{7C8C5CEF-6D1F-4B9B-AE5E-9492D8CD089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1" name="image4.png" descr="http://intranetsdm.movilidadbogota.gov.co:7778/images/pobtrans.gif">
          <a:extLst>
            <a:ext uri="{FF2B5EF4-FFF2-40B4-BE49-F238E27FC236}">
              <a16:creationId xmlns:a16="http://schemas.microsoft.com/office/drawing/2014/main" id="{E2E88AE3-C6CC-46C8-8B24-FF5DEE729F5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2" name="image4.png" descr="http://intranetsdm.movilidadbogota.gov.co:7778/images/pobtrans.gif">
          <a:extLst>
            <a:ext uri="{FF2B5EF4-FFF2-40B4-BE49-F238E27FC236}">
              <a16:creationId xmlns:a16="http://schemas.microsoft.com/office/drawing/2014/main" id="{232633FF-44E4-4B5C-84CE-25F2D2D41C68}"/>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3" name="image4.png" descr="http://intranetsdm.movilidadbogota.gov.co:7778/images/pobtrans.gif">
          <a:extLst>
            <a:ext uri="{FF2B5EF4-FFF2-40B4-BE49-F238E27FC236}">
              <a16:creationId xmlns:a16="http://schemas.microsoft.com/office/drawing/2014/main" id="{4C3CDB6A-2A6E-4C95-8B5D-E3165306B9E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4" name="image4.png" descr="http://intranetsdm.movilidadbogota.gov.co:7778/images/pobtrans.gif">
          <a:extLst>
            <a:ext uri="{FF2B5EF4-FFF2-40B4-BE49-F238E27FC236}">
              <a16:creationId xmlns:a16="http://schemas.microsoft.com/office/drawing/2014/main" id="{09424A57-DDA7-4032-8D48-786283944B2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5" name="image4.png" descr="http://intranetsdm.movilidadbogota.gov.co:7778/images/pobtrans.gif">
          <a:extLst>
            <a:ext uri="{FF2B5EF4-FFF2-40B4-BE49-F238E27FC236}">
              <a16:creationId xmlns:a16="http://schemas.microsoft.com/office/drawing/2014/main" id="{AAF3EF3C-5F90-456B-B818-EFDD4F9879B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6" name="image4.png" descr="http://intranetsdm.movilidadbogota.gov.co:7778/images/pobtrans.gif">
          <a:extLst>
            <a:ext uri="{FF2B5EF4-FFF2-40B4-BE49-F238E27FC236}">
              <a16:creationId xmlns:a16="http://schemas.microsoft.com/office/drawing/2014/main" id="{D77D1A01-F216-4C14-B933-F4842A719ADF}"/>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7" name="image4.png" descr="http://intranetsdm.movilidadbogota.gov.co:7778/images/pobtrans.gif">
          <a:extLst>
            <a:ext uri="{FF2B5EF4-FFF2-40B4-BE49-F238E27FC236}">
              <a16:creationId xmlns:a16="http://schemas.microsoft.com/office/drawing/2014/main" id="{F8BC2927-D43C-453C-AF45-E33EF8560B4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8" name="image4.png" descr="http://intranetsdm.movilidadbogota.gov.co:7778/images/pobtrans.gif">
          <a:extLst>
            <a:ext uri="{FF2B5EF4-FFF2-40B4-BE49-F238E27FC236}">
              <a16:creationId xmlns:a16="http://schemas.microsoft.com/office/drawing/2014/main" id="{C1D0BDB5-BF8B-4D0B-8624-4FEC1F617B01}"/>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9" name="image4.png" descr="http://intranetsdm.movilidadbogota.gov.co:7778/images/pobtrans.gif">
          <a:extLst>
            <a:ext uri="{FF2B5EF4-FFF2-40B4-BE49-F238E27FC236}">
              <a16:creationId xmlns:a16="http://schemas.microsoft.com/office/drawing/2014/main" id="{F837C1EB-0E80-4051-BB2C-AED34D6C951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0" name="image4.png" descr="http://intranetsdm.movilidadbogota.gov.co:7778/images/pobtrans.gif">
          <a:extLst>
            <a:ext uri="{FF2B5EF4-FFF2-40B4-BE49-F238E27FC236}">
              <a16:creationId xmlns:a16="http://schemas.microsoft.com/office/drawing/2014/main" id="{C2AD17F9-930C-480B-93B5-9E35EEDB2B64}"/>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1" name="image4.png" descr="http://intranetsdm.movilidadbogota.gov.co:7778/images/pobtrans.gif">
          <a:extLst>
            <a:ext uri="{FF2B5EF4-FFF2-40B4-BE49-F238E27FC236}">
              <a16:creationId xmlns:a16="http://schemas.microsoft.com/office/drawing/2014/main" id="{CE883965-625B-408A-94B6-3456EEA099DF}"/>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2" name="image3.png" descr="http://intranetsdm.movilidadbogota.gov.co:7778/images/pobtrans.gif">
          <a:extLst>
            <a:ext uri="{FF2B5EF4-FFF2-40B4-BE49-F238E27FC236}">
              <a16:creationId xmlns:a16="http://schemas.microsoft.com/office/drawing/2014/main" id="{9A1F70FA-99DF-40F2-95F5-7F948F7F7AAD}"/>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3" name="image3.png" descr="http://intranetsdm.movilidadbogota.gov.co:7778/images/pobtrans.gif">
          <a:extLst>
            <a:ext uri="{FF2B5EF4-FFF2-40B4-BE49-F238E27FC236}">
              <a16:creationId xmlns:a16="http://schemas.microsoft.com/office/drawing/2014/main" id="{0F17A807-3BDF-4F56-86DF-E9DEF4279BBB}"/>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94" name="image4.png" descr="http://intranetsdm.movilidadbogota.gov.co:7778/images/pobtrans.gif">
          <a:extLst>
            <a:ext uri="{FF2B5EF4-FFF2-40B4-BE49-F238E27FC236}">
              <a16:creationId xmlns:a16="http://schemas.microsoft.com/office/drawing/2014/main" id="{43B06653-FCE3-4CE8-BD81-5751D736752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95" name="image4.png" descr="http://intranetsdm.movilidadbogota.gov.co:7778/images/pobtrans.gif">
          <a:extLst>
            <a:ext uri="{FF2B5EF4-FFF2-40B4-BE49-F238E27FC236}">
              <a16:creationId xmlns:a16="http://schemas.microsoft.com/office/drawing/2014/main" id="{3B810DFE-06FE-44B3-B71E-67A3B653B55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96" name="image4.png" descr="http://intranetsdm.movilidadbogota.gov.co:7778/images/pobtrans.gif">
          <a:extLst>
            <a:ext uri="{FF2B5EF4-FFF2-40B4-BE49-F238E27FC236}">
              <a16:creationId xmlns:a16="http://schemas.microsoft.com/office/drawing/2014/main" id="{57AED62E-0AE1-4318-B356-0EB74E6FBCDE}"/>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97" name="image4.png" descr="http://intranetsdm.movilidadbogota.gov.co:7778/images/pobtrans.gif">
          <a:extLst>
            <a:ext uri="{FF2B5EF4-FFF2-40B4-BE49-F238E27FC236}">
              <a16:creationId xmlns:a16="http://schemas.microsoft.com/office/drawing/2014/main" id="{B988A3A5-6232-447D-AD9B-6F57FEEEE42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98" name="image4.png" descr="http://intranetsdm.movilidadbogota.gov.co:7778/images/pobtrans.gif">
          <a:extLst>
            <a:ext uri="{FF2B5EF4-FFF2-40B4-BE49-F238E27FC236}">
              <a16:creationId xmlns:a16="http://schemas.microsoft.com/office/drawing/2014/main" id="{CF567EF9-E640-4DCF-856F-719BADF1175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99" name="image4.png" descr="http://intranetsdm.movilidadbogota.gov.co:7778/images/pobtrans.gif">
          <a:extLst>
            <a:ext uri="{FF2B5EF4-FFF2-40B4-BE49-F238E27FC236}">
              <a16:creationId xmlns:a16="http://schemas.microsoft.com/office/drawing/2014/main" id="{FA330688-6408-4D12-B408-6B2FD272A61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00" name="image4.png" descr="http://intranetsdm.movilidadbogota.gov.co:7778/images/pobtrans.gif">
          <a:extLst>
            <a:ext uri="{FF2B5EF4-FFF2-40B4-BE49-F238E27FC236}">
              <a16:creationId xmlns:a16="http://schemas.microsoft.com/office/drawing/2014/main" id="{43AE49CB-B55E-409C-B43A-651AE8726D2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01" name="image4.png" descr="http://intranetsdm.movilidadbogota.gov.co:7778/images/pobtrans.gif">
          <a:extLst>
            <a:ext uri="{FF2B5EF4-FFF2-40B4-BE49-F238E27FC236}">
              <a16:creationId xmlns:a16="http://schemas.microsoft.com/office/drawing/2014/main" id="{8AF313C2-1A3C-41E8-9DCA-B718F789CDB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02" name="image4.png" descr="http://intranetsdm.movilidadbogota.gov.co:7778/images/pobtrans.gif">
          <a:extLst>
            <a:ext uri="{FF2B5EF4-FFF2-40B4-BE49-F238E27FC236}">
              <a16:creationId xmlns:a16="http://schemas.microsoft.com/office/drawing/2014/main" id="{E4036AF7-9169-4C67-897C-F66A2C8A7125}"/>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03" name="image4.png" descr="http://intranetsdm.movilidadbogota.gov.co:7778/images/pobtrans.gif">
          <a:extLst>
            <a:ext uri="{FF2B5EF4-FFF2-40B4-BE49-F238E27FC236}">
              <a16:creationId xmlns:a16="http://schemas.microsoft.com/office/drawing/2014/main" id="{DAF98A1B-0F15-42DA-8114-20CC0F5AD11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04" name="image4.png" descr="http://intranetsdm.movilidadbogota.gov.co:7778/images/pobtrans.gif">
          <a:extLst>
            <a:ext uri="{FF2B5EF4-FFF2-40B4-BE49-F238E27FC236}">
              <a16:creationId xmlns:a16="http://schemas.microsoft.com/office/drawing/2014/main" id="{D2145E78-7472-411C-960F-1232A1A6B3A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05" name="image4.png" descr="http://intranetsdm.movilidadbogota.gov.co:7778/images/pobtrans.gif">
          <a:extLst>
            <a:ext uri="{FF2B5EF4-FFF2-40B4-BE49-F238E27FC236}">
              <a16:creationId xmlns:a16="http://schemas.microsoft.com/office/drawing/2014/main" id="{A0CC1A3C-85A9-4610-A87A-7583EFC899D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06" name="image3.png" descr="http://intranetsdm.movilidadbogota.gov.co:7778/images/pobtrans.gif">
          <a:extLst>
            <a:ext uri="{FF2B5EF4-FFF2-40B4-BE49-F238E27FC236}">
              <a16:creationId xmlns:a16="http://schemas.microsoft.com/office/drawing/2014/main" id="{EF773F4A-1B40-4BE1-BEAC-59B38F76E8F6}"/>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07" name="image3.png" descr="http://intranetsdm.movilidadbogota.gov.co:7778/images/pobtrans.gif">
          <a:extLst>
            <a:ext uri="{FF2B5EF4-FFF2-40B4-BE49-F238E27FC236}">
              <a16:creationId xmlns:a16="http://schemas.microsoft.com/office/drawing/2014/main" id="{26C688EC-48DB-4A73-AC7D-D5E38E46BB51}"/>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08" name="image4.png" descr="http://intranetsdm.movilidadbogota.gov.co:7778/images/pobtrans.gif">
          <a:extLst>
            <a:ext uri="{FF2B5EF4-FFF2-40B4-BE49-F238E27FC236}">
              <a16:creationId xmlns:a16="http://schemas.microsoft.com/office/drawing/2014/main" id="{3A1F6F58-921C-42D0-B9A5-134DE6142C4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09" name="image4.png" descr="http://intranetsdm.movilidadbogota.gov.co:7778/images/pobtrans.gif">
          <a:extLst>
            <a:ext uri="{FF2B5EF4-FFF2-40B4-BE49-F238E27FC236}">
              <a16:creationId xmlns:a16="http://schemas.microsoft.com/office/drawing/2014/main" id="{BB17049C-A3C2-4327-9194-1E999DEB45F4}"/>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10" name="image4.png" descr="http://intranetsdm.movilidadbogota.gov.co:7778/images/pobtrans.gif">
          <a:extLst>
            <a:ext uri="{FF2B5EF4-FFF2-40B4-BE49-F238E27FC236}">
              <a16:creationId xmlns:a16="http://schemas.microsoft.com/office/drawing/2014/main" id="{4710E453-DBA2-4210-8852-7608F9DD8D46}"/>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11" name="image4.png" descr="http://intranetsdm.movilidadbogota.gov.co:7778/images/pobtrans.gif">
          <a:extLst>
            <a:ext uri="{FF2B5EF4-FFF2-40B4-BE49-F238E27FC236}">
              <a16:creationId xmlns:a16="http://schemas.microsoft.com/office/drawing/2014/main" id="{DB5ADF3F-47A1-49B9-BE06-5B14E227ACB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12" name="image4.png" descr="http://intranetsdm.movilidadbogota.gov.co:7778/images/pobtrans.gif">
          <a:extLst>
            <a:ext uri="{FF2B5EF4-FFF2-40B4-BE49-F238E27FC236}">
              <a16:creationId xmlns:a16="http://schemas.microsoft.com/office/drawing/2014/main" id="{7077DFEB-354E-48DA-BEDD-53FC80B8D858}"/>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13" name="image4.png" descr="http://intranetsdm.movilidadbogota.gov.co:7778/images/pobtrans.gif">
          <a:extLst>
            <a:ext uri="{FF2B5EF4-FFF2-40B4-BE49-F238E27FC236}">
              <a16:creationId xmlns:a16="http://schemas.microsoft.com/office/drawing/2014/main" id="{F125C7D8-AD81-4593-A26C-C45B5B0951A7}"/>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14" name="image4.png" descr="http://intranetsdm.movilidadbogota.gov.co:7778/images/pobtrans.gif">
          <a:extLst>
            <a:ext uri="{FF2B5EF4-FFF2-40B4-BE49-F238E27FC236}">
              <a16:creationId xmlns:a16="http://schemas.microsoft.com/office/drawing/2014/main" id="{866B0B13-35C4-4BE4-92AC-580EC467F500}"/>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15" name="image4.png" descr="http://intranetsdm.movilidadbogota.gov.co:7778/images/pobtrans.gif">
          <a:extLst>
            <a:ext uri="{FF2B5EF4-FFF2-40B4-BE49-F238E27FC236}">
              <a16:creationId xmlns:a16="http://schemas.microsoft.com/office/drawing/2014/main" id="{051C55A3-52C6-44F8-9504-53143B4D487C}"/>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16" name="image4.png" descr="http://intranetsdm.movilidadbogota.gov.co:7778/images/pobtrans.gif">
          <a:extLst>
            <a:ext uri="{FF2B5EF4-FFF2-40B4-BE49-F238E27FC236}">
              <a16:creationId xmlns:a16="http://schemas.microsoft.com/office/drawing/2014/main" id="{258E3094-11AE-4D5E-B478-C8202A6B5523}"/>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17" name="image4.png" descr="http://intranetsdm.movilidadbogota.gov.co:7778/images/pobtrans.gif">
          <a:extLst>
            <a:ext uri="{FF2B5EF4-FFF2-40B4-BE49-F238E27FC236}">
              <a16:creationId xmlns:a16="http://schemas.microsoft.com/office/drawing/2014/main" id="{CD6F72A1-659B-4C92-A9E6-3E27112ABE7F}"/>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18" name="image4.png" descr="http://intranetsdm.movilidadbogota.gov.co:7778/images/pobtrans.gif">
          <a:extLst>
            <a:ext uri="{FF2B5EF4-FFF2-40B4-BE49-F238E27FC236}">
              <a16:creationId xmlns:a16="http://schemas.microsoft.com/office/drawing/2014/main" id="{48063583-3CD9-410E-88BC-354F6ABEA66D}"/>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19" name="image4.png" descr="http://intranetsdm.movilidadbogota.gov.co:7778/images/pobtrans.gif">
          <a:extLst>
            <a:ext uri="{FF2B5EF4-FFF2-40B4-BE49-F238E27FC236}">
              <a16:creationId xmlns:a16="http://schemas.microsoft.com/office/drawing/2014/main" id="{DF07FF49-9FF5-40EE-A3FF-B2939AE62B7A}"/>
            </a:ext>
          </a:extLst>
        </xdr:cNvPr>
        <xdr:cNvPicPr preferRelativeResize="0"/>
      </xdr:nvPicPr>
      <xdr:blipFill>
        <a:blip xmlns:r="http://schemas.openxmlformats.org/officeDocument/2006/relationships" r:embed="rId1"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20" name="image3.png" descr="http://intranetsdm.movilidadbogota.gov.co:7778/images/pobtrans.gif">
          <a:extLst>
            <a:ext uri="{FF2B5EF4-FFF2-40B4-BE49-F238E27FC236}">
              <a16:creationId xmlns:a16="http://schemas.microsoft.com/office/drawing/2014/main" id="{3A0AC522-10BB-4CDE-B6D5-68B1CB3365CC}"/>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21" name="image3.png" descr="http://intranetsdm.movilidadbogota.gov.co:7778/images/pobtrans.gif">
          <a:extLst>
            <a:ext uri="{FF2B5EF4-FFF2-40B4-BE49-F238E27FC236}">
              <a16:creationId xmlns:a16="http://schemas.microsoft.com/office/drawing/2014/main" id="{0E76B4F2-436A-4BF3-B286-EA61557E2EF7}"/>
            </a:ext>
          </a:extLst>
        </xdr:cNvPr>
        <xdr:cNvPicPr preferRelativeResize="0"/>
      </xdr:nvPicPr>
      <xdr:blipFill>
        <a:blip xmlns:r="http://schemas.openxmlformats.org/officeDocument/2006/relationships" r:embed="rId2" cstate="print"/>
        <a:stretch>
          <a:fillRect/>
        </a:stretch>
      </xdr:blipFill>
      <xdr:spPr>
        <a:xfrm>
          <a:off x="30984825"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22" name="image4.png" descr="http://intranetsdm.movilidadbogota.gov.co:7778/images/pobtrans.gif">
          <a:extLst>
            <a:ext uri="{FF2B5EF4-FFF2-40B4-BE49-F238E27FC236}">
              <a16:creationId xmlns:a16="http://schemas.microsoft.com/office/drawing/2014/main" id="{D5E65389-BFB8-4593-8CAD-D845F593AD1B}"/>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23" name="image4.png" descr="http://intranetsdm.movilidadbogota.gov.co:7778/images/pobtrans.gif">
          <a:extLst>
            <a:ext uri="{FF2B5EF4-FFF2-40B4-BE49-F238E27FC236}">
              <a16:creationId xmlns:a16="http://schemas.microsoft.com/office/drawing/2014/main" id="{AA0D09E0-E913-4ABD-8B6A-CC549CB8A54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24" name="image4.png" descr="http://intranetsdm.movilidadbogota.gov.co:7778/images/pobtrans.gif">
          <a:extLst>
            <a:ext uri="{FF2B5EF4-FFF2-40B4-BE49-F238E27FC236}">
              <a16:creationId xmlns:a16="http://schemas.microsoft.com/office/drawing/2014/main" id="{403A08DB-9BC3-410D-99B8-89C1399E3A6C}"/>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25" name="image4.png" descr="http://intranetsdm.movilidadbogota.gov.co:7778/images/pobtrans.gif">
          <a:extLst>
            <a:ext uri="{FF2B5EF4-FFF2-40B4-BE49-F238E27FC236}">
              <a16:creationId xmlns:a16="http://schemas.microsoft.com/office/drawing/2014/main" id="{DA4C6E75-B13A-432D-8F86-D66F0C98B47A}"/>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26" name="image4.png" descr="http://intranetsdm.movilidadbogota.gov.co:7778/images/pobtrans.gif">
          <a:extLst>
            <a:ext uri="{FF2B5EF4-FFF2-40B4-BE49-F238E27FC236}">
              <a16:creationId xmlns:a16="http://schemas.microsoft.com/office/drawing/2014/main" id="{C4FF379D-DA78-4DD9-848F-7C69386541F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27" name="image4.png" descr="http://intranetsdm.movilidadbogota.gov.co:7778/images/pobtrans.gif">
          <a:extLst>
            <a:ext uri="{FF2B5EF4-FFF2-40B4-BE49-F238E27FC236}">
              <a16:creationId xmlns:a16="http://schemas.microsoft.com/office/drawing/2014/main" id="{CF126419-8AEC-4013-84E3-E9CA6A69F0E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28" name="image4.png" descr="http://intranetsdm.movilidadbogota.gov.co:7778/images/pobtrans.gif">
          <a:extLst>
            <a:ext uri="{FF2B5EF4-FFF2-40B4-BE49-F238E27FC236}">
              <a16:creationId xmlns:a16="http://schemas.microsoft.com/office/drawing/2014/main" id="{720CDF70-02EA-4849-845D-2BE2B4A2F7F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29" name="image4.png" descr="http://intranetsdm.movilidadbogota.gov.co:7778/images/pobtrans.gif">
          <a:extLst>
            <a:ext uri="{FF2B5EF4-FFF2-40B4-BE49-F238E27FC236}">
              <a16:creationId xmlns:a16="http://schemas.microsoft.com/office/drawing/2014/main" id="{E30CFFF6-E00A-4E62-9824-1FCE62C42F7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30" name="image4.png" descr="http://intranetsdm.movilidadbogota.gov.co:7778/images/pobtrans.gif">
          <a:extLst>
            <a:ext uri="{FF2B5EF4-FFF2-40B4-BE49-F238E27FC236}">
              <a16:creationId xmlns:a16="http://schemas.microsoft.com/office/drawing/2014/main" id="{C521B014-D23B-4DCF-824E-75422633BE9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31" name="image4.png" descr="http://intranetsdm.movilidadbogota.gov.co:7778/images/pobtrans.gif">
          <a:extLst>
            <a:ext uri="{FF2B5EF4-FFF2-40B4-BE49-F238E27FC236}">
              <a16:creationId xmlns:a16="http://schemas.microsoft.com/office/drawing/2014/main" id="{5B547A34-D3D6-4BA7-88B8-4B2F2525DF7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32" name="image4.png" descr="http://intranetsdm.movilidadbogota.gov.co:7778/images/pobtrans.gif">
          <a:extLst>
            <a:ext uri="{FF2B5EF4-FFF2-40B4-BE49-F238E27FC236}">
              <a16:creationId xmlns:a16="http://schemas.microsoft.com/office/drawing/2014/main" id="{185241E7-9353-43CB-8E9D-D2B565469D7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33" name="image4.png" descr="http://intranetsdm.movilidadbogota.gov.co:7778/images/pobtrans.gif">
          <a:extLst>
            <a:ext uri="{FF2B5EF4-FFF2-40B4-BE49-F238E27FC236}">
              <a16:creationId xmlns:a16="http://schemas.microsoft.com/office/drawing/2014/main" id="{915B5CFA-003B-44ED-9C79-E05D474E5F3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34" name="image3.png" descr="http://intranetsdm.movilidadbogota.gov.co:7778/images/pobtrans.gif">
          <a:extLst>
            <a:ext uri="{FF2B5EF4-FFF2-40B4-BE49-F238E27FC236}">
              <a16:creationId xmlns:a16="http://schemas.microsoft.com/office/drawing/2014/main" id="{355DD562-AF68-40D9-8458-767C68D71F1E}"/>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35" name="image3.png" descr="http://intranetsdm.movilidadbogota.gov.co:7778/images/pobtrans.gif">
          <a:extLst>
            <a:ext uri="{FF2B5EF4-FFF2-40B4-BE49-F238E27FC236}">
              <a16:creationId xmlns:a16="http://schemas.microsoft.com/office/drawing/2014/main" id="{318D398A-1899-4464-9261-5E9BF7779490}"/>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36" name="image4.png" descr="http://intranetsdm.movilidadbogota.gov.co:7778/images/pobtrans.gif">
          <a:extLst>
            <a:ext uri="{FF2B5EF4-FFF2-40B4-BE49-F238E27FC236}">
              <a16:creationId xmlns:a16="http://schemas.microsoft.com/office/drawing/2014/main" id="{F87527B4-543F-478A-8E68-842E34126A2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37" name="image4.png" descr="http://intranetsdm.movilidadbogota.gov.co:7778/images/pobtrans.gif">
          <a:extLst>
            <a:ext uri="{FF2B5EF4-FFF2-40B4-BE49-F238E27FC236}">
              <a16:creationId xmlns:a16="http://schemas.microsoft.com/office/drawing/2014/main" id="{F19B3F11-D722-4A5D-8C81-D6CA2E4012A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38" name="image4.png" descr="http://intranetsdm.movilidadbogota.gov.co:7778/images/pobtrans.gif">
          <a:extLst>
            <a:ext uri="{FF2B5EF4-FFF2-40B4-BE49-F238E27FC236}">
              <a16:creationId xmlns:a16="http://schemas.microsoft.com/office/drawing/2014/main" id="{883A7FFB-A34E-44E9-A7C1-60AD4FBAD320}"/>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39" name="image4.png" descr="http://intranetsdm.movilidadbogota.gov.co:7778/images/pobtrans.gif">
          <a:extLst>
            <a:ext uri="{FF2B5EF4-FFF2-40B4-BE49-F238E27FC236}">
              <a16:creationId xmlns:a16="http://schemas.microsoft.com/office/drawing/2014/main" id="{D2BE76A0-C4ED-468F-B2CF-C177DC54024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40" name="image4.png" descr="http://intranetsdm.movilidadbogota.gov.co:7778/images/pobtrans.gif">
          <a:extLst>
            <a:ext uri="{FF2B5EF4-FFF2-40B4-BE49-F238E27FC236}">
              <a16:creationId xmlns:a16="http://schemas.microsoft.com/office/drawing/2014/main" id="{EEACB9A1-8ED3-4405-879D-F48209B66B5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41" name="image4.png" descr="http://intranetsdm.movilidadbogota.gov.co:7778/images/pobtrans.gif">
          <a:extLst>
            <a:ext uri="{FF2B5EF4-FFF2-40B4-BE49-F238E27FC236}">
              <a16:creationId xmlns:a16="http://schemas.microsoft.com/office/drawing/2014/main" id="{18B854D7-4E89-42BE-87D2-0B2CFDA0B1F9}"/>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42" name="image4.png" descr="http://intranetsdm.movilidadbogota.gov.co:7778/images/pobtrans.gif">
          <a:extLst>
            <a:ext uri="{FF2B5EF4-FFF2-40B4-BE49-F238E27FC236}">
              <a16:creationId xmlns:a16="http://schemas.microsoft.com/office/drawing/2014/main" id="{0801570E-11BD-42E6-92F8-3FCA060C83E7}"/>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43" name="image4.png" descr="http://intranetsdm.movilidadbogota.gov.co:7778/images/pobtrans.gif">
          <a:extLst>
            <a:ext uri="{FF2B5EF4-FFF2-40B4-BE49-F238E27FC236}">
              <a16:creationId xmlns:a16="http://schemas.microsoft.com/office/drawing/2014/main" id="{57273C1E-85FD-40FA-97D4-28A3BFC987C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44" name="image4.png" descr="http://intranetsdm.movilidadbogota.gov.co:7778/images/pobtrans.gif">
          <a:extLst>
            <a:ext uri="{FF2B5EF4-FFF2-40B4-BE49-F238E27FC236}">
              <a16:creationId xmlns:a16="http://schemas.microsoft.com/office/drawing/2014/main" id="{6236F3C1-3A42-44DE-A03A-29540F6CDFED}"/>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45" name="image4.png" descr="http://intranetsdm.movilidadbogota.gov.co:7778/images/pobtrans.gif">
          <a:extLst>
            <a:ext uri="{FF2B5EF4-FFF2-40B4-BE49-F238E27FC236}">
              <a16:creationId xmlns:a16="http://schemas.microsoft.com/office/drawing/2014/main" id="{4183B7F6-ED66-440E-A645-B83702648FEE}"/>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46" name="image4.png" descr="http://intranetsdm.movilidadbogota.gov.co:7778/images/pobtrans.gif">
          <a:extLst>
            <a:ext uri="{FF2B5EF4-FFF2-40B4-BE49-F238E27FC236}">
              <a16:creationId xmlns:a16="http://schemas.microsoft.com/office/drawing/2014/main" id="{322D1275-824C-4DDC-86A5-FED3E230F915}"/>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47" name="image4.png" descr="http://intranetsdm.movilidadbogota.gov.co:7778/images/pobtrans.gif">
          <a:extLst>
            <a:ext uri="{FF2B5EF4-FFF2-40B4-BE49-F238E27FC236}">
              <a16:creationId xmlns:a16="http://schemas.microsoft.com/office/drawing/2014/main" id="{FFE40974-0716-4E22-B5EC-B6FF4B0D1A22}"/>
            </a:ext>
          </a:extLst>
        </xdr:cNvPr>
        <xdr:cNvPicPr preferRelativeResize="0"/>
      </xdr:nvPicPr>
      <xdr:blipFill>
        <a:blip xmlns:r="http://schemas.openxmlformats.org/officeDocument/2006/relationships" r:embed="rId1"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48" name="image3.png" descr="http://intranetsdm.movilidadbogota.gov.co:7778/images/pobtrans.gif">
          <a:extLst>
            <a:ext uri="{FF2B5EF4-FFF2-40B4-BE49-F238E27FC236}">
              <a16:creationId xmlns:a16="http://schemas.microsoft.com/office/drawing/2014/main" id="{D044EF8C-3D50-4A7F-8861-D8E03AE483B8}"/>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49" name="image3.png" descr="http://intranetsdm.movilidadbogota.gov.co:7778/images/pobtrans.gif">
          <a:extLst>
            <a:ext uri="{FF2B5EF4-FFF2-40B4-BE49-F238E27FC236}">
              <a16:creationId xmlns:a16="http://schemas.microsoft.com/office/drawing/2014/main" id="{80DE68B4-E17B-436B-ACA0-9201A902C8CE}"/>
            </a:ext>
          </a:extLst>
        </xdr:cNvPr>
        <xdr:cNvPicPr preferRelativeResize="0"/>
      </xdr:nvPicPr>
      <xdr:blipFill>
        <a:blip xmlns:r="http://schemas.openxmlformats.org/officeDocument/2006/relationships" r:embed="rId2" cstate="print"/>
        <a:stretch>
          <a:fillRect/>
        </a:stretch>
      </xdr:blipFill>
      <xdr:spPr>
        <a:xfrm>
          <a:off x="29356050" y="381000"/>
          <a:ext cx="38100" cy="9525"/>
        </a:xfrm>
        <a:prstGeom prst="rect">
          <a:avLst/>
        </a:prstGeom>
        <a:noFill/>
      </xdr:spPr>
    </xdr:pic>
    <xdr:clientData fLocksWithSheet="0"/>
  </xdr:oneCellAnchor>
  <xdr:twoCellAnchor editAs="oneCell">
    <xdr:from>
      <xdr:col>11</xdr:col>
      <xdr:colOff>0</xdr:colOff>
      <xdr:row>1</xdr:row>
      <xdr:rowOff>0</xdr:rowOff>
    </xdr:from>
    <xdr:to>
      <xdr:col>11</xdr:col>
      <xdr:colOff>38100</xdr:colOff>
      <xdr:row>1</xdr:row>
      <xdr:rowOff>9525</xdr:rowOff>
    </xdr:to>
    <xdr:pic>
      <xdr:nvPicPr>
        <xdr:cNvPr id="1150" name="1 Imagen" descr="http://intranetsdm.movilidadbogota.gov.co:7778/images/pobtrans.gif">
          <a:extLst>
            <a:ext uri="{FF2B5EF4-FFF2-40B4-BE49-F238E27FC236}">
              <a16:creationId xmlns:a16="http://schemas.microsoft.com/office/drawing/2014/main" id="{FF69694F-E657-436D-9F04-3E44159D58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51" name="1 Imagen" descr="http://intranetsdm.movilidadbogota.gov.co:7778/images/pobtrans.gif">
          <a:extLst>
            <a:ext uri="{FF2B5EF4-FFF2-40B4-BE49-F238E27FC236}">
              <a16:creationId xmlns:a16="http://schemas.microsoft.com/office/drawing/2014/main" id="{9B6107AA-FD75-48BB-B595-EF925EC3F7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52" name="1 Imagen" descr="http://intranetsdm.movilidadbogota.gov.co:7778/images/pobtrans.gif">
          <a:extLst>
            <a:ext uri="{FF2B5EF4-FFF2-40B4-BE49-F238E27FC236}">
              <a16:creationId xmlns:a16="http://schemas.microsoft.com/office/drawing/2014/main" id="{E3B694AB-234F-4BD6-956C-54B95ABCEA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53" name="1 Imagen" descr="http://intranetsdm.movilidadbogota.gov.co:7778/images/pobtrans.gif">
          <a:extLst>
            <a:ext uri="{FF2B5EF4-FFF2-40B4-BE49-F238E27FC236}">
              <a16:creationId xmlns:a16="http://schemas.microsoft.com/office/drawing/2014/main" id="{C7C2A659-04CC-4801-998B-A4FB051DF9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54" name="1 Imagen" descr="http://intranetsdm.movilidadbogota.gov.co:7778/images/pobtrans.gif">
          <a:extLst>
            <a:ext uri="{FF2B5EF4-FFF2-40B4-BE49-F238E27FC236}">
              <a16:creationId xmlns:a16="http://schemas.microsoft.com/office/drawing/2014/main" id="{1E61C68F-8984-40BE-9B83-C369D2CDBA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55" name="1 Imagen" descr="http://intranetsdm.movilidadbogota.gov.co:7778/images/pobtrans.gif">
          <a:extLst>
            <a:ext uri="{FF2B5EF4-FFF2-40B4-BE49-F238E27FC236}">
              <a16:creationId xmlns:a16="http://schemas.microsoft.com/office/drawing/2014/main" id="{6D49FD08-EED8-4BAE-8AE6-3827A67610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56" name="1 Imagen" descr="http://intranetsdm.movilidadbogota.gov.co:7778/images/pobtrans.gif">
          <a:extLst>
            <a:ext uri="{FF2B5EF4-FFF2-40B4-BE49-F238E27FC236}">
              <a16:creationId xmlns:a16="http://schemas.microsoft.com/office/drawing/2014/main" id="{55FAC9C7-2410-4C70-88FA-14B7A5E836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57" name="1 Imagen" descr="http://intranetsdm.movilidadbogota.gov.co:7778/images/pobtrans.gif">
          <a:extLst>
            <a:ext uri="{FF2B5EF4-FFF2-40B4-BE49-F238E27FC236}">
              <a16:creationId xmlns:a16="http://schemas.microsoft.com/office/drawing/2014/main" id="{A95A9DE2-6B81-4911-89DF-BBB0266717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58" name="1 Imagen" descr="http://intranetsdm.movilidadbogota.gov.co:7778/images/pobtrans.gif">
          <a:extLst>
            <a:ext uri="{FF2B5EF4-FFF2-40B4-BE49-F238E27FC236}">
              <a16:creationId xmlns:a16="http://schemas.microsoft.com/office/drawing/2014/main" id="{D61FED1A-92A0-40F5-8FFA-B6D75BD8C0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59" name="1 Imagen" descr="http://intranetsdm.movilidadbogota.gov.co:7778/images/pobtrans.gif">
          <a:extLst>
            <a:ext uri="{FF2B5EF4-FFF2-40B4-BE49-F238E27FC236}">
              <a16:creationId xmlns:a16="http://schemas.microsoft.com/office/drawing/2014/main" id="{177B211E-6B21-4ADC-8E43-D60D217219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60" name="1 Imagen" descr="http://intranetsdm.movilidadbogota.gov.co:7778/images/pobtrans.gif">
          <a:extLst>
            <a:ext uri="{FF2B5EF4-FFF2-40B4-BE49-F238E27FC236}">
              <a16:creationId xmlns:a16="http://schemas.microsoft.com/office/drawing/2014/main" id="{3A21D736-A863-4D4D-862B-1CCF84B7A7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61" name="1 Imagen" descr="http://intranetsdm.movilidadbogota.gov.co:7778/images/pobtrans.gif">
          <a:extLst>
            <a:ext uri="{FF2B5EF4-FFF2-40B4-BE49-F238E27FC236}">
              <a16:creationId xmlns:a16="http://schemas.microsoft.com/office/drawing/2014/main" id="{E642698A-3C81-485F-8E5F-A3F7B0BA17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62" name="1 Imagen" descr="http://intranetsdm.movilidadbogota.gov.co:7778/images/pobtrans.gif">
          <a:extLst>
            <a:ext uri="{FF2B5EF4-FFF2-40B4-BE49-F238E27FC236}">
              <a16:creationId xmlns:a16="http://schemas.microsoft.com/office/drawing/2014/main" id="{1C7A106C-BC73-42B1-B21C-6E8E37E031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63" name="1 Imagen" descr="http://intranetsdm.movilidadbogota.gov.co:7778/images/pobtrans.gif">
          <a:extLst>
            <a:ext uri="{FF2B5EF4-FFF2-40B4-BE49-F238E27FC236}">
              <a16:creationId xmlns:a16="http://schemas.microsoft.com/office/drawing/2014/main" id="{155128FA-C00C-410C-9FD5-86F980D5E7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64" name="1 Imagen" descr="http://intranetsdm.movilidadbogota.gov.co:7778/images/pobtrans.gif">
          <a:extLst>
            <a:ext uri="{FF2B5EF4-FFF2-40B4-BE49-F238E27FC236}">
              <a16:creationId xmlns:a16="http://schemas.microsoft.com/office/drawing/2014/main" id="{F55987CA-5DC3-4543-AE80-18F3210700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65" name="1 Imagen" descr="http://intranetsdm.movilidadbogota.gov.co:7778/images/pobtrans.gif">
          <a:extLst>
            <a:ext uri="{FF2B5EF4-FFF2-40B4-BE49-F238E27FC236}">
              <a16:creationId xmlns:a16="http://schemas.microsoft.com/office/drawing/2014/main" id="{7D6BAE34-1829-4203-864A-82906F0718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66" name="1 Imagen" descr="http://intranetsdm.movilidadbogota.gov.co:7778/images/pobtrans.gif">
          <a:extLst>
            <a:ext uri="{FF2B5EF4-FFF2-40B4-BE49-F238E27FC236}">
              <a16:creationId xmlns:a16="http://schemas.microsoft.com/office/drawing/2014/main" id="{FB48F5C3-3085-409B-9A5C-8737AFCE39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67" name="1 Imagen" descr="http://intranetsdm.movilidadbogota.gov.co:7778/images/pobtrans.gif">
          <a:extLst>
            <a:ext uri="{FF2B5EF4-FFF2-40B4-BE49-F238E27FC236}">
              <a16:creationId xmlns:a16="http://schemas.microsoft.com/office/drawing/2014/main" id="{548B4B80-9D64-4FD4-B5EF-C84D322221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68" name="1 Imagen" descr="http://intranetsdm.movilidadbogota.gov.co:7778/images/pobtrans.gif">
          <a:extLst>
            <a:ext uri="{FF2B5EF4-FFF2-40B4-BE49-F238E27FC236}">
              <a16:creationId xmlns:a16="http://schemas.microsoft.com/office/drawing/2014/main" id="{9AA9E8C8-C6F1-422C-9C6C-7AE8CEF534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69" name="1 Imagen" descr="http://intranetsdm.movilidadbogota.gov.co:7778/images/pobtrans.gif">
          <a:extLst>
            <a:ext uri="{FF2B5EF4-FFF2-40B4-BE49-F238E27FC236}">
              <a16:creationId xmlns:a16="http://schemas.microsoft.com/office/drawing/2014/main" id="{8EA7918F-2E84-4588-A885-92234B0824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70" name="1 Imagen" descr="http://intranetsdm.movilidadbogota.gov.co:7778/images/pobtrans.gif">
          <a:extLst>
            <a:ext uri="{FF2B5EF4-FFF2-40B4-BE49-F238E27FC236}">
              <a16:creationId xmlns:a16="http://schemas.microsoft.com/office/drawing/2014/main" id="{B56B1421-49F0-4C29-BA89-05448DF58E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71" name="1 Imagen" descr="http://intranetsdm.movilidadbogota.gov.co:7778/images/pobtrans.gif">
          <a:extLst>
            <a:ext uri="{FF2B5EF4-FFF2-40B4-BE49-F238E27FC236}">
              <a16:creationId xmlns:a16="http://schemas.microsoft.com/office/drawing/2014/main" id="{748C9978-2AAF-42E2-9516-5B7C5AA3FD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72" name="1 Imagen" descr="http://intranetsdm.movilidadbogota.gov.co:7778/images/pobtrans.gif">
          <a:extLst>
            <a:ext uri="{FF2B5EF4-FFF2-40B4-BE49-F238E27FC236}">
              <a16:creationId xmlns:a16="http://schemas.microsoft.com/office/drawing/2014/main" id="{A8698D89-6FF3-45D7-A884-BFB6C32980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73" name="1 Imagen" descr="http://intranetsdm.movilidadbogota.gov.co:7778/images/pobtrans.gif">
          <a:extLst>
            <a:ext uri="{FF2B5EF4-FFF2-40B4-BE49-F238E27FC236}">
              <a16:creationId xmlns:a16="http://schemas.microsoft.com/office/drawing/2014/main" id="{96FFADD8-5A5F-4577-B62A-4D10E9B830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74" name="1 Imagen" descr="http://intranetsdm.movilidadbogota.gov.co:7778/images/pobtrans.gif">
          <a:extLst>
            <a:ext uri="{FF2B5EF4-FFF2-40B4-BE49-F238E27FC236}">
              <a16:creationId xmlns:a16="http://schemas.microsoft.com/office/drawing/2014/main" id="{D43BBF34-EC0C-4EFC-A960-05A789DB90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75" name="1 Imagen" descr="http://intranetsdm.movilidadbogota.gov.co:7778/images/pobtrans.gif">
          <a:extLst>
            <a:ext uri="{FF2B5EF4-FFF2-40B4-BE49-F238E27FC236}">
              <a16:creationId xmlns:a16="http://schemas.microsoft.com/office/drawing/2014/main" id="{FB1B6C1B-3980-4F98-B23A-E0521C7CCC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76" name="1 Imagen" descr="http://intranetsdm.movilidadbogota.gov.co:7778/images/pobtrans.gif">
          <a:extLst>
            <a:ext uri="{FF2B5EF4-FFF2-40B4-BE49-F238E27FC236}">
              <a16:creationId xmlns:a16="http://schemas.microsoft.com/office/drawing/2014/main" id="{5BB954F9-BD2E-43E1-9F06-410DF13FB0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177" name="1 Imagen" descr="http://intranetsdm.movilidadbogota.gov.co:7778/images/pobtrans.gif">
          <a:extLst>
            <a:ext uri="{FF2B5EF4-FFF2-40B4-BE49-F238E27FC236}">
              <a16:creationId xmlns:a16="http://schemas.microsoft.com/office/drawing/2014/main" id="{D0631F68-E93C-449F-B818-E9D4AF6771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56050" y="3810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4" displayName="Table_14" ref="F1:F16" headerRowDxfId="7" dataDxfId="6" totalsRowDxfId="5">
  <tableColumns count="1">
    <tableColumn id="1" xr3:uid="{00000000-0010-0000-0000-000001000000}" name="No. Meta PDD" dataDxfId="4"/>
  </tableColumns>
  <tableStyleInfo name="LISTAS_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5" displayName="Table_25" ref="G1:G16" headerRowDxfId="3" dataDxfId="2" totalsRowDxfId="1">
  <tableColumns count="1">
    <tableColumn id="1" xr3:uid="{00000000-0010-0000-0100-000001000000}" name="Nombre Meta PDD" dataDxfId="0"/>
  </tableColumns>
  <tableStyleInfo name="LISTAS_1-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B1:V38"/>
  <sheetViews>
    <sheetView topLeftCell="A4" zoomScale="70" zoomScaleNormal="70" workbookViewId="0">
      <selection activeCell="X9" sqref="X9"/>
    </sheetView>
  </sheetViews>
  <sheetFormatPr baseColWidth="10" defaultColWidth="14.42578125" defaultRowHeight="15" customHeight="1" x14ac:dyDescent="0.25"/>
  <cols>
    <col min="1" max="1" width="7.5703125" customWidth="1"/>
    <col min="2" max="5" width="10.28515625" customWidth="1"/>
    <col min="6" max="13" width="10.140625" customWidth="1"/>
    <col min="14" max="14" width="17" customWidth="1"/>
    <col min="15" max="18" width="12.85546875" customWidth="1"/>
    <col min="19" max="19" width="11.42578125" customWidth="1"/>
    <col min="20" max="21" width="10.7109375" hidden="1" customWidth="1"/>
    <col min="22" max="22" width="11.42578125" hidden="1" customWidth="1"/>
    <col min="23" max="26" width="10.7109375" customWidth="1"/>
  </cols>
  <sheetData>
    <row r="1" spans="2:21" ht="32.25" customHeight="1" x14ac:dyDescent="0.25">
      <c r="B1" s="386"/>
      <c r="C1" s="387"/>
      <c r="D1" s="392" t="s">
        <v>0</v>
      </c>
      <c r="E1" s="393"/>
      <c r="F1" s="393"/>
      <c r="G1" s="393"/>
      <c r="H1" s="393"/>
      <c r="I1" s="393"/>
      <c r="J1" s="393"/>
      <c r="K1" s="393"/>
      <c r="L1" s="393"/>
      <c r="M1" s="393"/>
      <c r="N1" s="393"/>
      <c r="O1" s="393"/>
      <c r="P1" s="393"/>
      <c r="Q1" s="393"/>
      <c r="R1" s="394"/>
      <c r="S1" s="1"/>
      <c r="T1" s="2"/>
      <c r="U1" s="2"/>
    </row>
    <row r="2" spans="2:21" ht="32.25" customHeight="1" x14ac:dyDescent="0.25">
      <c r="B2" s="388"/>
      <c r="C2" s="389"/>
      <c r="D2" s="392" t="s">
        <v>1</v>
      </c>
      <c r="E2" s="393"/>
      <c r="F2" s="393"/>
      <c r="G2" s="393"/>
      <c r="H2" s="393"/>
      <c r="I2" s="393"/>
      <c r="J2" s="393"/>
      <c r="K2" s="393"/>
      <c r="L2" s="393"/>
      <c r="M2" s="393"/>
      <c r="N2" s="393"/>
      <c r="O2" s="393"/>
      <c r="P2" s="393"/>
      <c r="Q2" s="393"/>
      <c r="R2" s="394"/>
      <c r="S2" s="1"/>
      <c r="T2" s="3"/>
      <c r="U2" s="3"/>
    </row>
    <row r="3" spans="2:21" ht="32.25" customHeight="1" x14ac:dyDescent="0.25">
      <c r="B3" s="388"/>
      <c r="C3" s="389"/>
      <c r="D3" s="392" t="s">
        <v>2</v>
      </c>
      <c r="E3" s="393"/>
      <c r="F3" s="393"/>
      <c r="G3" s="393"/>
      <c r="H3" s="393"/>
      <c r="I3" s="393"/>
      <c r="J3" s="393"/>
      <c r="K3" s="393"/>
      <c r="L3" s="393"/>
      <c r="M3" s="393"/>
      <c r="N3" s="393"/>
      <c r="O3" s="393"/>
      <c r="P3" s="393"/>
      <c r="Q3" s="393"/>
      <c r="R3" s="394"/>
      <c r="S3" s="1"/>
      <c r="T3" s="3"/>
      <c r="U3" s="3"/>
    </row>
    <row r="4" spans="2:21" ht="32.25" customHeight="1" x14ac:dyDescent="0.25">
      <c r="B4" s="390"/>
      <c r="C4" s="391"/>
      <c r="D4" s="392" t="s">
        <v>824</v>
      </c>
      <c r="E4" s="393"/>
      <c r="F4" s="393"/>
      <c r="G4" s="393"/>
      <c r="H4" s="393"/>
      <c r="I4" s="393"/>
      <c r="J4" s="393"/>
      <c r="K4" s="394"/>
      <c r="L4" s="395" t="s">
        <v>996</v>
      </c>
      <c r="M4" s="396"/>
      <c r="N4" s="396"/>
      <c r="O4" s="396"/>
      <c r="P4" s="396"/>
      <c r="Q4" s="396"/>
      <c r="R4" s="397"/>
      <c r="S4" s="1"/>
      <c r="T4" s="4"/>
      <c r="U4" s="5" t="s">
        <v>3</v>
      </c>
    </row>
    <row r="5" spans="2:21" ht="15.75" customHeight="1" x14ac:dyDescent="0.25">
      <c r="B5" s="1"/>
      <c r="C5" s="1"/>
      <c r="D5" s="1"/>
      <c r="E5" s="1"/>
      <c r="F5" s="1"/>
      <c r="G5" s="1"/>
      <c r="H5" s="1"/>
      <c r="I5" s="1"/>
      <c r="J5" s="1"/>
      <c r="K5" s="1"/>
      <c r="L5" s="1"/>
      <c r="M5" s="1"/>
      <c r="N5" s="1"/>
      <c r="O5" s="6"/>
      <c r="P5" s="6"/>
      <c r="Q5" s="6"/>
      <c r="R5" s="6"/>
      <c r="S5" s="1"/>
      <c r="T5" s="1"/>
      <c r="U5" s="1"/>
    </row>
    <row r="6" spans="2:21" ht="15.75" customHeight="1" x14ac:dyDescent="0.25">
      <c r="B6" s="7"/>
      <c r="C6" s="1"/>
      <c r="D6" s="1"/>
      <c r="E6" s="1"/>
      <c r="F6" s="1"/>
      <c r="G6" s="1"/>
      <c r="H6" s="1"/>
      <c r="I6" s="1"/>
      <c r="J6" s="1"/>
      <c r="K6" s="1"/>
      <c r="L6" s="1"/>
      <c r="M6" s="1"/>
      <c r="N6" s="1"/>
      <c r="O6" s="6"/>
      <c r="P6" s="6"/>
      <c r="Q6" s="6"/>
      <c r="R6" s="6"/>
      <c r="S6" s="1"/>
      <c r="T6" s="1"/>
      <c r="U6" s="1"/>
    </row>
    <row r="7" spans="2:21" ht="15.75" customHeight="1" x14ac:dyDescent="0.25">
      <c r="B7" s="398"/>
      <c r="C7" s="399"/>
      <c r="D7" s="399"/>
      <c r="E7" s="399"/>
      <c r="F7" s="399"/>
      <c r="G7" s="399"/>
      <c r="H7" s="399"/>
      <c r="I7" s="399"/>
      <c r="J7" s="399"/>
      <c r="K7" s="399"/>
      <c r="L7" s="399"/>
      <c r="M7" s="399"/>
      <c r="N7" s="399"/>
      <c r="O7" s="399"/>
      <c r="P7" s="399"/>
      <c r="Q7" s="399"/>
      <c r="R7" s="400"/>
      <c r="S7" s="1"/>
      <c r="T7" s="1"/>
      <c r="U7" s="1"/>
    </row>
    <row r="8" spans="2:21" ht="15.75" customHeight="1" x14ac:dyDescent="0.25">
      <c r="B8" s="1"/>
      <c r="C8" s="1"/>
      <c r="D8" s="1"/>
      <c r="E8" s="1"/>
      <c r="F8" s="1"/>
      <c r="G8" s="1"/>
      <c r="H8" s="1"/>
      <c r="I8" s="1"/>
      <c r="J8" s="1"/>
      <c r="K8" s="1"/>
      <c r="L8" s="1"/>
      <c r="M8" s="1"/>
      <c r="N8" s="1"/>
      <c r="O8" s="6"/>
      <c r="P8" s="6"/>
      <c r="Q8" s="6"/>
      <c r="R8" s="6"/>
      <c r="S8" s="1"/>
      <c r="T8" s="1"/>
      <c r="U8" s="1"/>
    </row>
    <row r="9" spans="2:21" ht="20.25" customHeight="1" x14ac:dyDescent="0.25">
      <c r="B9" s="1"/>
      <c r="C9" s="1"/>
      <c r="D9" s="1"/>
      <c r="E9" s="1"/>
      <c r="F9" s="1"/>
      <c r="G9" s="1"/>
      <c r="H9" s="1"/>
      <c r="I9" s="1"/>
      <c r="J9" s="1"/>
      <c r="K9" s="8"/>
      <c r="L9" s="9"/>
      <c r="M9" s="1"/>
      <c r="N9" s="8"/>
      <c r="O9" s="6"/>
      <c r="P9" s="6"/>
      <c r="Q9" s="6"/>
      <c r="R9" s="6"/>
      <c r="S9" s="10"/>
      <c r="T9" s="10"/>
      <c r="U9" s="10"/>
    </row>
    <row r="10" spans="2:21" ht="45.75" customHeight="1" x14ac:dyDescent="0.25">
      <c r="B10" s="401" t="s">
        <v>4</v>
      </c>
      <c r="C10" s="402"/>
      <c r="D10" s="402"/>
      <c r="E10" s="403"/>
      <c r="F10" s="404" t="s">
        <v>5</v>
      </c>
      <c r="G10" s="402"/>
      <c r="H10" s="402"/>
      <c r="I10" s="402"/>
      <c r="J10" s="402"/>
      <c r="K10" s="402"/>
      <c r="L10" s="402"/>
      <c r="M10" s="403"/>
      <c r="N10" s="8"/>
      <c r="O10" s="405"/>
      <c r="P10" s="399"/>
      <c r="Q10" s="399"/>
      <c r="R10" s="400"/>
      <c r="S10" s="10"/>
      <c r="T10" s="11"/>
      <c r="U10" s="11"/>
    </row>
    <row r="11" spans="2:21" ht="45.75" customHeight="1" x14ac:dyDescent="0.25">
      <c r="B11" s="401" t="s">
        <v>6</v>
      </c>
      <c r="C11" s="402"/>
      <c r="D11" s="402"/>
      <c r="E11" s="403"/>
      <c r="F11" s="404" t="s">
        <v>647</v>
      </c>
      <c r="G11" s="402"/>
      <c r="H11" s="402"/>
      <c r="I11" s="402"/>
      <c r="J11" s="402"/>
      <c r="K11" s="402"/>
      <c r="L11" s="402"/>
      <c r="M11" s="403"/>
      <c r="N11" s="406"/>
      <c r="O11" s="405"/>
      <c r="P11" s="399"/>
      <c r="Q11" s="399"/>
      <c r="R11" s="400"/>
      <c r="S11" s="12"/>
      <c r="T11" s="13"/>
      <c r="U11" s="13"/>
    </row>
    <row r="12" spans="2:21" ht="45.75" customHeight="1" x14ac:dyDescent="0.25">
      <c r="B12" s="401" t="s">
        <v>8</v>
      </c>
      <c r="C12" s="402"/>
      <c r="D12" s="402"/>
      <c r="E12" s="403"/>
      <c r="F12" s="404" t="s">
        <v>830</v>
      </c>
      <c r="G12" s="402"/>
      <c r="H12" s="402"/>
      <c r="I12" s="402"/>
      <c r="J12" s="402"/>
      <c r="K12" s="402"/>
      <c r="L12" s="402"/>
      <c r="M12" s="403"/>
      <c r="N12" s="407"/>
      <c r="O12" s="405" t="s">
        <v>9</v>
      </c>
      <c r="P12" s="399"/>
      <c r="Q12" s="399"/>
      <c r="R12" s="400"/>
      <c r="S12" s="12"/>
      <c r="T12" s="13"/>
      <c r="U12" s="13"/>
    </row>
    <row r="13" spans="2:21" ht="45.75" customHeight="1" x14ac:dyDescent="0.3">
      <c r="B13" s="401" t="s">
        <v>10</v>
      </c>
      <c r="C13" s="402"/>
      <c r="D13" s="402"/>
      <c r="E13" s="403"/>
      <c r="F13" s="404" t="s">
        <v>654</v>
      </c>
      <c r="G13" s="402"/>
      <c r="H13" s="402"/>
      <c r="I13" s="402"/>
      <c r="J13" s="402"/>
      <c r="K13" s="402"/>
      <c r="L13" s="402"/>
      <c r="M13" s="403"/>
      <c r="N13" s="406"/>
      <c r="O13" s="408"/>
      <c r="P13" s="14"/>
      <c r="Q13" s="14"/>
      <c r="R13" s="14"/>
      <c r="S13" s="12"/>
      <c r="T13" s="13"/>
      <c r="U13" s="13"/>
    </row>
    <row r="14" spans="2:21" ht="45.75" customHeight="1" x14ac:dyDescent="0.3">
      <c r="B14" s="401" t="s">
        <v>12</v>
      </c>
      <c r="C14" s="402"/>
      <c r="D14" s="402"/>
      <c r="E14" s="403"/>
      <c r="F14" s="404" t="s">
        <v>982</v>
      </c>
      <c r="G14" s="402"/>
      <c r="H14" s="402"/>
      <c r="I14" s="402"/>
      <c r="J14" s="402"/>
      <c r="K14" s="402"/>
      <c r="L14" s="402"/>
      <c r="M14" s="403"/>
      <c r="N14" s="407"/>
      <c r="O14" s="407"/>
      <c r="P14" s="14"/>
      <c r="Q14" s="14"/>
      <c r="R14" s="14"/>
      <c r="S14" s="12"/>
      <c r="T14" s="13"/>
      <c r="U14" s="13"/>
    </row>
    <row r="15" spans="2:21" ht="45.75" customHeight="1" x14ac:dyDescent="0.3">
      <c r="B15" s="401" t="s">
        <v>13</v>
      </c>
      <c r="C15" s="402"/>
      <c r="D15" s="402"/>
      <c r="E15" s="403"/>
      <c r="F15" s="404" t="s">
        <v>997</v>
      </c>
      <c r="G15" s="409"/>
      <c r="H15" s="409"/>
      <c r="I15" s="409"/>
      <c r="J15" s="409"/>
      <c r="K15" s="409"/>
      <c r="L15" s="409"/>
      <c r="M15" s="403"/>
      <c r="N15" s="10"/>
      <c r="O15" s="15"/>
      <c r="P15" s="14"/>
      <c r="Q15" s="14"/>
      <c r="R15" s="14"/>
      <c r="S15" s="12"/>
      <c r="T15" s="13"/>
      <c r="U15" s="13"/>
    </row>
    <row r="16" spans="2:21" ht="45.75" customHeight="1" x14ac:dyDescent="0.3">
      <c r="B16" s="401" t="s">
        <v>14</v>
      </c>
      <c r="C16" s="402"/>
      <c r="D16" s="402"/>
      <c r="E16" s="403"/>
      <c r="F16" s="410" t="s">
        <v>628</v>
      </c>
      <c r="G16" s="402"/>
      <c r="H16" s="402"/>
      <c r="I16" s="402"/>
      <c r="J16" s="402"/>
      <c r="K16" s="402"/>
      <c r="L16" s="402"/>
      <c r="M16" s="403"/>
      <c r="N16" s="10"/>
      <c r="O16" s="15"/>
      <c r="P16" s="14"/>
      <c r="Q16" s="14"/>
      <c r="R16" s="14"/>
      <c r="S16" s="12"/>
      <c r="T16" s="13"/>
      <c r="U16" s="13"/>
    </row>
    <row r="17" spans="2:18" ht="45.75" customHeight="1" x14ac:dyDescent="0.3">
      <c r="B17" s="401" t="s">
        <v>16</v>
      </c>
      <c r="C17" s="402"/>
      <c r="D17" s="402"/>
      <c r="E17" s="403"/>
      <c r="F17" s="411" t="s">
        <v>635</v>
      </c>
      <c r="G17" s="402"/>
      <c r="H17" s="402"/>
      <c r="I17" s="402"/>
      <c r="J17" s="402"/>
      <c r="K17" s="402"/>
      <c r="L17" s="402"/>
      <c r="M17" s="403"/>
      <c r="N17" s="10"/>
      <c r="O17" s="15"/>
      <c r="P17" s="14"/>
      <c r="Q17" s="14"/>
      <c r="R17" s="14"/>
    </row>
    <row r="18" spans="2:18" ht="45.75" customHeight="1" x14ac:dyDescent="0.3">
      <c r="B18" s="401" t="s">
        <v>17</v>
      </c>
      <c r="C18" s="402"/>
      <c r="D18" s="402"/>
      <c r="E18" s="403"/>
      <c r="F18" s="411" t="s">
        <v>697</v>
      </c>
      <c r="G18" s="402"/>
      <c r="H18" s="402"/>
      <c r="I18" s="402"/>
      <c r="J18" s="402"/>
      <c r="K18" s="402"/>
      <c r="L18" s="402"/>
      <c r="M18" s="403"/>
      <c r="N18" s="10"/>
      <c r="O18" s="15"/>
      <c r="P18" s="14"/>
      <c r="Q18" s="14"/>
      <c r="R18" s="14"/>
    </row>
    <row r="19" spans="2:18" ht="45.75" customHeight="1" x14ac:dyDescent="0.3">
      <c r="B19" s="401" t="s">
        <v>18</v>
      </c>
      <c r="C19" s="402"/>
      <c r="D19" s="402"/>
      <c r="E19" s="403"/>
      <c r="F19" s="404" t="s">
        <v>20</v>
      </c>
      <c r="G19" s="402"/>
      <c r="H19" s="402"/>
      <c r="I19" s="402"/>
      <c r="J19" s="402"/>
      <c r="K19" s="402"/>
      <c r="L19" s="402"/>
      <c r="M19" s="403"/>
      <c r="N19" s="406"/>
      <c r="O19" s="408"/>
      <c r="P19" s="14"/>
      <c r="Q19" s="14"/>
      <c r="R19" s="14"/>
    </row>
    <row r="20" spans="2:18" ht="45.75" customHeight="1" x14ac:dyDescent="0.3">
      <c r="B20" s="401" t="s">
        <v>19</v>
      </c>
      <c r="C20" s="402"/>
      <c r="D20" s="402"/>
      <c r="E20" s="403"/>
      <c r="F20" s="404" t="s">
        <v>720</v>
      </c>
      <c r="G20" s="402"/>
      <c r="H20" s="402"/>
      <c r="I20" s="402"/>
      <c r="J20" s="402"/>
      <c r="K20" s="402"/>
      <c r="L20" s="402"/>
      <c r="M20" s="403"/>
      <c r="N20" s="407"/>
      <c r="O20" s="407"/>
      <c r="P20" s="14"/>
      <c r="Q20" s="14"/>
      <c r="R20" s="14"/>
    </row>
    <row r="21" spans="2:18" ht="45.75" customHeight="1" x14ac:dyDescent="0.25">
      <c r="B21" s="401" t="s">
        <v>21</v>
      </c>
      <c r="C21" s="402"/>
      <c r="D21" s="402"/>
      <c r="E21" s="403"/>
      <c r="F21" s="404" t="s">
        <v>998</v>
      </c>
      <c r="G21" s="409"/>
      <c r="H21" s="409"/>
      <c r="I21" s="409"/>
      <c r="J21" s="409"/>
      <c r="K21" s="409"/>
      <c r="L21" s="409"/>
      <c r="M21" s="403"/>
      <c r="N21" s="406"/>
      <c r="O21" s="428"/>
      <c r="P21" s="16"/>
      <c r="Q21" s="16"/>
      <c r="R21" s="16"/>
    </row>
    <row r="22" spans="2:18" ht="45.75" customHeight="1" x14ac:dyDescent="0.25">
      <c r="B22" s="412" t="s">
        <v>22</v>
      </c>
      <c r="C22" s="413"/>
      <c r="D22" s="413"/>
      <c r="E22" s="387"/>
      <c r="F22" s="17" t="s">
        <v>23</v>
      </c>
      <c r="G22" s="429" t="s">
        <v>605</v>
      </c>
      <c r="H22" s="413"/>
      <c r="I22" s="413"/>
      <c r="J22" s="413"/>
      <c r="K22" s="413"/>
      <c r="L22" s="430">
        <v>2026</v>
      </c>
      <c r="M22" s="431"/>
      <c r="N22" s="407"/>
      <c r="O22" s="407"/>
      <c r="P22" s="16"/>
      <c r="Q22" s="16"/>
      <c r="R22" s="16"/>
    </row>
    <row r="23" spans="2:18" ht="45.75" customHeight="1" x14ac:dyDescent="0.25">
      <c r="B23" s="390"/>
      <c r="C23" s="414"/>
      <c r="D23" s="414"/>
      <c r="E23" s="391"/>
      <c r="F23" s="18" t="s">
        <v>24</v>
      </c>
      <c r="G23" s="433" t="s">
        <v>686</v>
      </c>
      <c r="H23" s="402"/>
      <c r="I23" s="402"/>
      <c r="J23" s="402"/>
      <c r="K23" s="403"/>
      <c r="L23" s="421"/>
      <c r="M23" s="432"/>
      <c r="N23" s="10"/>
      <c r="O23" s="19"/>
      <c r="P23" s="16"/>
      <c r="Q23" s="20"/>
      <c r="R23" s="20"/>
    </row>
    <row r="24" spans="2:18" ht="20.25" customHeight="1" x14ac:dyDescent="0.25">
      <c r="B24" s="1"/>
      <c r="C24" s="1"/>
      <c r="D24" s="1"/>
      <c r="E24" s="1"/>
      <c r="F24" s="1"/>
      <c r="G24" s="1"/>
      <c r="H24" s="1"/>
      <c r="I24" s="1"/>
      <c r="J24" s="1"/>
      <c r="K24" s="1"/>
      <c r="L24" s="1"/>
      <c r="M24" s="1"/>
      <c r="N24" s="12"/>
      <c r="O24" s="16"/>
      <c r="P24" s="16"/>
      <c r="Q24" s="16"/>
      <c r="R24" s="16"/>
    </row>
    <row r="25" spans="2:18" ht="15.75" customHeight="1" x14ac:dyDescent="0.25">
      <c r="B25" s="21"/>
      <c r="C25" s="21"/>
      <c r="D25" s="21"/>
      <c r="E25" s="21"/>
      <c r="F25" s="21"/>
      <c r="G25" s="21"/>
      <c r="H25" s="1"/>
      <c r="I25" s="424" t="s">
        <v>25</v>
      </c>
      <c r="J25" s="416"/>
      <c r="K25" s="416"/>
      <c r="L25" s="416"/>
      <c r="M25" s="417"/>
      <c r="N25" s="12"/>
      <c r="O25" s="16"/>
      <c r="P25" s="16"/>
      <c r="Q25" s="16"/>
      <c r="R25" s="16"/>
    </row>
    <row r="26" spans="2:18" ht="15.75" customHeight="1" x14ac:dyDescent="0.25">
      <c r="B26" s="21"/>
      <c r="C26" s="21"/>
      <c r="D26" s="21"/>
      <c r="E26" s="21"/>
      <c r="F26" s="21"/>
      <c r="G26" s="21"/>
      <c r="H26" s="1"/>
      <c r="I26" s="418"/>
      <c r="J26" s="419"/>
      <c r="K26" s="419"/>
      <c r="L26" s="419"/>
      <c r="M26" s="420"/>
      <c r="N26" s="12"/>
      <c r="O26" s="16"/>
      <c r="P26" s="16"/>
      <c r="Q26" s="16"/>
      <c r="R26" s="16"/>
    </row>
    <row r="27" spans="2:18" ht="19.5" customHeight="1" x14ac:dyDescent="0.25">
      <c r="B27" s="22"/>
      <c r="C27" s="22"/>
      <c r="D27" s="22"/>
      <c r="E27" s="22"/>
      <c r="F27" s="22"/>
      <c r="G27" s="22"/>
      <c r="H27" s="1"/>
      <c r="I27" s="421"/>
      <c r="J27" s="422"/>
      <c r="K27" s="422"/>
      <c r="L27" s="422"/>
      <c r="M27" s="423"/>
      <c r="N27" s="12"/>
      <c r="O27" s="434"/>
      <c r="P27" s="416"/>
      <c r="Q27" s="416"/>
      <c r="R27" s="417"/>
    </row>
    <row r="28" spans="2:18" ht="20.25" customHeight="1" x14ac:dyDescent="0.25">
      <c r="B28" s="22"/>
      <c r="C28" s="23"/>
      <c r="D28" s="23"/>
      <c r="E28" s="23"/>
      <c r="F28" s="23"/>
      <c r="G28" s="23"/>
      <c r="H28" s="1"/>
      <c r="I28" s="425" t="s">
        <v>26</v>
      </c>
      <c r="J28" s="416"/>
      <c r="K28" s="416"/>
      <c r="L28" s="416"/>
      <c r="M28" s="417"/>
      <c r="N28" s="9"/>
      <c r="O28" s="421"/>
      <c r="P28" s="422"/>
      <c r="Q28" s="422"/>
      <c r="R28" s="423"/>
    </row>
    <row r="29" spans="2:18" ht="20.25" customHeight="1" x14ac:dyDescent="0.25">
      <c r="B29" s="415" t="s">
        <v>27</v>
      </c>
      <c r="C29" s="416"/>
      <c r="D29" s="416"/>
      <c r="E29" s="416"/>
      <c r="F29" s="416"/>
      <c r="G29" s="417"/>
      <c r="H29" s="1"/>
      <c r="I29" s="418"/>
      <c r="J29" s="419"/>
      <c r="K29" s="419"/>
      <c r="L29" s="419"/>
      <c r="M29" s="420"/>
      <c r="N29" s="9"/>
      <c r="O29" s="21"/>
      <c r="P29" s="21"/>
      <c r="Q29" s="21"/>
      <c r="R29" s="21"/>
    </row>
    <row r="30" spans="2:18" ht="15.75" customHeight="1" x14ac:dyDescent="0.25">
      <c r="B30" s="418"/>
      <c r="C30" s="419"/>
      <c r="D30" s="419"/>
      <c r="E30" s="419"/>
      <c r="F30" s="419"/>
      <c r="G30" s="420"/>
      <c r="H30" s="1"/>
      <c r="I30" s="421"/>
      <c r="J30" s="422"/>
      <c r="K30" s="422"/>
      <c r="L30" s="422"/>
      <c r="M30" s="423"/>
      <c r="N30" s="12"/>
      <c r="O30" s="16"/>
      <c r="P30" s="16"/>
      <c r="Q30" s="16"/>
      <c r="R30" s="16"/>
    </row>
    <row r="31" spans="2:18" ht="5.25" customHeight="1" x14ac:dyDescent="0.25">
      <c r="B31" s="418"/>
      <c r="C31" s="419"/>
      <c r="D31" s="419"/>
      <c r="E31" s="419"/>
      <c r="F31" s="419"/>
      <c r="G31" s="420"/>
      <c r="H31" s="1"/>
      <c r="I31" s="24"/>
      <c r="J31" s="25"/>
      <c r="K31" s="24"/>
      <c r="L31" s="24"/>
      <c r="M31" s="24"/>
      <c r="N31" s="12"/>
      <c r="O31" s="16"/>
      <c r="P31" s="16"/>
      <c r="Q31" s="16"/>
      <c r="R31" s="16"/>
    </row>
    <row r="32" spans="2:18" ht="15.75" customHeight="1" x14ac:dyDescent="0.25">
      <c r="B32" s="418"/>
      <c r="C32" s="419"/>
      <c r="D32" s="419"/>
      <c r="E32" s="419"/>
      <c r="F32" s="419"/>
      <c r="G32" s="420"/>
      <c r="H32" s="1"/>
      <c r="I32" s="426" t="s">
        <v>28</v>
      </c>
      <c r="J32" s="399"/>
      <c r="K32" s="399"/>
      <c r="L32" s="399"/>
      <c r="M32" s="400"/>
      <c r="N32" s="12"/>
      <c r="O32" s="16"/>
      <c r="P32" s="16"/>
      <c r="Q32" s="16"/>
      <c r="R32" s="16"/>
    </row>
    <row r="33" spans="2:13" ht="15.75" customHeight="1" x14ac:dyDescent="0.25">
      <c r="B33" s="418"/>
      <c r="C33" s="419"/>
      <c r="D33" s="419"/>
      <c r="E33" s="419"/>
      <c r="F33" s="419"/>
      <c r="G33" s="420"/>
      <c r="H33" s="26"/>
      <c r="I33" s="426" t="s">
        <v>29</v>
      </c>
      <c r="J33" s="399"/>
      <c r="K33" s="399"/>
      <c r="L33" s="399"/>
      <c r="M33" s="400"/>
    </row>
    <row r="34" spans="2:13" ht="15.75" customHeight="1" x14ac:dyDescent="0.25">
      <c r="B34" s="421"/>
      <c r="C34" s="422"/>
      <c r="D34" s="422"/>
      <c r="E34" s="422"/>
      <c r="F34" s="422"/>
      <c r="G34" s="423"/>
      <c r="H34" s="1"/>
      <c r="I34" s="426" t="s">
        <v>30</v>
      </c>
      <c r="J34" s="399"/>
      <c r="K34" s="399"/>
      <c r="L34" s="399"/>
      <c r="M34" s="400"/>
    </row>
    <row r="35" spans="2:13" ht="8.25" customHeight="1" x14ac:dyDescent="0.3">
      <c r="B35" s="22"/>
      <c r="C35" s="27"/>
      <c r="D35" s="27"/>
      <c r="E35" s="27"/>
      <c r="F35" s="27"/>
      <c r="G35" s="27"/>
      <c r="H35" s="1"/>
      <c r="I35" s="28"/>
      <c r="J35" s="29"/>
      <c r="K35" s="28"/>
      <c r="L35" s="28"/>
      <c r="M35" s="28"/>
    </row>
    <row r="36" spans="2:13" ht="25.5" customHeight="1" x14ac:dyDescent="0.25">
      <c r="B36" s="22"/>
      <c r="C36" s="30"/>
      <c r="D36" s="30"/>
      <c r="E36" s="30"/>
      <c r="F36" s="30"/>
      <c r="G36" s="30"/>
      <c r="H36" s="1"/>
      <c r="I36" s="427" t="s">
        <v>31</v>
      </c>
      <c r="J36" s="416"/>
      <c r="K36" s="416"/>
      <c r="L36" s="416"/>
      <c r="M36" s="417"/>
    </row>
    <row r="37" spans="2:13" ht="15.75" customHeight="1" x14ac:dyDescent="0.25">
      <c r="B37" s="22"/>
      <c r="C37" s="30"/>
      <c r="D37" s="30"/>
      <c r="E37" s="30"/>
      <c r="F37" s="30"/>
      <c r="G37" s="30"/>
      <c r="H37" s="1"/>
      <c r="I37" s="418"/>
      <c r="J37" s="419"/>
      <c r="K37" s="419"/>
      <c r="L37" s="419"/>
      <c r="M37" s="420"/>
    </row>
    <row r="38" spans="2:13" ht="15.75" customHeight="1" x14ac:dyDescent="0.25">
      <c r="B38" s="22"/>
      <c r="C38" s="30"/>
      <c r="D38" s="30"/>
      <c r="E38" s="30"/>
      <c r="F38" s="30"/>
      <c r="G38" s="30"/>
      <c r="H38" s="1"/>
      <c r="I38" s="421"/>
      <c r="J38" s="422"/>
      <c r="K38" s="422"/>
      <c r="L38" s="422"/>
      <c r="M38" s="423"/>
    </row>
  </sheetData>
  <mergeCells count="53">
    <mergeCell ref="I36:M38"/>
    <mergeCell ref="F20:M20"/>
    <mergeCell ref="F21:M21"/>
    <mergeCell ref="N21:N22"/>
    <mergeCell ref="O21:O22"/>
    <mergeCell ref="G22:K22"/>
    <mergeCell ref="L22:M23"/>
    <mergeCell ref="G23:K23"/>
    <mergeCell ref="N19:N20"/>
    <mergeCell ref="O19:O20"/>
    <mergeCell ref="O27:R28"/>
    <mergeCell ref="B15:E15"/>
    <mergeCell ref="B16:E16"/>
    <mergeCell ref="B17:E17"/>
    <mergeCell ref="B18:E18"/>
    <mergeCell ref="B19:E19"/>
    <mergeCell ref="B21:E21"/>
    <mergeCell ref="B22:E23"/>
    <mergeCell ref="B29:G34"/>
    <mergeCell ref="B20:E20"/>
    <mergeCell ref="I25:M27"/>
    <mergeCell ref="I28:M30"/>
    <mergeCell ref="I32:M32"/>
    <mergeCell ref="I33:M33"/>
    <mergeCell ref="I34:M34"/>
    <mergeCell ref="F15:M15"/>
    <mergeCell ref="F16:M16"/>
    <mergeCell ref="F17:M17"/>
    <mergeCell ref="F18:M18"/>
    <mergeCell ref="F19:M19"/>
    <mergeCell ref="B13:E13"/>
    <mergeCell ref="F13:M13"/>
    <mergeCell ref="N13:N14"/>
    <mergeCell ref="O13:O14"/>
    <mergeCell ref="F14:M14"/>
    <mergeCell ref="B14:E14"/>
    <mergeCell ref="B7:R7"/>
    <mergeCell ref="B10:E10"/>
    <mergeCell ref="F10:M10"/>
    <mergeCell ref="O10:R10"/>
    <mergeCell ref="B11:E11"/>
    <mergeCell ref="F11:M11"/>
    <mergeCell ref="N11:N12"/>
    <mergeCell ref="O11:R11"/>
    <mergeCell ref="O12:R12"/>
    <mergeCell ref="B12:E12"/>
    <mergeCell ref="F12:M12"/>
    <mergeCell ref="B1:C4"/>
    <mergeCell ref="D1:R1"/>
    <mergeCell ref="D2:R2"/>
    <mergeCell ref="D3:R3"/>
    <mergeCell ref="D4:K4"/>
    <mergeCell ref="L4:R4"/>
  </mergeCells>
  <pageMargins left="0.7" right="0.7" top="0.75" bottom="0.75" header="0" footer="0"/>
  <pageSetup scale="55" orientation="landscape" r:id="rId1"/>
  <drawing r:id="rId2"/>
  <extLst>
    <ext xmlns:x14="http://schemas.microsoft.com/office/spreadsheetml/2009/9/main" uri="{CCE6A557-97BC-4b89-ADB6-D9C93CAAB3DF}">
      <x14:dataValidations xmlns:xm="http://schemas.microsoft.com/office/excel/2006/main" count="12">
        <x14:dataValidation type="list" allowBlank="1" showErrorMessage="1" xr:uid="{00000000-0002-0000-0000-000004000000}">
          <x14:formula1>
            <xm:f>LISTAS_1!$C$2:$C$6</xm:f>
          </x14:formula1>
          <xm:sqref>F12</xm:sqref>
        </x14:dataValidation>
        <x14:dataValidation type="list" allowBlank="1" showErrorMessage="1" xr:uid="{00000000-0002-0000-0000-00000A000000}">
          <x14:formula1>
            <xm:f>LISTAS_1!$Q$2:$Q$21</xm:f>
          </x14:formula1>
          <xm:sqref>F18:M18</xm:sqref>
        </x14:dataValidation>
        <x14:dataValidation type="list" allowBlank="1" showErrorMessage="1" xr:uid="{00000000-0002-0000-0000-00000B000000}">
          <x14:formula1>
            <xm:f>LISTAS_1!$B$2:$B$6</xm:f>
          </x14:formula1>
          <xm:sqref>F11:M11</xm:sqref>
        </x14:dataValidation>
        <x14:dataValidation type="list" allowBlank="1" showErrorMessage="1" xr:uid="{4DBC6988-B2E0-4670-88B9-0340BE84EA6E}">
          <x14:formula1>
            <xm:f>LISTAS_1!$H$2:$H$16</xm:f>
          </x14:formula1>
          <xm:sqref>F16:M16</xm:sqref>
        </x14:dataValidation>
        <x14:dataValidation type="list" allowBlank="1" showErrorMessage="1" xr:uid="{CEC98F0E-1789-4413-9A7A-0F04C8E571F0}">
          <x14:formula1>
            <xm:f>LISTAS_1!$P$2:$P$8</xm:f>
          </x14:formula1>
          <xm:sqref>F17:M17</xm:sqref>
        </x14:dataValidation>
        <x14:dataValidation type="list" allowBlank="1" showErrorMessage="1" xr:uid="{392E8263-337D-46E0-B116-9822F2AB9DC4}">
          <x14:formula1>
            <xm:f>LISTAS_1!$D$2:$D$16</xm:f>
          </x14:formula1>
          <xm:sqref>F13:M13</xm:sqref>
        </x14:dataValidation>
        <x14:dataValidation type="list" allowBlank="1" showErrorMessage="1" xr:uid="{AF1D8F82-15BD-4414-ACAB-5B7CB9332DE5}">
          <x14:formula1>
            <xm:f>LISTAS_1!$I$2:$I$16</xm:f>
          </x14:formula1>
          <xm:sqref>F14:M14</xm:sqref>
        </x14:dataValidation>
        <x14:dataValidation type="list" allowBlank="1" showInputMessage="1" showErrorMessage="1" prompt="Relacione el año vigente" xr:uid="{00000000-0002-0000-0000-000002000000}">
          <x14:formula1>
            <xm:f>LISTAS_1!$Z$2:$Z$6</xm:f>
          </x14:formula1>
          <xm:sqref>L22</xm:sqref>
        </x14:dataValidation>
        <x14:dataValidation type="list" allowBlank="1" showInputMessage="1" showErrorMessage="1" prompt="Error - Seleccione un valor de la lista desplegable" xr:uid="{00000000-0002-0000-0000-000008000000}">
          <x14:formula1>
            <xm:f>LISTAS_1!$Y$2:$Y$13</xm:f>
          </x14:formula1>
          <xm:sqref>G22:G23</xm:sqref>
        </x14:dataValidation>
        <x14:dataValidation type="list" allowBlank="1" showErrorMessage="1" xr:uid="{00000000-0002-0000-0000-000005000000}">
          <x14:formula1>
            <xm:f>LISTAS_1!$S$2:$S$6</xm:f>
          </x14:formula1>
          <xm:sqref>F19</xm:sqref>
        </x14:dataValidation>
        <x14:dataValidation type="list" allowBlank="1" showErrorMessage="1" xr:uid="{00000000-0002-0000-0000-000006000000}">
          <x14:formula1>
            <xm:f>LISTAS_1!$S$2:$S$38</xm:f>
          </x14:formula1>
          <xm:sqref>F20</xm:sqref>
        </x14:dataValidation>
        <x14:dataValidation type="list" allowBlank="1" showErrorMessage="1" xr:uid="{8FAEE2B9-9D04-496D-9333-96C00C538CC5}">
          <x14:formula1>
            <xm:f>LISTAS_1!$A$2</xm:f>
          </x14:formula1>
          <xm:sqref>F10:M10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B1:D27"/>
  <sheetViews>
    <sheetView workbookViewId="0"/>
  </sheetViews>
  <sheetFormatPr baseColWidth="10" defaultColWidth="14.42578125" defaultRowHeight="15" customHeight="1" x14ac:dyDescent="0.25"/>
  <cols>
    <col min="1" max="2" width="3.7109375" customWidth="1"/>
    <col min="3" max="3" width="32.140625" customWidth="1"/>
    <col min="4" max="4" width="224" customWidth="1"/>
    <col min="5" max="5" width="3.5703125" customWidth="1"/>
    <col min="6" max="6" width="11.42578125" customWidth="1"/>
    <col min="7" max="26" width="10.7109375" customWidth="1"/>
  </cols>
  <sheetData>
    <row r="1" spans="2:4" ht="44.25" customHeight="1" x14ac:dyDescent="0.25">
      <c r="B1" s="141"/>
      <c r="C1" s="700" t="s">
        <v>538</v>
      </c>
      <c r="D1" s="400"/>
    </row>
    <row r="2" spans="2:4" ht="14.25" customHeight="1" x14ac:dyDescent="0.25">
      <c r="B2" s="141"/>
      <c r="C2" s="141"/>
      <c r="D2" s="141"/>
    </row>
    <row r="3" spans="2:4" ht="14.25" customHeight="1" x14ac:dyDescent="0.25">
      <c r="B3" s="141"/>
      <c r="C3" s="142" t="s">
        <v>539</v>
      </c>
      <c r="D3" s="143"/>
    </row>
    <row r="4" spans="2:4" ht="14.25" customHeight="1" x14ac:dyDescent="0.25">
      <c r="B4" s="141"/>
      <c r="C4" s="144"/>
      <c r="D4" s="141"/>
    </row>
    <row r="5" spans="2:4" ht="14.25" customHeight="1" x14ac:dyDescent="0.25">
      <c r="B5" s="145">
        <v>1</v>
      </c>
      <c r="C5" s="698" t="s">
        <v>540</v>
      </c>
      <c r="D5" s="403"/>
    </row>
    <row r="6" spans="2:4" ht="14.25" customHeight="1" x14ac:dyDescent="0.25">
      <c r="B6" s="145">
        <v>2</v>
      </c>
      <c r="C6" s="698" t="s">
        <v>541</v>
      </c>
      <c r="D6" s="403"/>
    </row>
    <row r="7" spans="2:4" ht="14.25" customHeight="1" x14ac:dyDescent="0.25">
      <c r="B7" s="145">
        <v>3</v>
      </c>
      <c r="C7" s="698" t="s">
        <v>542</v>
      </c>
      <c r="D7" s="403"/>
    </row>
    <row r="8" spans="2:4" ht="14.25" customHeight="1" x14ac:dyDescent="0.25">
      <c r="B8" s="145">
        <v>4</v>
      </c>
      <c r="C8" s="698" t="s">
        <v>543</v>
      </c>
      <c r="D8" s="403"/>
    </row>
    <row r="9" spans="2:4" ht="45" customHeight="1" x14ac:dyDescent="0.25">
      <c r="B9" s="145">
        <v>5</v>
      </c>
      <c r="C9" s="698" t="s">
        <v>544</v>
      </c>
      <c r="D9" s="403"/>
    </row>
    <row r="10" spans="2:4" ht="12.75" customHeight="1" x14ac:dyDescent="0.25">
      <c r="B10" s="145">
        <v>6</v>
      </c>
      <c r="C10" s="698" t="s">
        <v>545</v>
      </c>
      <c r="D10" s="403"/>
    </row>
    <row r="11" spans="2:4" ht="31.5" customHeight="1" x14ac:dyDescent="0.25">
      <c r="B11" s="145">
        <v>7</v>
      </c>
      <c r="C11" s="698" t="s">
        <v>546</v>
      </c>
      <c r="D11" s="403"/>
    </row>
    <row r="12" spans="2:4" ht="9.75" customHeight="1" x14ac:dyDescent="0.3">
      <c r="B12" s="145">
        <v>8</v>
      </c>
      <c r="C12" s="146" t="s">
        <v>547</v>
      </c>
      <c r="D12" s="146"/>
    </row>
    <row r="13" spans="2:4" ht="15.75" customHeight="1" x14ac:dyDescent="0.3">
      <c r="B13" s="145">
        <v>9</v>
      </c>
      <c r="C13" s="146" t="s">
        <v>548</v>
      </c>
      <c r="D13" s="146"/>
    </row>
    <row r="14" spans="2:4" ht="15.75" customHeight="1" x14ac:dyDescent="0.25">
      <c r="B14" s="145">
        <v>10</v>
      </c>
      <c r="C14" s="699" t="s">
        <v>549</v>
      </c>
      <c r="D14" s="403"/>
    </row>
    <row r="15" spans="2:4" ht="13.5" customHeight="1" x14ac:dyDescent="0.25">
      <c r="B15" s="145">
        <v>11</v>
      </c>
      <c r="C15" s="699" t="s">
        <v>550</v>
      </c>
      <c r="D15" s="403"/>
    </row>
    <row r="16" spans="2:4" ht="15.75" customHeight="1" x14ac:dyDescent="0.25">
      <c r="B16" s="145">
        <v>12</v>
      </c>
      <c r="C16" s="699" t="s">
        <v>551</v>
      </c>
      <c r="D16" s="403"/>
    </row>
    <row r="19" spans="3:4" ht="15" customHeight="1" x14ac:dyDescent="0.25">
      <c r="C19" s="147" t="s">
        <v>552</v>
      </c>
      <c r="D19" s="147" t="s">
        <v>553</v>
      </c>
    </row>
    <row r="20" spans="3:4" ht="147.75" customHeight="1" x14ac:dyDescent="0.25">
      <c r="C20" s="148" t="s">
        <v>554</v>
      </c>
      <c r="D20" s="149" t="s">
        <v>555</v>
      </c>
    </row>
    <row r="21" spans="3:4" ht="195" customHeight="1" x14ac:dyDescent="0.25">
      <c r="C21" s="148" t="s">
        <v>556</v>
      </c>
      <c r="D21" s="149" t="s">
        <v>557</v>
      </c>
    </row>
    <row r="22" spans="3:4" ht="245.25" customHeight="1" x14ac:dyDescent="0.25">
      <c r="C22" s="148" t="s">
        <v>558</v>
      </c>
      <c r="D22" s="149" t="s">
        <v>559</v>
      </c>
    </row>
    <row r="23" spans="3:4" ht="324.75" customHeight="1" x14ac:dyDescent="0.25">
      <c r="C23" s="150" t="s">
        <v>560</v>
      </c>
      <c r="D23" s="149" t="s">
        <v>561</v>
      </c>
    </row>
    <row r="24" spans="3:4" ht="202.5" customHeight="1" x14ac:dyDescent="0.25">
      <c r="C24" s="148" t="s">
        <v>562</v>
      </c>
      <c r="D24" s="149" t="s">
        <v>563</v>
      </c>
    </row>
    <row r="25" spans="3:4" ht="386.25" customHeight="1" x14ac:dyDescent="0.25">
      <c r="C25" s="150" t="s">
        <v>564</v>
      </c>
      <c r="D25" s="149" t="s">
        <v>565</v>
      </c>
    </row>
    <row r="26" spans="3:4" ht="14.25" customHeight="1" x14ac:dyDescent="0.25">
      <c r="C26" s="150" t="s">
        <v>566</v>
      </c>
      <c r="D26" s="151" t="s">
        <v>567</v>
      </c>
    </row>
    <row r="27" spans="3:4" ht="187.5" customHeight="1" x14ac:dyDescent="0.25">
      <c r="C27" s="153" t="s">
        <v>568</v>
      </c>
      <c r="D27" s="152" t="s">
        <v>569</v>
      </c>
    </row>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800-000000000000}"/>
    <hyperlink ref="C25" location="null!_Toc461442754" display="'2. SEGUIMIENTO METAS PRODUCTO'!_Toc461442754" xr:uid="{00000000-0004-0000-0800-000001000000}"/>
    <hyperlink ref="C26" location="null!Área_de_impresión" display="'4. METAS RESULTADO PDD'!Área_de_impresión" xr:uid="{00000000-0004-0000-0800-000002000000}"/>
  </hyperlinks>
  <pageMargins left="0.25" right="0.25" top="0.75" bottom="0.75" header="0" footer="0"/>
  <pageSetup orientation="portrait" r:id="rId1"/>
  <colBreaks count="1" manualBreakCount="1">
    <brk id="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08E00"/>
  </sheetPr>
  <dimension ref="A1:B23"/>
  <sheetViews>
    <sheetView topLeftCell="A6" zoomScale="80" zoomScaleNormal="80" workbookViewId="0">
      <selection activeCell="A6" sqref="A6:B6"/>
    </sheetView>
  </sheetViews>
  <sheetFormatPr baseColWidth="10" defaultColWidth="14.42578125" defaultRowHeight="15" customHeight="1" x14ac:dyDescent="0.25"/>
  <cols>
    <col min="1" max="1" width="35.85546875" customWidth="1"/>
    <col min="2" max="2" width="79.42578125" customWidth="1"/>
    <col min="3" max="26" width="11.42578125" customWidth="1"/>
  </cols>
  <sheetData>
    <row r="1" spans="1:2" ht="27" customHeight="1" x14ac:dyDescent="0.25">
      <c r="A1" s="702" t="s">
        <v>575</v>
      </c>
      <c r="B1" s="403"/>
    </row>
    <row r="2" spans="1:2" ht="12.75" customHeight="1" x14ac:dyDescent="0.25">
      <c r="A2" s="31"/>
      <c r="B2" s="31"/>
    </row>
    <row r="3" spans="1:2" ht="12.75" customHeight="1" x14ac:dyDescent="0.25">
      <c r="A3" s="154" t="s">
        <v>539</v>
      </c>
      <c r="B3" s="155"/>
    </row>
    <row r="4" spans="1:2" ht="12.75" customHeight="1" x14ac:dyDescent="0.25">
      <c r="A4" s="156"/>
      <c r="B4" s="31"/>
    </row>
    <row r="5" spans="1:2" ht="12.75" customHeight="1" x14ac:dyDescent="0.25">
      <c r="A5" s="703" t="s">
        <v>541</v>
      </c>
      <c r="B5" s="403"/>
    </row>
    <row r="6" spans="1:2" ht="12.75" customHeight="1" x14ac:dyDescent="0.25">
      <c r="A6" s="703" t="s">
        <v>576</v>
      </c>
      <c r="B6" s="403"/>
    </row>
    <row r="7" spans="1:2" ht="12.75" customHeight="1" x14ac:dyDescent="0.25">
      <c r="A7" s="703" t="s">
        <v>544</v>
      </c>
      <c r="B7" s="403"/>
    </row>
    <row r="8" spans="1:2" ht="12.75" customHeight="1" x14ac:dyDescent="0.25">
      <c r="A8" s="703" t="s">
        <v>545</v>
      </c>
      <c r="B8" s="403"/>
    </row>
    <row r="9" spans="1:2" ht="12.75" customHeight="1" x14ac:dyDescent="0.25">
      <c r="A9" s="703" t="s">
        <v>577</v>
      </c>
      <c r="B9" s="403"/>
    </row>
    <row r="10" spans="1:2" ht="12.75" customHeight="1" x14ac:dyDescent="0.25">
      <c r="A10" s="157" t="s">
        <v>548</v>
      </c>
      <c r="B10" s="157"/>
    </row>
    <row r="11" spans="1:2" ht="47.25" customHeight="1" x14ac:dyDescent="0.25">
      <c r="A11" s="701" t="s">
        <v>578</v>
      </c>
      <c r="B11" s="403"/>
    </row>
    <row r="12" spans="1:2" ht="12.75" customHeight="1" x14ac:dyDescent="0.25">
      <c r="A12" s="701" t="s">
        <v>579</v>
      </c>
      <c r="B12" s="403"/>
    </row>
    <row r="13" spans="1:2" ht="12.75" customHeight="1" x14ac:dyDescent="0.25">
      <c r="A13" s="701" t="s">
        <v>551</v>
      </c>
      <c r="B13" s="403"/>
    </row>
    <row r="14" spans="1:2" ht="12" customHeight="1" x14ac:dyDescent="0.25">
      <c r="A14" s="701" t="s">
        <v>580</v>
      </c>
      <c r="B14" s="403"/>
    </row>
    <row r="15" spans="1:2" ht="12" customHeight="1" x14ac:dyDescent="0.25">
      <c r="A15" s="701" t="s">
        <v>581</v>
      </c>
      <c r="B15" s="403"/>
    </row>
    <row r="17" spans="1:2" ht="12.75" customHeight="1" x14ac:dyDescent="0.25">
      <c r="A17" s="43" t="s">
        <v>552</v>
      </c>
      <c r="B17" s="43" t="s">
        <v>553</v>
      </c>
    </row>
    <row r="18" spans="1:2" ht="104.25" customHeight="1" x14ac:dyDescent="0.25">
      <c r="A18" s="177" t="s">
        <v>739</v>
      </c>
      <c r="B18" s="158" t="s">
        <v>582</v>
      </c>
    </row>
    <row r="19" spans="1:2" ht="252.75" customHeight="1" x14ac:dyDescent="0.25">
      <c r="A19" s="177" t="s">
        <v>740</v>
      </c>
      <c r="B19" s="158" t="s">
        <v>583</v>
      </c>
    </row>
    <row r="20" spans="1:2" ht="284.25" customHeight="1" x14ac:dyDescent="0.25">
      <c r="A20" s="177" t="s">
        <v>741</v>
      </c>
      <c r="B20" s="158" t="s">
        <v>584</v>
      </c>
    </row>
    <row r="21" spans="1:2" ht="284.25" customHeight="1" x14ac:dyDescent="0.25">
      <c r="A21" s="178" t="s">
        <v>742</v>
      </c>
      <c r="B21" s="158" t="s">
        <v>586</v>
      </c>
    </row>
    <row r="22" spans="1:2" ht="316.5" customHeight="1" x14ac:dyDescent="0.25">
      <c r="A22" s="177" t="s">
        <v>743</v>
      </c>
      <c r="B22" s="158" t="s">
        <v>585</v>
      </c>
    </row>
    <row r="23" spans="1:2" ht="108.75" customHeight="1" x14ac:dyDescent="0.25">
      <c r="A23" s="177" t="s">
        <v>744</v>
      </c>
      <c r="B23" s="158" t="s">
        <v>563</v>
      </c>
    </row>
  </sheetData>
  <mergeCells count="11">
    <mergeCell ref="A12:B12"/>
    <mergeCell ref="A13:B13"/>
    <mergeCell ref="A14:B14"/>
    <mergeCell ref="A15:B15"/>
    <mergeCell ref="A1:B1"/>
    <mergeCell ref="A5:B5"/>
    <mergeCell ref="A6:B6"/>
    <mergeCell ref="A7:B7"/>
    <mergeCell ref="A8:B8"/>
    <mergeCell ref="A9:B9"/>
    <mergeCell ref="A11:B11"/>
  </mergeCells>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38030"/>
  </sheetPr>
  <dimension ref="A1:Z79"/>
  <sheetViews>
    <sheetView topLeftCell="D1" workbookViewId="0">
      <pane ySplit="1" topLeftCell="A2" activePane="bottomLeft" state="frozen"/>
      <selection pane="bottomLeft" activeCell="I22" sqref="I22"/>
    </sheetView>
  </sheetViews>
  <sheetFormatPr baseColWidth="10" defaultColWidth="14.42578125" defaultRowHeight="15" customHeight="1" x14ac:dyDescent="0.2"/>
  <cols>
    <col min="1" max="1" width="21.5703125" style="31" customWidth="1"/>
    <col min="2" max="2" width="44" style="31" customWidth="1"/>
    <col min="3" max="3" width="29.42578125" style="31" customWidth="1"/>
    <col min="4" max="5" width="37.28515625" style="31" customWidth="1"/>
    <col min="6" max="6" width="10" style="31" customWidth="1"/>
    <col min="7" max="7" width="42.85546875" style="31" customWidth="1"/>
    <col min="8" max="8" width="17.85546875" style="31" customWidth="1"/>
    <col min="9" max="9" width="26.28515625" style="31" customWidth="1"/>
    <col min="10" max="11" width="37.42578125" style="31" customWidth="1"/>
    <col min="12" max="12" width="24.42578125" style="31" customWidth="1"/>
    <col min="13" max="13" width="23.7109375" style="31" customWidth="1"/>
    <col min="14" max="14" width="35.7109375" style="31" customWidth="1"/>
    <col min="15" max="15" width="51.5703125" style="31" customWidth="1"/>
    <col min="16" max="17" width="26.28515625" style="31" customWidth="1"/>
    <col min="18" max="18" width="58.5703125" style="31" customWidth="1"/>
    <col min="19" max="19" width="38.140625" style="31" customWidth="1"/>
    <col min="20" max="22" width="11.42578125" style="31" customWidth="1"/>
    <col min="23" max="23" width="13.140625" style="31" customWidth="1"/>
    <col min="24" max="25" width="11.42578125" style="31" customWidth="1"/>
    <col min="26" max="26" width="10.140625" style="31" customWidth="1"/>
    <col min="27" max="16384" width="14.42578125" style="31"/>
  </cols>
  <sheetData>
    <row r="1" spans="1:26" s="298" customFormat="1" ht="39.75" customHeight="1" x14ac:dyDescent="0.2">
      <c r="A1" s="299" t="s">
        <v>587</v>
      </c>
      <c r="B1" s="299" t="s">
        <v>590</v>
      </c>
      <c r="C1" s="299" t="s">
        <v>591</v>
      </c>
      <c r="D1" s="299" t="s">
        <v>10</v>
      </c>
      <c r="E1" s="299" t="s">
        <v>833</v>
      </c>
      <c r="F1" s="299" t="s">
        <v>592</v>
      </c>
      <c r="G1" s="299" t="s">
        <v>593</v>
      </c>
      <c r="H1" s="300" t="s">
        <v>14</v>
      </c>
      <c r="I1" s="299" t="s">
        <v>12</v>
      </c>
      <c r="J1" s="299" t="s">
        <v>594</v>
      </c>
      <c r="K1" s="299" t="s">
        <v>867</v>
      </c>
      <c r="L1" s="301" t="s">
        <v>600</v>
      </c>
      <c r="M1" s="301" t="s">
        <v>601</v>
      </c>
      <c r="N1" s="301" t="s">
        <v>602</v>
      </c>
      <c r="O1" s="301" t="s">
        <v>889</v>
      </c>
      <c r="P1" s="299" t="s">
        <v>603</v>
      </c>
      <c r="Q1" s="299" t="s">
        <v>604</v>
      </c>
      <c r="R1" s="299" t="s">
        <v>849</v>
      </c>
      <c r="S1" s="299" t="s">
        <v>19</v>
      </c>
      <c r="T1" s="299" t="s">
        <v>599</v>
      </c>
      <c r="U1" s="299" t="s">
        <v>595</v>
      </c>
      <c r="V1" s="299" t="s">
        <v>596</v>
      </c>
      <c r="W1" s="299" t="s">
        <v>597</v>
      </c>
      <c r="X1" s="299" t="s">
        <v>598</v>
      </c>
      <c r="Y1" s="299" t="s">
        <v>588</v>
      </c>
      <c r="Z1" s="299" t="s">
        <v>589</v>
      </c>
    </row>
    <row r="2" spans="1:26" ht="11.25" customHeight="1" x14ac:dyDescent="0.2">
      <c r="A2" s="302" t="s">
        <v>5</v>
      </c>
      <c r="B2" s="303" t="s">
        <v>7</v>
      </c>
      <c r="C2" s="303" t="s">
        <v>825</v>
      </c>
      <c r="D2" s="303" t="s">
        <v>11</v>
      </c>
      <c r="E2" s="303" t="s">
        <v>634</v>
      </c>
      <c r="F2" s="304">
        <v>1973</v>
      </c>
      <c r="G2" s="305" t="s">
        <v>606</v>
      </c>
      <c r="H2" s="160" t="s">
        <v>607</v>
      </c>
      <c r="I2" s="32" t="s">
        <v>980</v>
      </c>
      <c r="J2" s="32" t="s">
        <v>890</v>
      </c>
      <c r="K2" s="32" t="s">
        <v>891</v>
      </c>
      <c r="L2" s="34" t="s">
        <v>835</v>
      </c>
      <c r="M2" s="34" t="s">
        <v>836</v>
      </c>
      <c r="N2" s="34" t="s">
        <v>837</v>
      </c>
      <c r="O2" s="32" t="s">
        <v>611</v>
      </c>
      <c r="P2" s="32" t="s">
        <v>612</v>
      </c>
      <c r="Q2" s="32" t="s">
        <v>613</v>
      </c>
      <c r="R2" s="32" t="s">
        <v>853</v>
      </c>
      <c r="S2" s="34" t="s">
        <v>20</v>
      </c>
      <c r="T2" s="32" t="s">
        <v>570</v>
      </c>
      <c r="U2" s="32" t="s">
        <v>608</v>
      </c>
      <c r="V2" s="161" t="s">
        <v>609</v>
      </c>
      <c r="W2" s="161" t="s">
        <v>610</v>
      </c>
      <c r="X2" s="32" t="s">
        <v>66</v>
      </c>
      <c r="Y2" s="34" t="s">
        <v>605</v>
      </c>
      <c r="Z2" s="34">
        <v>2024</v>
      </c>
    </row>
    <row r="3" spans="1:26" ht="11.25" customHeight="1" x14ac:dyDescent="0.2">
      <c r="A3" s="302"/>
      <c r="B3" s="303" t="s">
        <v>831</v>
      </c>
      <c r="C3" s="303" t="s">
        <v>826</v>
      </c>
      <c r="D3" s="303" t="s">
        <v>650</v>
      </c>
      <c r="E3" s="303" t="s">
        <v>834</v>
      </c>
      <c r="F3" s="304">
        <v>1974</v>
      </c>
      <c r="G3" s="305" t="s">
        <v>616</v>
      </c>
      <c r="H3" s="160" t="s">
        <v>617</v>
      </c>
      <c r="I3" s="32" t="s">
        <v>981</v>
      </c>
      <c r="J3" s="32" t="s">
        <v>890</v>
      </c>
      <c r="K3" s="32" t="s">
        <v>892</v>
      </c>
      <c r="L3" s="34" t="s">
        <v>838</v>
      </c>
      <c r="M3" s="34" t="s">
        <v>839</v>
      </c>
      <c r="N3" s="34" t="s">
        <v>840</v>
      </c>
      <c r="O3" s="32" t="s">
        <v>848</v>
      </c>
      <c r="P3" s="32" t="s">
        <v>622</v>
      </c>
      <c r="Q3" s="32" t="s">
        <v>623</v>
      </c>
      <c r="R3" s="32" t="s">
        <v>854</v>
      </c>
      <c r="S3" s="34" t="s">
        <v>615</v>
      </c>
      <c r="T3" s="32" t="s">
        <v>335</v>
      </c>
      <c r="U3" s="32" t="s">
        <v>618</v>
      </c>
      <c r="V3" s="161" t="s">
        <v>619</v>
      </c>
      <c r="W3" s="161" t="s">
        <v>620</v>
      </c>
      <c r="X3" s="32" t="s">
        <v>621</v>
      </c>
      <c r="Y3" s="34" t="s">
        <v>614</v>
      </c>
      <c r="Z3" s="34">
        <v>2024</v>
      </c>
    </row>
    <row r="4" spans="1:26" ht="11.25" customHeight="1" x14ac:dyDescent="0.2">
      <c r="A4" s="302"/>
      <c r="B4" s="303" t="s">
        <v>626</v>
      </c>
      <c r="C4" s="303" t="s">
        <v>827</v>
      </c>
      <c r="D4" s="303" t="s">
        <v>659</v>
      </c>
      <c r="E4" s="303" t="s">
        <v>651</v>
      </c>
      <c r="F4" s="304">
        <v>1976</v>
      </c>
      <c r="G4" s="305" t="s">
        <v>627</v>
      </c>
      <c r="H4" s="160" t="s">
        <v>628</v>
      </c>
      <c r="I4" s="32" t="s">
        <v>982</v>
      </c>
      <c r="J4" s="32" t="s">
        <v>890</v>
      </c>
      <c r="K4" s="32" t="s">
        <v>893</v>
      </c>
      <c r="L4" s="34" t="s">
        <v>841</v>
      </c>
      <c r="M4" s="34" t="s">
        <v>842</v>
      </c>
      <c r="N4" s="34" t="s">
        <v>843</v>
      </c>
      <c r="O4" s="32" t="s">
        <v>872</v>
      </c>
      <c r="P4" s="32" t="s">
        <v>635</v>
      </c>
      <c r="Q4" s="32" t="s">
        <v>636</v>
      </c>
      <c r="R4" s="32" t="s">
        <v>855</v>
      </c>
      <c r="S4" s="34" t="s">
        <v>625</v>
      </c>
      <c r="T4" s="32" t="s">
        <v>633</v>
      </c>
      <c r="U4" s="32" t="s">
        <v>629</v>
      </c>
      <c r="V4" s="161" t="s">
        <v>630</v>
      </c>
      <c r="W4" s="161" t="s">
        <v>631</v>
      </c>
      <c r="X4" s="32" t="s">
        <v>632</v>
      </c>
      <c r="Y4" s="34" t="s">
        <v>624</v>
      </c>
      <c r="Z4" s="34">
        <v>2025</v>
      </c>
    </row>
    <row r="5" spans="1:26" ht="11.25" customHeight="1" x14ac:dyDescent="0.2">
      <c r="A5" s="302"/>
      <c r="B5" s="303" t="s">
        <v>832</v>
      </c>
      <c r="C5" s="303" t="s">
        <v>828</v>
      </c>
      <c r="D5" s="303" t="s">
        <v>654</v>
      </c>
      <c r="E5" s="303" t="s">
        <v>654</v>
      </c>
      <c r="F5" s="304">
        <v>1981</v>
      </c>
      <c r="G5" s="305" t="s">
        <v>639</v>
      </c>
      <c r="H5" s="160" t="s">
        <v>640</v>
      </c>
      <c r="I5" s="32" t="s">
        <v>983</v>
      </c>
      <c r="J5" s="32" t="s">
        <v>890</v>
      </c>
      <c r="K5" s="32" t="s">
        <v>894</v>
      </c>
      <c r="L5" s="34" t="s">
        <v>844</v>
      </c>
      <c r="M5" s="34" t="s">
        <v>845</v>
      </c>
      <c r="N5" s="34" t="s">
        <v>846</v>
      </c>
      <c r="O5" s="32" t="s">
        <v>873</v>
      </c>
      <c r="P5" s="32" t="s">
        <v>643</v>
      </c>
      <c r="Q5" s="32" t="s">
        <v>644</v>
      </c>
      <c r="R5" s="32" t="s">
        <v>866</v>
      </c>
      <c r="S5" s="34" t="s">
        <v>638</v>
      </c>
      <c r="T5" s="32" t="s">
        <v>571</v>
      </c>
      <c r="U5" s="32" t="s">
        <v>641</v>
      </c>
      <c r="V5" s="32" t="s">
        <v>632</v>
      </c>
      <c r="W5" s="161" t="s">
        <v>642</v>
      </c>
      <c r="X5" s="32" t="s">
        <v>632</v>
      </c>
      <c r="Y5" s="34" t="s">
        <v>637</v>
      </c>
      <c r="Z5" s="34">
        <v>2026</v>
      </c>
    </row>
    <row r="6" spans="1:26" ht="11.25" customHeight="1" x14ac:dyDescent="0.2">
      <c r="A6" s="302"/>
      <c r="B6" s="303" t="s">
        <v>647</v>
      </c>
      <c r="C6" s="303" t="s">
        <v>829</v>
      </c>
      <c r="D6" s="303"/>
      <c r="E6" s="303"/>
      <c r="F6" s="304">
        <v>1983</v>
      </c>
      <c r="G6" s="305" t="s">
        <v>648</v>
      </c>
      <c r="H6" s="160" t="s">
        <v>649</v>
      </c>
      <c r="I6" s="32" t="s">
        <v>984</v>
      </c>
      <c r="J6" s="32" t="s">
        <v>895</v>
      </c>
      <c r="K6" s="32" t="s">
        <v>896</v>
      </c>
      <c r="L6" s="34"/>
      <c r="M6" s="34"/>
      <c r="N6" s="34" t="s">
        <v>847</v>
      </c>
      <c r="O6" s="32" t="s">
        <v>874</v>
      </c>
      <c r="P6" s="32" t="s">
        <v>652</v>
      </c>
      <c r="Q6" s="32" t="s">
        <v>653</v>
      </c>
      <c r="R6" s="32" t="s">
        <v>856</v>
      </c>
      <c r="S6" s="34" t="s">
        <v>646</v>
      </c>
      <c r="T6" s="32" t="s">
        <v>348</v>
      </c>
      <c r="U6" s="32" t="s">
        <v>632</v>
      </c>
      <c r="V6" s="32" t="s">
        <v>632</v>
      </c>
      <c r="W6" s="32" t="s">
        <v>632</v>
      </c>
      <c r="X6" s="32" t="s">
        <v>632</v>
      </c>
      <c r="Y6" s="34" t="s">
        <v>645</v>
      </c>
      <c r="Z6" s="34">
        <v>2027</v>
      </c>
    </row>
    <row r="7" spans="1:26" ht="11.25" customHeight="1" x14ac:dyDescent="0.2">
      <c r="A7" s="302"/>
      <c r="B7" s="302" t="s">
        <v>632</v>
      </c>
      <c r="C7" s="303" t="s">
        <v>830</v>
      </c>
      <c r="D7" s="303"/>
      <c r="E7" s="303"/>
      <c r="F7" s="305">
        <v>1982</v>
      </c>
      <c r="G7" s="305" t="s">
        <v>801</v>
      </c>
      <c r="H7" s="160" t="s">
        <v>658</v>
      </c>
      <c r="I7" s="32" t="s">
        <v>985</v>
      </c>
      <c r="J7" s="32" t="s">
        <v>895</v>
      </c>
      <c r="K7" s="32" t="s">
        <v>897</v>
      </c>
      <c r="L7" s="34"/>
      <c r="M7" s="34"/>
      <c r="N7" s="34"/>
      <c r="O7" s="32" t="s">
        <v>875</v>
      </c>
      <c r="P7" s="32" t="s">
        <v>660</v>
      </c>
      <c r="Q7" s="32" t="s">
        <v>661</v>
      </c>
      <c r="R7" s="32" t="s">
        <v>852</v>
      </c>
      <c r="S7" s="34" t="s">
        <v>656</v>
      </c>
      <c r="T7" s="32" t="s">
        <v>351</v>
      </c>
      <c r="U7" s="32" t="s">
        <v>632</v>
      </c>
      <c r="V7" s="32" t="s">
        <v>632</v>
      </c>
      <c r="W7" s="32" t="s">
        <v>632</v>
      </c>
      <c r="X7" s="32" t="s">
        <v>632</v>
      </c>
      <c r="Y7" s="34" t="s">
        <v>655</v>
      </c>
      <c r="Z7" s="34" t="s">
        <v>632</v>
      </c>
    </row>
    <row r="8" spans="1:26" ht="11.25" customHeight="1" x14ac:dyDescent="0.2">
      <c r="A8" s="302"/>
      <c r="B8" s="302" t="s">
        <v>632</v>
      </c>
      <c r="C8" s="302"/>
      <c r="D8" s="303"/>
      <c r="E8" s="303"/>
      <c r="F8" s="305">
        <v>1984</v>
      </c>
      <c r="G8" s="305" t="s">
        <v>657</v>
      </c>
      <c r="H8" s="160" t="s">
        <v>664</v>
      </c>
      <c r="I8" s="32" t="s">
        <v>986</v>
      </c>
      <c r="J8" s="32" t="s">
        <v>895</v>
      </c>
      <c r="K8" s="32" t="s">
        <v>898</v>
      </c>
      <c r="L8" s="34"/>
      <c r="M8" s="34"/>
      <c r="N8" s="34"/>
      <c r="O8" s="32" t="s">
        <v>876</v>
      </c>
      <c r="P8" s="32" t="s">
        <v>665</v>
      </c>
      <c r="Q8" s="32" t="s">
        <v>666</v>
      </c>
      <c r="R8" s="32" t="s">
        <v>850</v>
      </c>
      <c r="S8" s="34" t="s">
        <v>663</v>
      </c>
      <c r="T8" s="32" t="s">
        <v>355</v>
      </c>
      <c r="U8" s="32" t="s">
        <v>632</v>
      </c>
      <c r="V8" s="32" t="s">
        <v>632</v>
      </c>
      <c r="W8" s="32" t="s">
        <v>632</v>
      </c>
      <c r="X8" s="32" t="s">
        <v>632</v>
      </c>
      <c r="Y8" s="34" t="s">
        <v>662</v>
      </c>
      <c r="Z8" s="34" t="s">
        <v>632</v>
      </c>
    </row>
    <row r="9" spans="1:26" ht="11.25" customHeight="1" x14ac:dyDescent="0.2">
      <c r="A9" s="302"/>
      <c r="B9" s="302" t="s">
        <v>632</v>
      </c>
      <c r="C9" s="302"/>
      <c r="D9" s="303"/>
      <c r="E9" s="303"/>
      <c r="F9" s="305">
        <v>1985</v>
      </c>
      <c r="G9" s="305" t="s">
        <v>669</v>
      </c>
      <c r="H9" s="160" t="s">
        <v>670</v>
      </c>
      <c r="I9" s="32" t="s">
        <v>987</v>
      </c>
      <c r="J9" s="32" t="s">
        <v>895</v>
      </c>
      <c r="K9" s="32" t="s">
        <v>899</v>
      </c>
      <c r="L9" s="34"/>
      <c r="M9" s="34"/>
      <c r="N9" s="34"/>
      <c r="O9" s="32" t="s">
        <v>877</v>
      </c>
      <c r="P9" s="32"/>
      <c r="Q9" s="32" t="s">
        <v>671</v>
      </c>
      <c r="R9" s="32" t="s">
        <v>857</v>
      </c>
      <c r="S9" s="34" t="s">
        <v>668</v>
      </c>
      <c r="T9" s="32" t="s">
        <v>360</v>
      </c>
      <c r="U9" s="32" t="s">
        <v>632</v>
      </c>
      <c r="V9" s="32" t="s">
        <v>632</v>
      </c>
      <c r="W9" s="32" t="s">
        <v>632</v>
      </c>
      <c r="X9" s="32" t="s">
        <v>632</v>
      </c>
      <c r="Y9" s="34" t="s">
        <v>667</v>
      </c>
      <c r="Z9" s="34" t="s">
        <v>632</v>
      </c>
    </row>
    <row r="10" spans="1:26" ht="11.25" customHeight="1" x14ac:dyDescent="0.2">
      <c r="A10" s="302"/>
      <c r="B10" s="302" t="s">
        <v>632</v>
      </c>
      <c r="C10" s="302"/>
      <c r="D10" s="303"/>
      <c r="E10" s="303"/>
      <c r="F10" s="305">
        <v>2203</v>
      </c>
      <c r="G10" s="305" t="s">
        <v>674</v>
      </c>
      <c r="H10" s="160" t="s">
        <v>15</v>
      </c>
      <c r="I10" s="32" t="s">
        <v>988</v>
      </c>
      <c r="J10" s="32" t="s">
        <v>900</v>
      </c>
      <c r="K10" s="32" t="s">
        <v>901</v>
      </c>
      <c r="L10" s="34"/>
      <c r="M10" s="34"/>
      <c r="N10" s="34"/>
      <c r="O10" s="32" t="s">
        <v>868</v>
      </c>
      <c r="P10" s="32"/>
      <c r="Q10" s="32" t="s">
        <v>675</v>
      </c>
      <c r="R10" s="32" t="s">
        <v>858</v>
      </c>
      <c r="S10" s="34" t="s">
        <v>673</v>
      </c>
      <c r="T10" s="32" t="s">
        <v>572</v>
      </c>
      <c r="U10" s="32" t="s">
        <v>632</v>
      </c>
      <c r="V10" s="32" t="s">
        <v>632</v>
      </c>
      <c r="W10" s="32" t="s">
        <v>632</v>
      </c>
      <c r="X10" s="32" t="s">
        <v>632</v>
      </c>
      <c r="Y10" s="34" t="s">
        <v>672</v>
      </c>
      <c r="Z10" s="34" t="s">
        <v>632</v>
      </c>
    </row>
    <row r="11" spans="1:26" ht="11.25" customHeight="1" x14ac:dyDescent="0.2">
      <c r="A11" s="302"/>
      <c r="B11" s="302" t="s">
        <v>632</v>
      </c>
      <c r="C11" s="302"/>
      <c r="D11" s="303"/>
      <c r="E11" s="303"/>
      <c r="F11" s="305">
        <v>2208</v>
      </c>
      <c r="G11" s="305" t="s">
        <v>678</v>
      </c>
      <c r="H11" s="160" t="s">
        <v>679</v>
      </c>
      <c r="I11" s="32" t="s">
        <v>989</v>
      </c>
      <c r="J11" s="32" t="s">
        <v>900</v>
      </c>
      <c r="K11" s="32" t="s">
        <v>902</v>
      </c>
      <c r="L11" s="34"/>
      <c r="M11" s="34"/>
      <c r="N11" s="34"/>
      <c r="O11" s="32" t="s">
        <v>869</v>
      </c>
      <c r="P11" s="32"/>
      <c r="Q11" s="32" t="s">
        <v>680</v>
      </c>
      <c r="R11" s="32" t="s">
        <v>851</v>
      </c>
      <c r="S11" s="34" t="s">
        <v>677</v>
      </c>
      <c r="T11" s="32" t="s">
        <v>573</v>
      </c>
      <c r="U11" s="32" t="s">
        <v>632</v>
      </c>
      <c r="V11" s="32" t="s">
        <v>632</v>
      </c>
      <c r="W11" s="32" t="s">
        <v>632</v>
      </c>
      <c r="X11" s="32" t="s">
        <v>632</v>
      </c>
      <c r="Y11" s="34" t="s">
        <v>676</v>
      </c>
      <c r="Z11" s="34" t="s">
        <v>632</v>
      </c>
    </row>
    <row r="12" spans="1:26" ht="11.25" customHeight="1" x14ac:dyDescent="0.2">
      <c r="A12" s="302"/>
      <c r="B12" s="302" t="s">
        <v>632</v>
      </c>
      <c r="C12" s="302"/>
      <c r="D12" s="303"/>
      <c r="E12" s="303"/>
      <c r="F12" s="305">
        <v>2217</v>
      </c>
      <c r="G12" s="305" t="s">
        <v>683</v>
      </c>
      <c r="H12" s="160" t="s">
        <v>684</v>
      </c>
      <c r="I12" s="32" t="s">
        <v>990</v>
      </c>
      <c r="J12" s="32" t="s">
        <v>900</v>
      </c>
      <c r="K12" s="32" t="s">
        <v>903</v>
      </c>
      <c r="L12" s="34"/>
      <c r="M12" s="34"/>
      <c r="N12" s="34"/>
      <c r="O12" s="32" t="s">
        <v>870</v>
      </c>
      <c r="P12" s="32"/>
      <c r="Q12" s="32" t="s">
        <v>685</v>
      </c>
      <c r="R12" s="32" t="s">
        <v>859</v>
      </c>
      <c r="S12" s="34" t="s">
        <v>682</v>
      </c>
      <c r="T12" s="162" t="s">
        <v>375</v>
      </c>
      <c r="U12" s="32" t="s">
        <v>632</v>
      </c>
      <c r="V12" s="32" t="s">
        <v>632</v>
      </c>
      <c r="W12" s="32" t="s">
        <v>632</v>
      </c>
      <c r="X12" s="32" t="s">
        <v>632</v>
      </c>
      <c r="Y12" s="34" t="s">
        <v>681</v>
      </c>
      <c r="Z12" s="34" t="s">
        <v>632</v>
      </c>
    </row>
    <row r="13" spans="1:26" ht="11.25" customHeight="1" x14ac:dyDescent="0.2">
      <c r="A13" s="302"/>
      <c r="B13" s="302" t="s">
        <v>632</v>
      </c>
      <c r="C13" s="302"/>
      <c r="D13" s="302"/>
      <c r="E13" s="302"/>
      <c r="F13" s="305">
        <v>2219</v>
      </c>
      <c r="G13" s="305" t="s">
        <v>688</v>
      </c>
      <c r="H13" s="160" t="s">
        <v>689</v>
      </c>
      <c r="I13" s="32" t="s">
        <v>991</v>
      </c>
      <c r="J13" s="32" t="s">
        <v>900</v>
      </c>
      <c r="K13" s="32" t="s">
        <v>904</v>
      </c>
      <c r="L13" s="34"/>
      <c r="M13" s="34"/>
      <c r="N13" s="34"/>
      <c r="O13" s="32" t="s">
        <v>871</v>
      </c>
      <c r="P13" s="32"/>
      <c r="Q13" s="32" t="s">
        <v>692</v>
      </c>
      <c r="R13" s="32" t="s">
        <v>862</v>
      </c>
      <c r="S13" s="34" t="s">
        <v>687</v>
      </c>
      <c r="T13" s="162" t="s">
        <v>691</v>
      </c>
      <c r="U13" s="32" t="s">
        <v>632</v>
      </c>
      <c r="V13" s="32" t="s">
        <v>632</v>
      </c>
      <c r="W13" s="32" t="s">
        <v>632</v>
      </c>
      <c r="X13" s="32" t="s">
        <v>632</v>
      </c>
      <c r="Y13" s="34" t="s">
        <v>686</v>
      </c>
      <c r="Z13" s="34" t="s">
        <v>632</v>
      </c>
    </row>
    <row r="14" spans="1:26" ht="11.25" customHeight="1" x14ac:dyDescent="0.2">
      <c r="A14" s="302"/>
      <c r="B14" s="302" t="s">
        <v>632</v>
      </c>
      <c r="C14" s="302"/>
      <c r="D14" s="302"/>
      <c r="E14" s="302"/>
      <c r="F14" s="305">
        <v>2223</v>
      </c>
      <c r="G14" s="305" t="s">
        <v>694</v>
      </c>
      <c r="H14" s="160" t="s">
        <v>695</v>
      </c>
      <c r="I14" s="32" t="s">
        <v>992</v>
      </c>
      <c r="J14" s="32" t="s">
        <v>900</v>
      </c>
      <c r="K14" s="32" t="s">
        <v>905</v>
      </c>
      <c r="L14" s="34"/>
      <c r="M14" s="34"/>
      <c r="N14" s="34"/>
      <c r="O14" s="32" t="s">
        <v>878</v>
      </c>
      <c r="P14" s="32"/>
      <c r="Q14" s="32" t="s">
        <v>697</v>
      </c>
      <c r="R14" s="32" t="s">
        <v>860</v>
      </c>
      <c r="S14" s="34" t="s">
        <v>693</v>
      </c>
      <c r="T14" s="162" t="s">
        <v>385</v>
      </c>
      <c r="U14" s="32" t="s">
        <v>632</v>
      </c>
      <c r="V14" s="32" t="s">
        <v>632</v>
      </c>
      <c r="W14" s="32" t="s">
        <v>632</v>
      </c>
      <c r="X14" s="32" t="s">
        <v>632</v>
      </c>
      <c r="Y14" s="34" t="s">
        <v>632</v>
      </c>
      <c r="Z14" s="34" t="s">
        <v>632</v>
      </c>
    </row>
    <row r="15" spans="1:26" ht="11.25" customHeight="1" x14ac:dyDescent="0.2">
      <c r="A15" s="302"/>
      <c r="B15" s="302" t="s">
        <v>632</v>
      </c>
      <c r="C15" s="302"/>
      <c r="D15" s="302"/>
      <c r="E15" s="302"/>
      <c r="F15" s="305">
        <v>2286</v>
      </c>
      <c r="G15" s="305" t="s">
        <v>699</v>
      </c>
      <c r="H15" s="160" t="s">
        <v>700</v>
      </c>
      <c r="I15" s="32" t="s">
        <v>993</v>
      </c>
      <c r="J15" s="32" t="s">
        <v>900</v>
      </c>
      <c r="K15" s="32" t="s">
        <v>906</v>
      </c>
      <c r="L15" s="34"/>
      <c r="M15" s="34"/>
      <c r="N15" s="34"/>
      <c r="O15" s="32" t="s">
        <v>879</v>
      </c>
      <c r="P15" s="32"/>
      <c r="Q15" s="32" t="s">
        <v>701</v>
      </c>
      <c r="R15" s="32" t="s">
        <v>863</v>
      </c>
      <c r="S15" s="34" t="s">
        <v>698</v>
      </c>
      <c r="T15" s="162" t="s">
        <v>574</v>
      </c>
      <c r="U15" s="32" t="s">
        <v>632</v>
      </c>
      <c r="V15" s="32" t="s">
        <v>632</v>
      </c>
      <c r="W15" s="32" t="s">
        <v>632</v>
      </c>
      <c r="X15" s="32" t="s">
        <v>632</v>
      </c>
      <c r="Y15" s="34" t="s">
        <v>632</v>
      </c>
      <c r="Z15" s="34" t="s">
        <v>632</v>
      </c>
    </row>
    <row r="16" spans="1:26" ht="11.25" customHeight="1" x14ac:dyDescent="0.2">
      <c r="A16" s="302"/>
      <c r="B16" s="302" t="s">
        <v>632</v>
      </c>
      <c r="C16" s="302"/>
      <c r="D16" s="302"/>
      <c r="E16" s="302"/>
      <c r="F16" s="305">
        <v>2340</v>
      </c>
      <c r="G16" s="305" t="s">
        <v>703</v>
      </c>
      <c r="H16" s="160" t="s">
        <v>704</v>
      </c>
      <c r="I16" s="32" t="s">
        <v>994</v>
      </c>
      <c r="J16" s="32" t="s">
        <v>900</v>
      </c>
      <c r="K16" s="32" t="s">
        <v>907</v>
      </c>
      <c r="L16" s="34"/>
      <c r="M16" s="34"/>
      <c r="N16" s="34"/>
      <c r="O16" s="32" t="s">
        <v>706</v>
      </c>
      <c r="P16" s="32"/>
      <c r="Q16" s="32" t="s">
        <v>707</v>
      </c>
      <c r="R16" s="32" t="s">
        <v>861</v>
      </c>
      <c r="S16" s="34" t="s">
        <v>702</v>
      </c>
      <c r="T16" s="162" t="s">
        <v>395</v>
      </c>
      <c r="U16" s="32" t="s">
        <v>632</v>
      </c>
      <c r="V16" s="32" t="s">
        <v>632</v>
      </c>
      <c r="W16" s="32" t="s">
        <v>632</v>
      </c>
      <c r="X16" s="32" t="s">
        <v>632</v>
      </c>
      <c r="Y16" s="34" t="s">
        <v>632</v>
      </c>
      <c r="Z16" s="34" t="s">
        <v>632</v>
      </c>
    </row>
    <row r="17" spans="1:26" ht="11.25" customHeight="1" x14ac:dyDescent="0.2">
      <c r="A17" s="34"/>
      <c r="B17" s="34" t="s">
        <v>632</v>
      </c>
      <c r="C17" s="34"/>
      <c r="D17" s="34"/>
      <c r="E17" s="306" t="s">
        <v>995</v>
      </c>
      <c r="F17" s="34"/>
      <c r="G17" s="34"/>
      <c r="H17" s="159"/>
      <c r="I17" s="32"/>
      <c r="J17" s="32" t="s">
        <v>900</v>
      </c>
      <c r="K17" s="32" t="s">
        <v>908</v>
      </c>
      <c r="L17" s="34"/>
      <c r="M17" s="34"/>
      <c r="N17" s="34"/>
      <c r="O17" s="32" t="s">
        <v>880</v>
      </c>
      <c r="P17" s="32"/>
      <c r="Q17" s="32" t="s">
        <v>709</v>
      </c>
      <c r="R17" s="32" t="s">
        <v>865</v>
      </c>
      <c r="S17" s="34" t="s">
        <v>708</v>
      </c>
      <c r="T17" s="162" t="s">
        <v>400</v>
      </c>
      <c r="U17" s="32" t="s">
        <v>632</v>
      </c>
      <c r="V17" s="32" t="s">
        <v>632</v>
      </c>
      <c r="W17" s="32" t="s">
        <v>632</v>
      </c>
      <c r="X17" s="32" t="s">
        <v>632</v>
      </c>
      <c r="Y17" s="34" t="s">
        <v>632</v>
      </c>
      <c r="Z17" s="34" t="s">
        <v>632</v>
      </c>
    </row>
    <row r="18" spans="1:26" ht="11.25" customHeight="1" x14ac:dyDescent="0.2">
      <c r="A18" s="34"/>
      <c r="B18" s="34" t="s">
        <v>632</v>
      </c>
      <c r="C18" s="34"/>
      <c r="D18" s="34"/>
      <c r="E18" s="34"/>
      <c r="F18" s="34"/>
      <c r="G18" s="34"/>
      <c r="H18" s="159"/>
      <c r="I18" s="32"/>
      <c r="J18" s="32" t="s">
        <v>900</v>
      </c>
      <c r="K18" s="32" t="s">
        <v>909</v>
      </c>
      <c r="L18" s="34"/>
      <c r="M18" s="34"/>
      <c r="N18" s="34"/>
      <c r="O18" s="32" t="s">
        <v>881</v>
      </c>
      <c r="P18" s="32"/>
      <c r="Q18" s="32" t="s">
        <v>712</v>
      </c>
      <c r="R18" s="32" t="s">
        <v>864</v>
      </c>
      <c r="S18" s="34" t="s">
        <v>710</v>
      </c>
      <c r="T18" s="162" t="s">
        <v>405</v>
      </c>
      <c r="U18" s="32" t="s">
        <v>632</v>
      </c>
      <c r="V18" s="32" t="s">
        <v>632</v>
      </c>
      <c r="W18" s="32" t="s">
        <v>632</v>
      </c>
      <c r="X18" s="32" t="s">
        <v>632</v>
      </c>
      <c r="Y18" s="34" t="s">
        <v>632</v>
      </c>
      <c r="Z18" s="34" t="s">
        <v>632</v>
      </c>
    </row>
    <row r="19" spans="1:26" ht="11.25" customHeight="1" x14ac:dyDescent="0.2">
      <c r="A19" s="34"/>
      <c r="B19" s="34" t="s">
        <v>632</v>
      </c>
      <c r="C19" s="34"/>
      <c r="D19" s="34"/>
      <c r="E19" s="34"/>
      <c r="F19" s="34"/>
      <c r="G19" s="34"/>
      <c r="H19" s="159"/>
      <c r="I19" s="32"/>
      <c r="J19" s="32" t="s">
        <v>910</v>
      </c>
      <c r="K19" s="32" t="s">
        <v>911</v>
      </c>
      <c r="L19" s="34"/>
      <c r="M19" s="34"/>
      <c r="N19" s="34"/>
      <c r="O19" s="32" t="s">
        <v>882</v>
      </c>
      <c r="P19" s="32"/>
      <c r="Q19" s="32" t="s">
        <v>715</v>
      </c>
      <c r="R19" s="32"/>
      <c r="S19" s="34" t="s">
        <v>713</v>
      </c>
      <c r="T19" s="162" t="s">
        <v>714</v>
      </c>
      <c r="U19" s="32" t="s">
        <v>632</v>
      </c>
      <c r="V19" s="32" t="s">
        <v>632</v>
      </c>
      <c r="W19" s="32" t="s">
        <v>632</v>
      </c>
      <c r="X19" s="32" t="s">
        <v>632</v>
      </c>
      <c r="Y19" s="34" t="s">
        <v>632</v>
      </c>
      <c r="Z19" s="34" t="s">
        <v>632</v>
      </c>
    </row>
    <row r="20" spans="1:26" ht="11.25" customHeight="1" x14ac:dyDescent="0.2">
      <c r="A20" s="34"/>
      <c r="B20" s="34" t="s">
        <v>632</v>
      </c>
      <c r="C20" s="34"/>
      <c r="D20" s="34"/>
      <c r="E20" s="34"/>
      <c r="F20" s="34"/>
      <c r="G20" s="34"/>
      <c r="H20" s="159"/>
      <c r="I20" s="32"/>
      <c r="J20" s="32" t="s">
        <v>910</v>
      </c>
      <c r="K20" s="32" t="s">
        <v>912</v>
      </c>
      <c r="L20" s="34"/>
      <c r="M20" s="34"/>
      <c r="N20" s="34"/>
      <c r="O20" s="32" t="s">
        <v>883</v>
      </c>
      <c r="P20" s="32"/>
      <c r="Q20" s="32" t="s">
        <v>718</v>
      </c>
      <c r="R20" s="32"/>
      <c r="S20" s="34" t="s">
        <v>716</v>
      </c>
      <c r="T20" s="162" t="s">
        <v>717</v>
      </c>
      <c r="U20" s="32" t="s">
        <v>632</v>
      </c>
      <c r="V20" s="32" t="s">
        <v>632</v>
      </c>
      <c r="W20" s="32" t="s">
        <v>632</v>
      </c>
      <c r="X20" s="32" t="s">
        <v>632</v>
      </c>
      <c r="Y20" s="34" t="s">
        <v>632</v>
      </c>
      <c r="Z20" s="34" t="s">
        <v>632</v>
      </c>
    </row>
    <row r="21" spans="1:26" ht="11.25" customHeight="1" x14ac:dyDescent="0.2">
      <c r="A21" s="34"/>
      <c r="B21" s="34" t="s">
        <v>632</v>
      </c>
      <c r="C21" s="34"/>
      <c r="D21" s="34"/>
      <c r="E21" s="34"/>
      <c r="F21" s="34"/>
      <c r="G21" s="34"/>
      <c r="H21" s="32"/>
      <c r="I21" s="32"/>
      <c r="J21" s="32" t="s">
        <v>910</v>
      </c>
      <c r="K21" s="32" t="s">
        <v>913</v>
      </c>
      <c r="L21" s="34"/>
      <c r="M21" s="34"/>
      <c r="N21" s="34"/>
      <c r="O21" s="32" t="s">
        <v>884</v>
      </c>
      <c r="P21" s="32"/>
      <c r="Q21" s="32" t="s">
        <v>745</v>
      </c>
      <c r="R21" s="32"/>
      <c r="S21" s="34" t="s">
        <v>719</v>
      </c>
      <c r="T21" s="162" t="s">
        <v>420</v>
      </c>
      <c r="U21" s="32" t="s">
        <v>632</v>
      </c>
      <c r="V21" s="32" t="s">
        <v>632</v>
      </c>
      <c r="W21" s="32" t="s">
        <v>632</v>
      </c>
      <c r="X21" s="32" t="s">
        <v>632</v>
      </c>
      <c r="Y21" s="34" t="s">
        <v>632</v>
      </c>
      <c r="Z21" s="34" t="s">
        <v>632</v>
      </c>
    </row>
    <row r="22" spans="1:26" ht="11.25" customHeight="1" x14ac:dyDescent="0.2">
      <c r="A22" s="34"/>
      <c r="B22" s="34" t="s">
        <v>632</v>
      </c>
      <c r="C22" s="34"/>
      <c r="D22" s="34"/>
      <c r="E22" s="34"/>
      <c r="F22" s="34"/>
      <c r="G22" s="34"/>
      <c r="H22" s="159"/>
      <c r="I22" s="32"/>
      <c r="J22" s="32" t="s">
        <v>910</v>
      </c>
      <c r="K22" s="32" t="s">
        <v>914</v>
      </c>
      <c r="L22" s="34"/>
      <c r="M22" s="34"/>
      <c r="N22" s="34"/>
      <c r="O22" s="32" t="s">
        <v>721</v>
      </c>
      <c r="P22" s="32"/>
      <c r="Q22" s="32"/>
      <c r="R22" s="32"/>
      <c r="S22" s="34" t="s">
        <v>720</v>
      </c>
      <c r="T22" s="162" t="s">
        <v>434</v>
      </c>
      <c r="U22" s="32" t="s">
        <v>632</v>
      </c>
      <c r="V22" s="32" t="s">
        <v>632</v>
      </c>
      <c r="W22" s="32" t="s">
        <v>632</v>
      </c>
      <c r="X22" s="32" t="s">
        <v>632</v>
      </c>
      <c r="Y22" s="34" t="s">
        <v>632</v>
      </c>
      <c r="Z22" s="34" t="s">
        <v>632</v>
      </c>
    </row>
    <row r="23" spans="1:26" ht="11.25" customHeight="1" x14ac:dyDescent="0.2">
      <c r="A23" s="34"/>
      <c r="B23" s="34" t="s">
        <v>632</v>
      </c>
      <c r="C23" s="34"/>
      <c r="D23" s="34"/>
      <c r="E23" s="34"/>
      <c r="F23" s="34"/>
      <c r="G23" s="34"/>
      <c r="H23" s="159"/>
      <c r="I23" s="32"/>
      <c r="J23" s="32" t="s">
        <v>910</v>
      </c>
      <c r="K23" s="32" t="s">
        <v>915</v>
      </c>
      <c r="L23" s="34"/>
      <c r="M23" s="34"/>
      <c r="N23" s="34"/>
      <c r="O23" s="32" t="s">
        <v>885</v>
      </c>
      <c r="P23" s="32"/>
      <c r="Q23" s="32"/>
      <c r="R23" s="32"/>
      <c r="S23" s="34" t="s">
        <v>722</v>
      </c>
      <c r="T23" s="32" t="s">
        <v>632</v>
      </c>
      <c r="U23" s="32" t="s">
        <v>632</v>
      </c>
      <c r="V23" s="32" t="s">
        <v>632</v>
      </c>
      <c r="W23" s="32" t="s">
        <v>632</v>
      </c>
      <c r="X23" s="32" t="s">
        <v>632</v>
      </c>
      <c r="Y23" s="34" t="s">
        <v>632</v>
      </c>
      <c r="Z23" s="34" t="s">
        <v>632</v>
      </c>
    </row>
    <row r="24" spans="1:26" ht="11.25" customHeight="1" x14ac:dyDescent="0.2">
      <c r="A24" s="34"/>
      <c r="B24" s="34" t="s">
        <v>632</v>
      </c>
      <c r="C24" s="34"/>
      <c r="D24" s="34"/>
      <c r="E24" s="34"/>
      <c r="F24" s="34"/>
      <c r="G24" s="34"/>
      <c r="H24" s="159"/>
      <c r="I24" s="32"/>
      <c r="J24" s="32" t="s">
        <v>910</v>
      </c>
      <c r="K24" s="32" t="s">
        <v>916</v>
      </c>
      <c r="L24" s="34"/>
      <c r="M24" s="34"/>
      <c r="N24" s="34"/>
      <c r="O24" s="32" t="s">
        <v>886</v>
      </c>
      <c r="P24" s="32"/>
      <c r="Q24" s="32"/>
      <c r="R24" s="32"/>
      <c r="S24" s="34" t="s">
        <v>723</v>
      </c>
      <c r="T24" s="32" t="s">
        <v>632</v>
      </c>
      <c r="U24" s="32" t="s">
        <v>632</v>
      </c>
      <c r="V24" s="32" t="s">
        <v>632</v>
      </c>
      <c r="W24" s="32" t="s">
        <v>632</v>
      </c>
      <c r="X24" s="32" t="s">
        <v>632</v>
      </c>
      <c r="Y24" s="34" t="s">
        <v>632</v>
      </c>
      <c r="Z24" s="34" t="s">
        <v>632</v>
      </c>
    </row>
    <row r="25" spans="1:26" ht="11.25" customHeight="1" x14ac:dyDescent="0.2">
      <c r="A25" s="34"/>
      <c r="B25" s="34" t="s">
        <v>632</v>
      </c>
      <c r="C25" s="34"/>
      <c r="D25" s="34"/>
      <c r="E25" s="34"/>
      <c r="F25" s="34"/>
      <c r="G25" s="34"/>
      <c r="H25" s="159"/>
      <c r="I25" s="32"/>
      <c r="J25" s="32" t="s">
        <v>910</v>
      </c>
      <c r="K25" s="32" t="s">
        <v>917</v>
      </c>
      <c r="L25" s="34"/>
      <c r="M25" s="34"/>
      <c r="N25" s="34"/>
      <c r="O25" s="32" t="s">
        <v>887</v>
      </c>
      <c r="P25" s="32"/>
      <c r="Q25" s="32"/>
      <c r="R25" s="32"/>
      <c r="S25" s="34" t="s">
        <v>724</v>
      </c>
      <c r="T25" s="32" t="s">
        <v>632</v>
      </c>
      <c r="U25" s="32" t="s">
        <v>632</v>
      </c>
      <c r="V25" s="32" t="s">
        <v>632</v>
      </c>
      <c r="W25" s="32" t="s">
        <v>632</v>
      </c>
      <c r="X25" s="32" t="s">
        <v>632</v>
      </c>
      <c r="Y25" s="34" t="s">
        <v>632</v>
      </c>
      <c r="Z25" s="163" t="s">
        <v>632</v>
      </c>
    </row>
    <row r="26" spans="1:26" ht="11.25" customHeight="1" x14ac:dyDescent="0.2">
      <c r="A26" s="34"/>
      <c r="B26" s="34" t="s">
        <v>632</v>
      </c>
      <c r="C26" s="34"/>
      <c r="D26" s="34"/>
      <c r="E26" s="34"/>
      <c r="F26" s="34"/>
      <c r="G26" s="34"/>
      <c r="H26" s="159"/>
      <c r="I26" s="32"/>
      <c r="J26" s="32" t="s">
        <v>910</v>
      </c>
      <c r="K26" s="32" t="s">
        <v>918</v>
      </c>
      <c r="L26" s="34"/>
      <c r="M26" s="34"/>
      <c r="N26" s="34"/>
      <c r="O26" s="32" t="s">
        <v>888</v>
      </c>
      <c r="P26" s="32"/>
      <c r="Q26" s="32"/>
      <c r="R26" s="32"/>
      <c r="S26" s="34" t="s">
        <v>725</v>
      </c>
      <c r="T26" s="32" t="s">
        <v>632</v>
      </c>
      <c r="U26" s="32" t="s">
        <v>632</v>
      </c>
      <c r="V26" s="32" t="s">
        <v>632</v>
      </c>
      <c r="W26" s="32" t="s">
        <v>632</v>
      </c>
      <c r="X26" s="32" t="s">
        <v>632</v>
      </c>
      <c r="Y26" s="34" t="s">
        <v>632</v>
      </c>
      <c r="Z26" s="163" t="s">
        <v>632</v>
      </c>
    </row>
    <row r="27" spans="1:26" ht="11.25" customHeight="1" x14ac:dyDescent="0.2">
      <c r="A27" s="34"/>
      <c r="B27" s="34" t="s">
        <v>632</v>
      </c>
      <c r="C27" s="34"/>
      <c r="D27" s="34"/>
      <c r="E27" s="34"/>
      <c r="F27" s="34"/>
      <c r="G27" s="34"/>
      <c r="H27" s="159"/>
      <c r="I27" s="32"/>
      <c r="J27" s="32" t="s">
        <v>919</v>
      </c>
      <c r="K27" s="32" t="s">
        <v>920</v>
      </c>
      <c r="L27" s="34"/>
      <c r="M27" s="34"/>
      <c r="N27" s="34"/>
      <c r="O27" s="34"/>
      <c r="P27" s="34"/>
      <c r="Q27" s="34"/>
      <c r="R27" s="32"/>
      <c r="S27" s="34" t="s">
        <v>726</v>
      </c>
      <c r="T27" s="32" t="s">
        <v>632</v>
      </c>
      <c r="U27" s="32" t="s">
        <v>632</v>
      </c>
      <c r="V27" s="32" t="s">
        <v>632</v>
      </c>
      <c r="W27" s="32" t="s">
        <v>632</v>
      </c>
      <c r="X27" s="32" t="s">
        <v>632</v>
      </c>
      <c r="Y27" s="34" t="s">
        <v>632</v>
      </c>
      <c r="Z27" s="163" t="s">
        <v>632</v>
      </c>
    </row>
    <row r="28" spans="1:26" ht="11.25" customHeight="1" x14ac:dyDescent="0.2">
      <c r="A28" s="34"/>
      <c r="B28" s="34" t="s">
        <v>632</v>
      </c>
      <c r="C28" s="34"/>
      <c r="D28" s="34"/>
      <c r="E28" s="34"/>
      <c r="F28" s="34"/>
      <c r="G28" s="34"/>
      <c r="H28" s="159"/>
      <c r="I28" s="32"/>
      <c r="J28" s="32" t="s">
        <v>919</v>
      </c>
      <c r="K28" s="32" t="s">
        <v>921</v>
      </c>
      <c r="L28" s="34"/>
      <c r="M28" s="34"/>
      <c r="N28" s="34"/>
      <c r="O28" s="34"/>
      <c r="P28" s="34"/>
      <c r="Q28" s="34"/>
      <c r="R28" s="32"/>
      <c r="S28" s="34" t="s">
        <v>727</v>
      </c>
      <c r="T28" s="32" t="s">
        <v>632</v>
      </c>
      <c r="U28" s="32" t="s">
        <v>632</v>
      </c>
      <c r="V28" s="32" t="s">
        <v>632</v>
      </c>
      <c r="W28" s="32" t="s">
        <v>632</v>
      </c>
      <c r="X28" s="32" t="s">
        <v>632</v>
      </c>
      <c r="Y28" s="34" t="s">
        <v>632</v>
      </c>
      <c r="Z28" s="163" t="s">
        <v>632</v>
      </c>
    </row>
    <row r="29" spans="1:26" ht="11.25" customHeight="1" x14ac:dyDescent="0.2">
      <c r="A29" s="34"/>
      <c r="B29" s="34" t="s">
        <v>632</v>
      </c>
      <c r="C29" s="34"/>
      <c r="D29" s="34"/>
      <c r="E29" s="34"/>
      <c r="F29" s="34"/>
      <c r="G29" s="34"/>
      <c r="H29" s="159"/>
      <c r="I29" s="32"/>
      <c r="J29" s="32" t="s">
        <v>919</v>
      </c>
      <c r="K29" s="32" t="s">
        <v>922</v>
      </c>
      <c r="L29" s="34"/>
      <c r="M29" s="34"/>
      <c r="N29" s="34"/>
      <c r="O29" s="34"/>
      <c r="P29" s="34"/>
      <c r="Q29" s="34"/>
      <c r="R29" s="34"/>
      <c r="S29" s="34" t="s">
        <v>728</v>
      </c>
      <c r="T29" s="32" t="s">
        <v>632</v>
      </c>
      <c r="U29" s="32" t="s">
        <v>632</v>
      </c>
      <c r="V29" s="32" t="s">
        <v>632</v>
      </c>
      <c r="W29" s="32" t="s">
        <v>632</v>
      </c>
      <c r="X29" s="32" t="s">
        <v>632</v>
      </c>
      <c r="Y29" s="34" t="s">
        <v>632</v>
      </c>
      <c r="Z29" s="163" t="s">
        <v>632</v>
      </c>
    </row>
    <row r="30" spans="1:26" ht="11.25" customHeight="1" x14ac:dyDescent="0.2">
      <c r="A30" s="34"/>
      <c r="B30" s="34" t="s">
        <v>632</v>
      </c>
      <c r="C30" s="34"/>
      <c r="D30" s="34"/>
      <c r="E30" s="34"/>
      <c r="F30" s="34"/>
      <c r="G30" s="34"/>
      <c r="H30" s="159"/>
      <c r="I30" s="32"/>
      <c r="J30" s="32" t="s">
        <v>919</v>
      </c>
      <c r="K30" s="32" t="s">
        <v>923</v>
      </c>
      <c r="L30" s="34"/>
      <c r="M30" s="34"/>
      <c r="N30" s="34"/>
      <c r="O30" s="34"/>
      <c r="P30" s="34"/>
      <c r="Q30" s="34"/>
      <c r="R30" s="34"/>
      <c r="S30" s="34" t="s">
        <v>729</v>
      </c>
      <c r="T30" s="32" t="s">
        <v>632</v>
      </c>
      <c r="U30" s="32" t="s">
        <v>632</v>
      </c>
      <c r="V30" s="32" t="s">
        <v>632</v>
      </c>
      <c r="W30" s="32" t="s">
        <v>632</v>
      </c>
      <c r="X30" s="163" t="s">
        <v>632</v>
      </c>
      <c r="Y30" s="163" t="s">
        <v>632</v>
      </c>
      <c r="Z30" s="163" t="s">
        <v>632</v>
      </c>
    </row>
    <row r="31" spans="1:26" ht="11.25" customHeight="1" x14ac:dyDescent="0.2">
      <c r="A31" s="34"/>
      <c r="B31" s="34" t="s">
        <v>632</v>
      </c>
      <c r="C31" s="34"/>
      <c r="D31" s="34"/>
      <c r="E31" s="34"/>
      <c r="F31" s="34"/>
      <c r="G31" s="34"/>
      <c r="H31" s="159"/>
      <c r="I31" s="32"/>
      <c r="J31" s="32" t="s">
        <v>919</v>
      </c>
      <c r="K31" s="32" t="s">
        <v>924</v>
      </c>
      <c r="L31" s="34"/>
      <c r="M31" s="34"/>
      <c r="N31" s="34"/>
      <c r="O31" s="34"/>
      <c r="P31" s="34"/>
      <c r="Q31" s="34"/>
      <c r="R31" s="32"/>
      <c r="S31" s="34" t="s">
        <v>730</v>
      </c>
      <c r="T31" s="32" t="s">
        <v>632</v>
      </c>
      <c r="U31" s="32" t="s">
        <v>632</v>
      </c>
      <c r="V31" s="32" t="s">
        <v>632</v>
      </c>
      <c r="W31" s="32" t="s">
        <v>632</v>
      </c>
      <c r="X31" s="32" t="s">
        <v>632</v>
      </c>
      <c r="Y31" s="34" t="s">
        <v>632</v>
      </c>
      <c r="Z31" s="34" t="s">
        <v>632</v>
      </c>
    </row>
    <row r="32" spans="1:26" ht="11.25" customHeight="1" x14ac:dyDescent="0.2">
      <c r="A32" s="34"/>
      <c r="B32" s="34" t="s">
        <v>632</v>
      </c>
      <c r="C32" s="34"/>
      <c r="D32" s="34"/>
      <c r="E32" s="34"/>
      <c r="F32" s="34"/>
      <c r="G32" s="34"/>
      <c r="H32" s="159"/>
      <c r="I32" s="32"/>
      <c r="J32" s="32" t="s">
        <v>919</v>
      </c>
      <c r="K32" s="32" t="s">
        <v>925</v>
      </c>
      <c r="L32" s="34"/>
      <c r="M32" s="34"/>
      <c r="N32" s="34"/>
      <c r="O32" s="34"/>
      <c r="P32" s="34"/>
      <c r="Q32" s="34"/>
      <c r="R32" s="32"/>
      <c r="S32" s="34" t="s">
        <v>731</v>
      </c>
      <c r="T32" s="32" t="s">
        <v>632</v>
      </c>
      <c r="U32" s="32" t="s">
        <v>632</v>
      </c>
      <c r="V32" s="32" t="s">
        <v>632</v>
      </c>
      <c r="W32" s="32" t="s">
        <v>632</v>
      </c>
      <c r="X32" s="32" t="s">
        <v>632</v>
      </c>
      <c r="Y32" s="34" t="s">
        <v>632</v>
      </c>
      <c r="Z32" s="34" t="s">
        <v>632</v>
      </c>
    </row>
    <row r="33" spans="1:26" ht="11.25" customHeight="1" x14ac:dyDescent="0.2">
      <c r="A33" s="34"/>
      <c r="B33" s="34"/>
      <c r="C33" s="34"/>
      <c r="D33" s="34"/>
      <c r="E33" s="34"/>
      <c r="F33" s="34"/>
      <c r="G33" s="34"/>
      <c r="H33" s="159"/>
      <c r="I33" s="32"/>
      <c r="J33" s="32" t="s">
        <v>926</v>
      </c>
      <c r="K33" s="32" t="s">
        <v>927</v>
      </c>
      <c r="L33" s="34"/>
      <c r="M33" s="34"/>
      <c r="N33" s="34"/>
      <c r="O33" s="34"/>
      <c r="P33" s="34"/>
      <c r="Q33" s="34"/>
      <c r="R33" s="32"/>
      <c r="S33" s="34" t="s">
        <v>732</v>
      </c>
      <c r="T33" s="32"/>
      <c r="U33" s="32"/>
      <c r="V33" s="32"/>
      <c r="W33" s="32"/>
      <c r="X33" s="32"/>
      <c r="Y33" s="34"/>
      <c r="Z33" s="34"/>
    </row>
    <row r="34" spans="1:26" ht="11.25" customHeight="1" x14ac:dyDescent="0.2">
      <c r="A34" s="34"/>
      <c r="B34" s="34"/>
      <c r="C34" s="34"/>
      <c r="D34" s="34"/>
      <c r="E34" s="34"/>
      <c r="F34" s="34"/>
      <c r="G34" s="34"/>
      <c r="H34" s="159"/>
      <c r="I34" s="32"/>
      <c r="J34" s="32" t="s">
        <v>926</v>
      </c>
      <c r="K34" s="32" t="s">
        <v>928</v>
      </c>
      <c r="L34" s="34"/>
      <c r="M34" s="34"/>
      <c r="N34" s="34"/>
      <c r="O34" s="34"/>
      <c r="P34" s="34"/>
      <c r="Q34" s="34"/>
      <c r="R34" s="32"/>
      <c r="S34" s="34" t="s">
        <v>733</v>
      </c>
      <c r="T34" s="32"/>
      <c r="U34" s="32"/>
      <c r="V34" s="32"/>
      <c r="W34" s="32"/>
      <c r="X34" s="32"/>
      <c r="Y34" s="34"/>
      <c r="Z34" s="34"/>
    </row>
    <row r="35" spans="1:26" ht="11.25" customHeight="1" x14ac:dyDescent="0.2">
      <c r="A35" s="34"/>
      <c r="B35" s="34"/>
      <c r="C35" s="34"/>
      <c r="D35" s="34"/>
      <c r="E35" s="34"/>
      <c r="F35" s="34"/>
      <c r="G35" s="34"/>
      <c r="H35" s="159"/>
      <c r="I35" s="32"/>
      <c r="J35" s="32" t="s">
        <v>926</v>
      </c>
      <c r="K35" s="32" t="s">
        <v>929</v>
      </c>
      <c r="L35" s="34"/>
      <c r="M35" s="34"/>
      <c r="N35" s="34"/>
      <c r="O35" s="34"/>
      <c r="P35" s="34"/>
      <c r="Q35" s="34"/>
      <c r="R35" s="32"/>
      <c r="S35" s="34" t="s">
        <v>734</v>
      </c>
      <c r="T35" s="32"/>
      <c r="U35" s="32"/>
      <c r="V35" s="32"/>
      <c r="W35" s="32"/>
      <c r="X35" s="32"/>
      <c r="Y35" s="34"/>
      <c r="Z35" s="34"/>
    </row>
    <row r="36" spans="1:26" ht="11.25" customHeight="1" x14ac:dyDescent="0.2">
      <c r="A36" s="34"/>
      <c r="B36" s="34"/>
      <c r="C36" s="34"/>
      <c r="D36" s="34"/>
      <c r="E36" s="34"/>
      <c r="F36" s="34"/>
      <c r="G36" s="34"/>
      <c r="H36" s="159"/>
      <c r="I36" s="32"/>
      <c r="J36" s="32" t="s">
        <v>926</v>
      </c>
      <c r="K36" s="32" t="s">
        <v>930</v>
      </c>
      <c r="L36" s="34"/>
      <c r="M36" s="34"/>
      <c r="N36" s="34"/>
      <c r="O36" s="34"/>
      <c r="P36" s="34"/>
      <c r="Q36" s="34"/>
      <c r="R36" s="34"/>
      <c r="S36" s="34" t="s">
        <v>735</v>
      </c>
      <c r="T36" s="32"/>
      <c r="U36" s="32"/>
      <c r="V36" s="32"/>
      <c r="W36" s="32"/>
      <c r="X36" s="32"/>
      <c r="Y36" s="34"/>
      <c r="Z36" s="34"/>
    </row>
    <row r="37" spans="1:26" ht="11.25" customHeight="1" x14ac:dyDescent="0.2">
      <c r="A37" s="34"/>
      <c r="B37" s="34"/>
      <c r="C37" s="34"/>
      <c r="D37" s="34"/>
      <c r="E37" s="34"/>
      <c r="F37" s="34"/>
      <c r="G37" s="34"/>
      <c r="H37" s="159"/>
      <c r="I37" s="32"/>
      <c r="J37" s="32" t="s">
        <v>931</v>
      </c>
      <c r="K37" s="32" t="s">
        <v>932</v>
      </c>
      <c r="L37" s="34"/>
      <c r="M37" s="34"/>
      <c r="N37" s="34"/>
      <c r="O37" s="34"/>
      <c r="P37" s="34"/>
      <c r="Q37" s="34"/>
      <c r="R37" s="34"/>
      <c r="S37" s="34" t="s">
        <v>736</v>
      </c>
      <c r="T37" s="32"/>
      <c r="U37" s="32"/>
      <c r="V37" s="32"/>
      <c r="W37" s="32"/>
      <c r="X37" s="32"/>
      <c r="Y37" s="34"/>
      <c r="Z37" s="34"/>
    </row>
    <row r="38" spans="1:26" ht="11.25" customHeight="1" x14ac:dyDescent="0.2">
      <c r="A38" s="34"/>
      <c r="B38" s="34"/>
      <c r="C38" s="34"/>
      <c r="D38" s="34"/>
      <c r="E38" s="34"/>
      <c r="F38" s="34"/>
      <c r="G38" s="34"/>
      <c r="H38" s="159"/>
      <c r="I38" s="32"/>
      <c r="J38" s="32" t="s">
        <v>933</v>
      </c>
      <c r="K38" s="32" t="s">
        <v>934</v>
      </c>
      <c r="L38" s="34"/>
      <c r="M38" s="34"/>
      <c r="N38" s="34"/>
      <c r="O38" s="34"/>
      <c r="P38" s="34"/>
      <c r="Q38" s="34"/>
      <c r="R38" s="34"/>
      <c r="S38" s="34" t="s">
        <v>737</v>
      </c>
      <c r="T38" s="32"/>
      <c r="U38" s="32"/>
      <c r="V38" s="32"/>
      <c r="W38" s="32"/>
      <c r="X38" s="32"/>
      <c r="Y38" s="34"/>
      <c r="Z38" s="34"/>
    </row>
    <row r="39" spans="1:26" ht="11.25" customHeight="1" x14ac:dyDescent="0.2">
      <c r="A39" s="34"/>
      <c r="B39" s="34"/>
      <c r="C39" s="34"/>
      <c r="D39" s="34"/>
      <c r="E39" s="34"/>
      <c r="F39" s="34"/>
      <c r="G39" s="34"/>
      <c r="H39" s="159"/>
      <c r="I39" s="32"/>
      <c r="J39" s="32" t="s">
        <v>933</v>
      </c>
      <c r="K39" s="32" t="s">
        <v>935</v>
      </c>
      <c r="L39" s="34"/>
      <c r="M39" s="34"/>
      <c r="N39" s="34"/>
      <c r="O39" s="34"/>
      <c r="P39" s="34"/>
      <c r="Q39" s="34"/>
      <c r="R39" s="34"/>
      <c r="S39" s="34"/>
      <c r="T39" s="32"/>
      <c r="U39" s="32"/>
      <c r="V39" s="32"/>
      <c r="W39" s="32"/>
      <c r="X39" s="32"/>
      <c r="Y39" s="34"/>
      <c r="Z39" s="34"/>
    </row>
    <row r="40" spans="1:26" ht="11.25" customHeight="1" x14ac:dyDescent="0.2">
      <c r="A40" s="34"/>
      <c r="B40" s="34"/>
      <c r="C40" s="34"/>
      <c r="D40" s="34"/>
      <c r="E40" s="34"/>
      <c r="F40" s="34"/>
      <c r="G40" s="34"/>
      <c r="H40" s="159"/>
      <c r="I40" s="32"/>
      <c r="J40" s="32" t="s">
        <v>933</v>
      </c>
      <c r="K40" s="32" t="s">
        <v>936</v>
      </c>
      <c r="L40" s="34"/>
      <c r="M40" s="34"/>
      <c r="N40" s="34"/>
      <c r="O40" s="34"/>
      <c r="P40" s="34"/>
      <c r="Q40" s="34"/>
      <c r="R40" s="34"/>
      <c r="S40" s="34"/>
      <c r="T40" s="32"/>
      <c r="U40" s="32"/>
      <c r="V40" s="32"/>
      <c r="W40" s="32"/>
      <c r="X40" s="32"/>
      <c r="Y40" s="34"/>
      <c r="Z40" s="34"/>
    </row>
    <row r="41" spans="1:26" ht="11.25" customHeight="1" x14ac:dyDescent="0.2">
      <c r="A41" s="34"/>
      <c r="B41" s="34"/>
      <c r="C41" s="34"/>
      <c r="D41" s="34"/>
      <c r="E41" s="34"/>
      <c r="F41" s="34"/>
      <c r="G41" s="34"/>
      <c r="H41" s="159"/>
      <c r="I41" s="32"/>
      <c r="J41" s="32" t="s">
        <v>933</v>
      </c>
      <c r="K41" s="32" t="s">
        <v>937</v>
      </c>
      <c r="L41" s="34"/>
      <c r="M41" s="34"/>
      <c r="N41" s="34"/>
      <c r="O41" s="34"/>
      <c r="P41" s="34"/>
      <c r="Q41" s="34"/>
      <c r="R41" s="34"/>
      <c r="S41" s="34"/>
      <c r="T41" s="32"/>
      <c r="U41" s="32"/>
      <c r="V41" s="32"/>
      <c r="W41" s="32"/>
      <c r="X41" s="32"/>
      <c r="Y41" s="34"/>
      <c r="Z41" s="34"/>
    </row>
    <row r="42" spans="1:26" ht="11.25" customHeight="1" x14ac:dyDescent="0.2">
      <c r="A42" s="34"/>
      <c r="B42" s="34"/>
      <c r="C42" s="34"/>
      <c r="D42" s="34"/>
      <c r="E42" s="34"/>
      <c r="F42" s="34"/>
      <c r="G42" s="34"/>
      <c r="H42" s="159"/>
      <c r="I42" s="32"/>
      <c r="J42" s="32" t="s">
        <v>933</v>
      </c>
      <c r="K42" s="32" t="s">
        <v>938</v>
      </c>
      <c r="L42" s="34"/>
      <c r="M42" s="34"/>
      <c r="N42" s="34"/>
      <c r="O42" s="34"/>
      <c r="P42" s="34"/>
      <c r="Q42" s="34"/>
      <c r="R42" s="34"/>
      <c r="S42" s="34"/>
      <c r="T42" s="32"/>
      <c r="U42" s="32"/>
      <c r="V42" s="32"/>
      <c r="W42" s="32"/>
      <c r="X42" s="32"/>
      <c r="Y42" s="34"/>
      <c r="Z42" s="34"/>
    </row>
    <row r="43" spans="1:26" ht="11.25" customHeight="1" x14ac:dyDescent="0.2">
      <c r="A43" s="34"/>
      <c r="B43" s="34"/>
      <c r="C43" s="34"/>
      <c r="D43" s="34"/>
      <c r="E43" s="34"/>
      <c r="F43" s="34"/>
      <c r="G43" s="34"/>
      <c r="H43" s="159"/>
      <c r="I43" s="32"/>
      <c r="J43" s="32" t="s">
        <v>939</v>
      </c>
      <c r="K43" s="32" t="s">
        <v>940</v>
      </c>
      <c r="L43" s="34"/>
      <c r="M43" s="34"/>
      <c r="N43" s="34"/>
      <c r="O43" s="34"/>
      <c r="P43" s="34"/>
      <c r="Q43" s="34"/>
      <c r="R43" s="34"/>
      <c r="S43" s="34"/>
      <c r="T43" s="32"/>
      <c r="U43" s="32"/>
      <c r="V43" s="32"/>
      <c r="W43" s="32"/>
      <c r="X43" s="32"/>
      <c r="Y43" s="34"/>
      <c r="Z43" s="34"/>
    </row>
    <row r="44" spans="1:26" ht="11.25" customHeight="1" x14ac:dyDescent="0.2">
      <c r="A44" s="34"/>
      <c r="B44" s="34"/>
      <c r="C44" s="34"/>
      <c r="D44" s="34"/>
      <c r="E44" s="34"/>
      <c r="F44" s="34"/>
      <c r="G44" s="34"/>
      <c r="H44" s="159"/>
      <c r="I44" s="32"/>
      <c r="J44" s="32" t="s">
        <v>939</v>
      </c>
      <c r="K44" s="32" t="s">
        <v>941</v>
      </c>
      <c r="L44" s="34"/>
      <c r="M44" s="34"/>
      <c r="N44" s="34"/>
      <c r="O44" s="34"/>
      <c r="P44" s="34"/>
      <c r="Q44" s="34"/>
      <c r="R44" s="34"/>
      <c r="S44" s="34"/>
      <c r="T44" s="32"/>
      <c r="U44" s="32"/>
      <c r="V44" s="32"/>
      <c r="W44" s="32"/>
      <c r="X44" s="32"/>
      <c r="Y44" s="34"/>
      <c r="Z44" s="34"/>
    </row>
    <row r="45" spans="1:26" ht="11.25" customHeight="1" x14ac:dyDescent="0.2">
      <c r="A45" s="34"/>
      <c r="B45" s="34"/>
      <c r="C45" s="34"/>
      <c r="D45" s="34"/>
      <c r="E45" s="34"/>
      <c r="F45" s="34"/>
      <c r="G45" s="34"/>
      <c r="H45" s="159"/>
      <c r="I45" s="32"/>
      <c r="J45" s="32" t="s">
        <v>939</v>
      </c>
      <c r="K45" s="32" t="s">
        <v>942</v>
      </c>
      <c r="L45" s="34"/>
      <c r="M45" s="34"/>
      <c r="N45" s="34"/>
      <c r="O45" s="34"/>
      <c r="P45" s="34"/>
      <c r="Q45" s="34"/>
      <c r="R45" s="34"/>
      <c r="S45" s="34"/>
      <c r="T45" s="32"/>
      <c r="U45" s="32"/>
      <c r="V45" s="32"/>
      <c r="W45" s="32"/>
      <c r="X45" s="32"/>
      <c r="Y45" s="34"/>
      <c r="Z45" s="34"/>
    </row>
    <row r="46" spans="1:26" ht="11.25" customHeight="1" x14ac:dyDescent="0.2">
      <c r="A46" s="34"/>
      <c r="B46" s="34"/>
      <c r="C46" s="34"/>
      <c r="D46" s="34"/>
      <c r="E46" s="34"/>
      <c r="F46" s="34"/>
      <c r="G46" s="34"/>
      <c r="H46" s="159"/>
      <c r="I46" s="32"/>
      <c r="J46" s="32" t="s">
        <v>939</v>
      </c>
      <c r="K46" s="32" t="s">
        <v>943</v>
      </c>
      <c r="L46" s="34"/>
      <c r="M46" s="34"/>
      <c r="N46" s="34"/>
      <c r="O46" s="34"/>
      <c r="P46" s="34"/>
      <c r="Q46" s="34"/>
      <c r="R46" s="34"/>
      <c r="S46" s="34"/>
      <c r="T46" s="32"/>
      <c r="U46" s="32"/>
      <c r="V46" s="32"/>
      <c r="W46" s="32"/>
      <c r="X46" s="32"/>
      <c r="Y46" s="34"/>
      <c r="Z46" s="34"/>
    </row>
    <row r="47" spans="1:26" ht="11.25" customHeight="1" x14ac:dyDescent="0.2">
      <c r="A47" s="34"/>
      <c r="B47" s="34"/>
      <c r="C47" s="34"/>
      <c r="D47" s="34"/>
      <c r="E47" s="34"/>
      <c r="F47" s="34"/>
      <c r="G47" s="34"/>
      <c r="H47" s="159"/>
      <c r="I47" s="32"/>
      <c r="J47" s="32" t="s">
        <v>939</v>
      </c>
      <c r="K47" s="32" t="s">
        <v>944</v>
      </c>
      <c r="L47" s="34"/>
      <c r="M47" s="34"/>
      <c r="N47" s="34"/>
      <c r="O47" s="34"/>
      <c r="P47" s="34"/>
      <c r="Q47" s="34"/>
      <c r="R47" s="34"/>
      <c r="S47" s="34"/>
      <c r="T47" s="32"/>
      <c r="U47" s="32"/>
      <c r="V47" s="32"/>
      <c r="W47" s="32"/>
      <c r="X47" s="32"/>
      <c r="Y47" s="34"/>
      <c r="Z47" s="34"/>
    </row>
    <row r="48" spans="1:26" ht="11.25" customHeight="1" x14ac:dyDescent="0.2">
      <c r="A48" s="34"/>
      <c r="B48" s="34"/>
      <c r="C48" s="34"/>
      <c r="D48" s="34"/>
      <c r="E48" s="34"/>
      <c r="F48" s="34"/>
      <c r="G48" s="34"/>
      <c r="H48" s="159"/>
      <c r="I48" s="32"/>
      <c r="J48" s="32" t="s">
        <v>945</v>
      </c>
      <c r="K48" s="32" t="s">
        <v>946</v>
      </c>
      <c r="L48" s="34"/>
      <c r="M48" s="34"/>
      <c r="N48" s="34"/>
      <c r="O48" s="34"/>
      <c r="P48" s="34"/>
      <c r="Q48" s="34"/>
      <c r="R48" s="34"/>
      <c r="S48" s="34"/>
      <c r="T48" s="32"/>
      <c r="U48" s="32"/>
      <c r="V48" s="32"/>
      <c r="W48" s="32"/>
      <c r="X48" s="32"/>
      <c r="Y48" s="34"/>
      <c r="Z48" s="34"/>
    </row>
    <row r="49" spans="1:26" ht="11.25" customHeight="1" x14ac:dyDescent="0.2">
      <c r="A49" s="34"/>
      <c r="B49" s="34"/>
      <c r="C49" s="34"/>
      <c r="D49" s="34"/>
      <c r="E49" s="34"/>
      <c r="F49" s="34"/>
      <c r="G49" s="34"/>
      <c r="H49" s="159"/>
      <c r="I49" s="32"/>
      <c r="J49" s="32" t="s">
        <v>945</v>
      </c>
      <c r="K49" s="32" t="s">
        <v>947</v>
      </c>
      <c r="L49" s="34"/>
      <c r="M49" s="34"/>
      <c r="N49" s="34"/>
      <c r="O49" s="34"/>
      <c r="P49" s="34"/>
      <c r="Q49" s="34"/>
      <c r="R49" s="34"/>
      <c r="S49" s="34"/>
      <c r="T49" s="32"/>
      <c r="U49" s="32"/>
      <c r="V49" s="32"/>
      <c r="W49" s="32"/>
      <c r="X49" s="32"/>
      <c r="Y49" s="34"/>
      <c r="Z49" s="34"/>
    </row>
    <row r="50" spans="1:26" ht="11.25" customHeight="1" x14ac:dyDescent="0.2">
      <c r="A50" s="34"/>
      <c r="B50" s="34"/>
      <c r="C50" s="34"/>
      <c r="D50" s="34"/>
      <c r="E50" s="34"/>
      <c r="F50" s="34"/>
      <c r="G50" s="34"/>
      <c r="H50" s="159"/>
      <c r="I50" s="32"/>
      <c r="J50" s="32" t="s">
        <v>945</v>
      </c>
      <c r="K50" s="32" t="s">
        <v>948</v>
      </c>
      <c r="L50" s="34"/>
      <c r="M50" s="34"/>
      <c r="N50" s="34"/>
      <c r="O50" s="34"/>
      <c r="P50" s="34"/>
      <c r="Q50" s="34"/>
      <c r="R50" s="34"/>
      <c r="S50" s="34"/>
      <c r="T50" s="32"/>
      <c r="U50" s="32"/>
      <c r="V50" s="32"/>
      <c r="W50" s="32"/>
      <c r="X50" s="32"/>
      <c r="Y50" s="34"/>
      <c r="Z50" s="34"/>
    </row>
    <row r="51" spans="1:26" ht="11.25" customHeight="1" x14ac:dyDescent="0.2">
      <c r="A51" s="34"/>
      <c r="B51" s="34"/>
      <c r="C51" s="34"/>
      <c r="D51" s="34"/>
      <c r="E51" s="34"/>
      <c r="F51" s="34"/>
      <c r="G51" s="34"/>
      <c r="H51" s="159"/>
      <c r="I51" s="32"/>
      <c r="J51" s="32" t="s">
        <v>949</v>
      </c>
      <c r="K51" s="32" t="s">
        <v>950</v>
      </c>
      <c r="L51" s="34"/>
      <c r="M51" s="34"/>
      <c r="N51" s="34"/>
      <c r="O51" s="34"/>
      <c r="P51" s="34"/>
      <c r="Q51" s="34"/>
      <c r="R51" s="34"/>
      <c r="S51" s="34"/>
      <c r="T51" s="32"/>
      <c r="U51" s="32"/>
      <c r="V51" s="32"/>
      <c r="W51" s="32"/>
      <c r="X51" s="32"/>
      <c r="Y51" s="34"/>
      <c r="Z51" s="34"/>
    </row>
    <row r="52" spans="1:26" ht="11.25" customHeight="1" x14ac:dyDescent="0.2">
      <c r="A52" s="34"/>
      <c r="B52" s="34"/>
      <c r="C52" s="34"/>
      <c r="D52" s="34"/>
      <c r="E52" s="34"/>
      <c r="F52" s="34"/>
      <c r="G52" s="34"/>
      <c r="H52" s="159"/>
      <c r="I52" s="32"/>
      <c r="J52" s="32" t="s">
        <v>949</v>
      </c>
      <c r="K52" s="32" t="s">
        <v>951</v>
      </c>
      <c r="L52" s="34"/>
      <c r="M52" s="34"/>
      <c r="N52" s="34"/>
      <c r="O52" s="34"/>
      <c r="P52" s="34"/>
      <c r="Q52" s="34"/>
      <c r="R52" s="34"/>
      <c r="S52" s="34"/>
      <c r="T52" s="32"/>
      <c r="U52" s="32"/>
      <c r="V52" s="32"/>
      <c r="W52" s="32"/>
      <c r="X52" s="32"/>
      <c r="Y52" s="34"/>
      <c r="Z52" s="34"/>
    </row>
    <row r="53" spans="1:26" ht="11.25" customHeight="1" x14ac:dyDescent="0.2">
      <c r="A53" s="34"/>
      <c r="B53" s="34"/>
      <c r="C53" s="34"/>
      <c r="D53" s="34"/>
      <c r="E53" s="34"/>
      <c r="F53" s="34"/>
      <c r="G53" s="34"/>
      <c r="H53" s="159"/>
      <c r="I53" s="32"/>
      <c r="J53" s="32" t="s">
        <v>949</v>
      </c>
      <c r="K53" s="32" t="s">
        <v>952</v>
      </c>
      <c r="L53" s="34"/>
      <c r="M53" s="34"/>
      <c r="N53" s="34"/>
      <c r="O53" s="34"/>
      <c r="P53" s="34"/>
      <c r="Q53" s="34"/>
      <c r="R53" s="34"/>
      <c r="S53" s="34"/>
      <c r="T53" s="32"/>
      <c r="U53" s="32"/>
      <c r="V53" s="32"/>
      <c r="W53" s="32"/>
      <c r="X53" s="32"/>
      <c r="Y53" s="34"/>
      <c r="Z53" s="34"/>
    </row>
    <row r="54" spans="1:26" ht="11.25" customHeight="1" x14ac:dyDescent="0.2">
      <c r="A54" s="34"/>
      <c r="B54" s="34"/>
      <c r="C54" s="34"/>
      <c r="D54" s="34"/>
      <c r="E54" s="34"/>
      <c r="F54" s="34"/>
      <c r="G54" s="34"/>
      <c r="H54" s="159"/>
      <c r="I54" s="32"/>
      <c r="J54" s="32" t="s">
        <v>949</v>
      </c>
      <c r="K54" s="32" t="s">
        <v>953</v>
      </c>
      <c r="L54" s="34"/>
      <c r="M54" s="34"/>
      <c r="N54" s="34"/>
      <c r="O54" s="34"/>
      <c r="P54" s="34"/>
      <c r="Q54" s="34"/>
      <c r="R54" s="34"/>
      <c r="S54" s="34"/>
      <c r="T54" s="32"/>
      <c r="U54" s="32"/>
      <c r="V54" s="32"/>
      <c r="W54" s="32"/>
      <c r="X54" s="32"/>
      <c r="Y54" s="34"/>
      <c r="Z54" s="34"/>
    </row>
    <row r="55" spans="1:26" ht="11.25" customHeight="1" x14ac:dyDescent="0.2">
      <c r="A55" s="34"/>
      <c r="B55" s="34"/>
      <c r="C55" s="34"/>
      <c r="D55" s="34"/>
      <c r="E55" s="34"/>
      <c r="F55" s="34"/>
      <c r="G55" s="34"/>
      <c r="H55" s="159"/>
      <c r="I55" s="32"/>
      <c r="J55" s="32" t="s">
        <v>949</v>
      </c>
      <c r="K55" s="32" t="s">
        <v>954</v>
      </c>
      <c r="L55" s="34"/>
      <c r="M55" s="34"/>
      <c r="N55" s="34"/>
      <c r="O55" s="34"/>
      <c r="P55" s="34"/>
      <c r="Q55" s="34"/>
      <c r="R55" s="34"/>
      <c r="S55" s="34"/>
      <c r="T55" s="32"/>
      <c r="U55" s="32"/>
      <c r="V55" s="32"/>
      <c r="W55" s="32"/>
      <c r="X55" s="32"/>
      <c r="Y55" s="34"/>
      <c r="Z55" s="34"/>
    </row>
    <row r="56" spans="1:26" ht="11.25" customHeight="1" x14ac:dyDescent="0.2">
      <c r="A56" s="34"/>
      <c r="B56" s="34"/>
      <c r="C56" s="34"/>
      <c r="D56" s="34"/>
      <c r="E56" s="34"/>
      <c r="F56" s="34"/>
      <c r="G56" s="34"/>
      <c r="H56" s="159"/>
      <c r="I56" s="32"/>
      <c r="J56" s="32" t="s">
        <v>949</v>
      </c>
      <c r="K56" s="32" t="s">
        <v>955</v>
      </c>
      <c r="L56" s="34"/>
      <c r="M56" s="34"/>
      <c r="N56" s="34"/>
      <c r="O56" s="34"/>
      <c r="P56" s="34"/>
      <c r="Q56" s="34"/>
      <c r="R56" s="34"/>
      <c r="S56" s="34"/>
      <c r="T56" s="32"/>
      <c r="U56" s="32"/>
      <c r="V56" s="32"/>
      <c r="W56" s="32"/>
      <c r="X56" s="32"/>
      <c r="Y56" s="34"/>
      <c r="Z56" s="34"/>
    </row>
    <row r="57" spans="1:26" ht="11.25" customHeight="1" x14ac:dyDescent="0.2">
      <c r="A57" s="34"/>
      <c r="B57" s="34"/>
      <c r="C57" s="34"/>
      <c r="D57" s="34"/>
      <c r="E57" s="34"/>
      <c r="F57" s="34"/>
      <c r="G57" s="34"/>
      <c r="H57" s="159"/>
      <c r="I57" s="32"/>
      <c r="J57" s="32" t="s">
        <v>949</v>
      </c>
      <c r="K57" s="32" t="s">
        <v>956</v>
      </c>
      <c r="L57" s="34"/>
      <c r="M57" s="34"/>
      <c r="N57" s="34"/>
      <c r="O57" s="34"/>
      <c r="P57" s="34"/>
      <c r="Q57" s="34"/>
      <c r="R57" s="34"/>
      <c r="S57" s="34"/>
      <c r="T57" s="32"/>
      <c r="U57" s="32"/>
      <c r="V57" s="32"/>
      <c r="W57" s="32"/>
      <c r="X57" s="32"/>
      <c r="Y57" s="34"/>
      <c r="Z57" s="34"/>
    </row>
    <row r="58" spans="1:26" ht="11.25" customHeight="1" x14ac:dyDescent="0.2">
      <c r="A58" s="34"/>
      <c r="B58" s="34"/>
      <c r="C58" s="34"/>
      <c r="D58" s="34"/>
      <c r="E58" s="34"/>
      <c r="F58" s="34"/>
      <c r="G58" s="34"/>
      <c r="H58" s="159"/>
      <c r="I58" s="32"/>
      <c r="J58" s="32" t="s">
        <v>949</v>
      </c>
      <c r="K58" s="32" t="s">
        <v>957</v>
      </c>
      <c r="L58" s="34"/>
      <c r="M58" s="34"/>
      <c r="N58" s="34"/>
      <c r="O58" s="34"/>
      <c r="P58" s="34"/>
      <c r="Q58" s="34"/>
      <c r="R58" s="34"/>
      <c r="S58" s="34"/>
      <c r="T58" s="32"/>
      <c r="U58" s="32"/>
      <c r="V58" s="32"/>
      <c r="W58" s="32"/>
      <c r="X58" s="32"/>
      <c r="Y58" s="34"/>
      <c r="Z58" s="34"/>
    </row>
    <row r="59" spans="1:26" ht="11.25" customHeight="1" x14ac:dyDescent="0.2">
      <c r="A59" s="34"/>
      <c r="B59" s="34"/>
      <c r="C59" s="34"/>
      <c r="D59" s="34"/>
      <c r="E59" s="34"/>
      <c r="F59" s="34"/>
      <c r="G59" s="34"/>
      <c r="H59" s="159"/>
      <c r="I59" s="32"/>
      <c r="J59" s="32" t="s">
        <v>949</v>
      </c>
      <c r="K59" s="32" t="s">
        <v>958</v>
      </c>
      <c r="L59" s="34"/>
      <c r="M59" s="34"/>
      <c r="N59" s="34"/>
      <c r="O59" s="34"/>
      <c r="P59" s="34"/>
      <c r="Q59" s="34"/>
      <c r="R59" s="34"/>
      <c r="S59" s="34"/>
      <c r="T59" s="32"/>
      <c r="U59" s="32"/>
      <c r="V59" s="32"/>
      <c r="W59" s="32"/>
      <c r="X59" s="32"/>
      <c r="Y59" s="34"/>
      <c r="Z59" s="34"/>
    </row>
    <row r="60" spans="1:26" ht="11.25" customHeight="1" x14ac:dyDescent="0.2">
      <c r="A60" s="34"/>
      <c r="B60" s="34"/>
      <c r="C60" s="34"/>
      <c r="D60" s="34"/>
      <c r="E60" s="34"/>
      <c r="F60" s="34"/>
      <c r="G60" s="34"/>
      <c r="H60" s="159"/>
      <c r="I60" s="32"/>
      <c r="J60" s="32" t="s">
        <v>690</v>
      </c>
      <c r="K60" s="32" t="s">
        <v>959</v>
      </c>
      <c r="L60" s="34"/>
      <c r="M60" s="34"/>
      <c r="N60" s="34"/>
      <c r="O60" s="34"/>
      <c r="P60" s="34"/>
      <c r="Q60" s="34"/>
      <c r="R60" s="34"/>
      <c r="S60" s="34"/>
      <c r="T60" s="32"/>
      <c r="U60" s="32"/>
      <c r="V60" s="32"/>
      <c r="W60" s="32"/>
      <c r="X60" s="32"/>
      <c r="Y60" s="34"/>
      <c r="Z60" s="34"/>
    </row>
    <row r="61" spans="1:26" ht="11.25" customHeight="1" x14ac:dyDescent="0.2">
      <c r="A61" s="34"/>
      <c r="B61" s="34"/>
      <c r="C61" s="34"/>
      <c r="D61" s="34"/>
      <c r="E61" s="34"/>
      <c r="F61" s="34"/>
      <c r="G61" s="34"/>
      <c r="H61" s="159"/>
      <c r="I61" s="32"/>
      <c r="J61" s="32" t="s">
        <v>690</v>
      </c>
      <c r="K61" s="32" t="s">
        <v>960</v>
      </c>
      <c r="L61" s="34"/>
      <c r="M61" s="34"/>
      <c r="N61" s="34"/>
      <c r="O61" s="34"/>
      <c r="P61" s="34"/>
      <c r="Q61" s="34"/>
      <c r="R61" s="34"/>
      <c r="S61" s="34"/>
      <c r="T61" s="32"/>
      <c r="U61" s="32"/>
      <c r="V61" s="32"/>
      <c r="W61" s="32"/>
      <c r="X61" s="32"/>
      <c r="Y61" s="34"/>
      <c r="Z61" s="34"/>
    </row>
    <row r="62" spans="1:26" ht="11.25" customHeight="1" x14ac:dyDescent="0.2">
      <c r="A62" s="34"/>
      <c r="B62" s="34"/>
      <c r="C62" s="34"/>
      <c r="D62" s="34"/>
      <c r="E62" s="34"/>
      <c r="F62" s="34"/>
      <c r="G62" s="34"/>
      <c r="H62" s="159"/>
      <c r="I62" s="32"/>
      <c r="J62" s="32" t="s">
        <v>696</v>
      </c>
      <c r="K62" s="32" t="s">
        <v>961</v>
      </c>
      <c r="L62" s="34"/>
      <c r="M62" s="34"/>
      <c r="N62" s="34"/>
      <c r="O62" s="34"/>
      <c r="P62" s="34"/>
      <c r="Q62" s="34"/>
      <c r="R62" s="34"/>
      <c r="S62" s="34"/>
      <c r="T62" s="32"/>
      <c r="U62" s="32"/>
      <c r="V62" s="32"/>
      <c r="W62" s="32"/>
      <c r="X62" s="32"/>
      <c r="Y62" s="34"/>
      <c r="Z62" s="34"/>
    </row>
    <row r="63" spans="1:26" ht="11.25" customHeight="1" x14ac:dyDescent="0.2">
      <c r="A63" s="34"/>
      <c r="B63" s="34"/>
      <c r="C63" s="34"/>
      <c r="D63" s="34"/>
      <c r="E63" s="34"/>
      <c r="F63" s="34"/>
      <c r="G63" s="34"/>
      <c r="H63" s="159"/>
      <c r="I63" s="32"/>
      <c r="J63" s="32" t="s">
        <v>696</v>
      </c>
      <c r="K63" s="32" t="s">
        <v>962</v>
      </c>
      <c r="L63" s="34"/>
      <c r="M63" s="34"/>
      <c r="N63" s="34"/>
      <c r="O63" s="34"/>
      <c r="P63" s="34"/>
      <c r="Q63" s="34"/>
      <c r="R63" s="34"/>
      <c r="S63" s="34"/>
      <c r="T63" s="32"/>
      <c r="U63" s="32"/>
      <c r="V63" s="32"/>
      <c r="W63" s="32"/>
      <c r="X63" s="32"/>
      <c r="Y63" s="34"/>
      <c r="Z63" s="34"/>
    </row>
    <row r="64" spans="1:26" ht="11.25" customHeight="1" x14ac:dyDescent="0.2">
      <c r="A64" s="34"/>
      <c r="B64" s="34"/>
      <c r="C64" s="34"/>
      <c r="D64" s="34"/>
      <c r="E64" s="34"/>
      <c r="F64" s="34"/>
      <c r="G64" s="34"/>
      <c r="H64" s="159"/>
      <c r="I64" s="32"/>
      <c r="J64" s="32" t="s">
        <v>696</v>
      </c>
      <c r="K64" s="32" t="s">
        <v>963</v>
      </c>
      <c r="L64" s="34"/>
      <c r="M64" s="34"/>
      <c r="N64" s="34"/>
      <c r="O64" s="34"/>
      <c r="P64" s="34"/>
      <c r="Q64" s="34"/>
      <c r="R64" s="34"/>
      <c r="S64" s="34"/>
      <c r="T64" s="32"/>
      <c r="U64" s="32"/>
      <c r="V64" s="32"/>
      <c r="W64" s="32"/>
      <c r="X64" s="32"/>
      <c r="Y64" s="34"/>
      <c r="Z64" s="34"/>
    </row>
    <row r="65" spans="1:26" ht="11.25" customHeight="1" x14ac:dyDescent="0.2">
      <c r="A65" s="34"/>
      <c r="B65" s="34"/>
      <c r="C65" s="34"/>
      <c r="D65" s="34"/>
      <c r="E65" s="34"/>
      <c r="F65" s="34"/>
      <c r="G65" s="34"/>
      <c r="H65" s="159"/>
      <c r="I65" s="32"/>
      <c r="J65" s="32" t="s">
        <v>705</v>
      </c>
      <c r="K65" s="32" t="s">
        <v>964</v>
      </c>
      <c r="L65" s="34"/>
      <c r="M65" s="34"/>
      <c r="N65" s="34"/>
      <c r="O65" s="34"/>
      <c r="P65" s="34"/>
      <c r="Q65" s="34"/>
      <c r="R65" s="34"/>
      <c r="S65" s="34"/>
      <c r="T65" s="32"/>
      <c r="U65" s="32"/>
      <c r="V65" s="32"/>
      <c r="W65" s="32"/>
      <c r="X65" s="32"/>
      <c r="Y65" s="34"/>
      <c r="Z65" s="34"/>
    </row>
    <row r="66" spans="1:26" ht="11.25" customHeight="1" x14ac:dyDescent="0.2">
      <c r="A66" s="34"/>
      <c r="B66" s="34"/>
      <c r="C66" s="34"/>
      <c r="D66" s="34"/>
      <c r="E66" s="34"/>
      <c r="F66" s="34"/>
      <c r="G66" s="34"/>
      <c r="H66" s="159"/>
      <c r="I66" s="32"/>
      <c r="J66" s="32" t="s">
        <v>705</v>
      </c>
      <c r="K66" s="32" t="s">
        <v>965</v>
      </c>
      <c r="L66" s="34"/>
      <c r="M66" s="34"/>
      <c r="N66" s="34"/>
      <c r="O66" s="34"/>
      <c r="P66" s="34"/>
      <c r="Q66" s="34"/>
      <c r="R66" s="34"/>
      <c r="S66" s="34"/>
      <c r="T66" s="32"/>
      <c r="U66" s="32"/>
      <c r="V66" s="32"/>
      <c r="W66" s="32"/>
      <c r="X66" s="32"/>
      <c r="Y66" s="34"/>
      <c r="Z66" s="34"/>
    </row>
    <row r="67" spans="1:26" ht="11.25" customHeight="1" x14ac:dyDescent="0.2">
      <c r="A67" s="34"/>
      <c r="B67" s="34"/>
      <c r="C67" s="34"/>
      <c r="D67" s="34"/>
      <c r="E67" s="34"/>
      <c r="F67" s="34"/>
      <c r="G67" s="34"/>
      <c r="H67" s="159"/>
      <c r="I67" s="32"/>
      <c r="J67" s="32" t="s">
        <v>705</v>
      </c>
      <c r="K67" s="32" t="s">
        <v>966</v>
      </c>
      <c r="L67" s="34"/>
      <c r="M67" s="34"/>
      <c r="N67" s="34"/>
      <c r="O67" s="34"/>
      <c r="P67" s="34"/>
      <c r="Q67" s="34"/>
      <c r="R67" s="34"/>
      <c r="S67" s="34"/>
      <c r="T67" s="32"/>
      <c r="U67" s="32"/>
      <c r="V67" s="32"/>
      <c r="W67" s="32"/>
      <c r="X67" s="32"/>
      <c r="Y67" s="34"/>
      <c r="Z67" s="34"/>
    </row>
    <row r="68" spans="1:26" ht="11.25" customHeight="1" x14ac:dyDescent="0.2">
      <c r="A68" s="34"/>
      <c r="B68" s="34"/>
      <c r="C68" s="34"/>
      <c r="D68" s="34"/>
      <c r="E68" s="34"/>
      <c r="F68" s="34"/>
      <c r="G68" s="34"/>
      <c r="H68" s="159"/>
      <c r="I68" s="32"/>
      <c r="J68" s="32" t="s">
        <v>967</v>
      </c>
      <c r="K68" s="32" t="s">
        <v>968</v>
      </c>
      <c r="L68" s="34"/>
      <c r="M68" s="34"/>
      <c r="N68" s="34"/>
      <c r="O68" s="34"/>
      <c r="P68" s="34"/>
      <c r="Q68" s="34"/>
      <c r="R68" s="34"/>
      <c r="S68" s="34"/>
      <c r="T68" s="32"/>
      <c r="U68" s="32"/>
      <c r="V68" s="32"/>
      <c r="W68" s="32"/>
      <c r="X68" s="32"/>
      <c r="Y68" s="34"/>
      <c r="Z68" s="34"/>
    </row>
    <row r="69" spans="1:26" ht="11.25" customHeight="1" x14ac:dyDescent="0.2">
      <c r="A69" s="34"/>
      <c r="B69" s="34"/>
      <c r="C69" s="34"/>
      <c r="D69" s="34"/>
      <c r="E69" s="34"/>
      <c r="F69" s="34"/>
      <c r="G69" s="34"/>
      <c r="H69" s="159"/>
      <c r="I69" s="32"/>
      <c r="J69" s="32" t="s">
        <v>967</v>
      </c>
      <c r="K69" s="32" t="s">
        <v>969</v>
      </c>
      <c r="L69" s="34"/>
      <c r="M69" s="34"/>
      <c r="N69" s="34"/>
      <c r="O69" s="34"/>
      <c r="P69" s="34"/>
      <c r="Q69" s="34"/>
      <c r="R69" s="34"/>
      <c r="S69" s="34"/>
      <c r="T69" s="32"/>
      <c r="U69" s="32"/>
      <c r="V69" s="32"/>
      <c r="W69" s="32"/>
      <c r="X69" s="32"/>
      <c r="Y69" s="34"/>
      <c r="Z69" s="34"/>
    </row>
    <row r="70" spans="1:26" ht="11.25" customHeight="1" x14ac:dyDescent="0.2">
      <c r="A70" s="34"/>
      <c r="B70" s="34"/>
      <c r="C70" s="34"/>
      <c r="D70" s="34"/>
      <c r="E70" s="34"/>
      <c r="F70" s="34"/>
      <c r="G70" s="34"/>
      <c r="H70" s="159"/>
      <c r="I70" s="32"/>
      <c r="J70" s="32" t="s">
        <v>967</v>
      </c>
      <c r="K70" s="32" t="s">
        <v>970</v>
      </c>
      <c r="L70" s="34"/>
      <c r="M70" s="34"/>
      <c r="N70" s="34"/>
      <c r="O70" s="34"/>
      <c r="P70" s="34"/>
      <c r="Q70" s="34"/>
      <c r="R70" s="34"/>
      <c r="S70" s="34"/>
      <c r="T70" s="32"/>
      <c r="U70" s="32"/>
      <c r="V70" s="32"/>
      <c r="W70" s="32"/>
      <c r="X70" s="32"/>
      <c r="Y70" s="34"/>
      <c r="Z70" s="34"/>
    </row>
    <row r="71" spans="1:26" ht="11.25" customHeight="1" x14ac:dyDescent="0.2">
      <c r="A71" s="34"/>
      <c r="B71" s="34"/>
      <c r="C71" s="34"/>
      <c r="D71" s="34"/>
      <c r="E71" s="34"/>
      <c r="F71" s="34"/>
      <c r="G71" s="34"/>
      <c r="H71" s="159"/>
      <c r="I71" s="32"/>
      <c r="J71" s="32" t="s">
        <v>967</v>
      </c>
      <c r="K71" s="32" t="s">
        <v>971</v>
      </c>
      <c r="L71" s="34"/>
      <c r="M71" s="34"/>
      <c r="N71" s="34"/>
      <c r="O71" s="34"/>
      <c r="P71" s="34"/>
      <c r="Q71" s="34"/>
      <c r="R71" s="34"/>
      <c r="S71" s="34"/>
      <c r="T71" s="32"/>
      <c r="U71" s="32"/>
      <c r="V71" s="32"/>
      <c r="W71" s="32"/>
      <c r="X71" s="32"/>
      <c r="Y71" s="34"/>
      <c r="Z71" s="34"/>
    </row>
    <row r="72" spans="1:26" ht="11.25" customHeight="1" x14ac:dyDescent="0.2">
      <c r="A72" s="34"/>
      <c r="B72" s="34"/>
      <c r="C72" s="34"/>
      <c r="D72" s="34"/>
      <c r="E72" s="34"/>
      <c r="F72" s="34"/>
      <c r="G72" s="34"/>
      <c r="H72" s="159"/>
      <c r="I72" s="32"/>
      <c r="J72" s="32" t="s">
        <v>967</v>
      </c>
      <c r="K72" s="32" t="s">
        <v>972</v>
      </c>
      <c r="L72" s="34"/>
      <c r="M72" s="34"/>
      <c r="N72" s="34"/>
      <c r="O72" s="34"/>
      <c r="P72" s="34"/>
      <c r="Q72" s="34"/>
      <c r="R72" s="34"/>
      <c r="S72" s="34"/>
      <c r="T72" s="32"/>
      <c r="U72" s="32"/>
      <c r="V72" s="32"/>
      <c r="W72" s="32"/>
      <c r="X72" s="32"/>
      <c r="Y72" s="34"/>
      <c r="Z72" s="34"/>
    </row>
    <row r="73" spans="1:26" ht="11.25" customHeight="1" x14ac:dyDescent="0.2">
      <c r="A73" s="34"/>
      <c r="B73" s="34"/>
      <c r="C73" s="34"/>
      <c r="D73" s="34"/>
      <c r="E73" s="34"/>
      <c r="F73" s="34"/>
      <c r="G73" s="34"/>
      <c r="H73" s="159"/>
      <c r="I73" s="32"/>
      <c r="J73" s="32" t="s">
        <v>967</v>
      </c>
      <c r="K73" s="32" t="s">
        <v>973</v>
      </c>
      <c r="L73" s="34"/>
      <c r="M73" s="34"/>
      <c r="N73" s="34"/>
      <c r="O73" s="34"/>
      <c r="P73" s="34"/>
      <c r="Q73" s="34"/>
      <c r="R73" s="34"/>
      <c r="S73" s="34"/>
      <c r="T73" s="32"/>
      <c r="U73" s="32"/>
      <c r="V73" s="32"/>
      <c r="W73" s="32"/>
      <c r="X73" s="32"/>
      <c r="Y73" s="34"/>
      <c r="Z73" s="34"/>
    </row>
    <row r="74" spans="1:26" ht="11.25" customHeight="1" x14ac:dyDescent="0.2">
      <c r="A74" s="34"/>
      <c r="B74" s="34"/>
      <c r="C74" s="34"/>
      <c r="D74" s="34"/>
      <c r="E74" s="34"/>
      <c r="F74" s="34"/>
      <c r="G74" s="34"/>
      <c r="H74" s="159"/>
      <c r="I74" s="32"/>
      <c r="J74" s="32" t="s">
        <v>967</v>
      </c>
      <c r="K74" s="32" t="s">
        <v>974</v>
      </c>
      <c r="L74" s="34"/>
      <c r="M74" s="34"/>
      <c r="N74" s="34"/>
      <c r="O74" s="34"/>
      <c r="P74" s="34"/>
      <c r="Q74" s="34"/>
      <c r="R74" s="34"/>
      <c r="S74" s="34"/>
      <c r="T74" s="32"/>
      <c r="U74" s="32"/>
      <c r="V74" s="32"/>
      <c r="W74" s="32"/>
      <c r="X74" s="32"/>
      <c r="Y74" s="34"/>
      <c r="Z74" s="34"/>
    </row>
    <row r="75" spans="1:26" ht="11.25" customHeight="1" x14ac:dyDescent="0.2">
      <c r="A75" s="34"/>
      <c r="B75" s="34"/>
      <c r="C75" s="34"/>
      <c r="D75" s="34"/>
      <c r="E75" s="34"/>
      <c r="F75" s="34"/>
      <c r="G75" s="34"/>
      <c r="H75" s="159"/>
      <c r="I75" s="32"/>
      <c r="J75" s="32" t="s">
        <v>967</v>
      </c>
      <c r="K75" s="32" t="s">
        <v>975</v>
      </c>
      <c r="L75" s="34"/>
      <c r="M75" s="34"/>
      <c r="N75" s="34"/>
      <c r="O75" s="34"/>
      <c r="P75" s="34"/>
      <c r="Q75" s="34"/>
      <c r="R75" s="34"/>
      <c r="S75" s="34"/>
      <c r="T75" s="32"/>
      <c r="U75" s="32"/>
      <c r="V75" s="32"/>
      <c r="W75" s="32"/>
      <c r="X75" s="32"/>
      <c r="Y75" s="34"/>
      <c r="Z75" s="34"/>
    </row>
    <row r="76" spans="1:26" ht="11.25" customHeight="1" x14ac:dyDescent="0.2">
      <c r="A76" s="34"/>
      <c r="B76" s="34"/>
      <c r="C76" s="34"/>
      <c r="D76" s="34"/>
      <c r="E76" s="34"/>
      <c r="F76" s="34"/>
      <c r="G76" s="34"/>
      <c r="H76" s="159"/>
      <c r="I76" s="32"/>
      <c r="J76" s="32" t="s">
        <v>711</v>
      </c>
      <c r="K76" s="32" t="s">
        <v>976</v>
      </c>
      <c r="L76" s="34"/>
      <c r="M76" s="34"/>
      <c r="N76" s="34"/>
      <c r="O76" s="34"/>
      <c r="P76" s="34"/>
      <c r="Q76" s="34"/>
      <c r="R76" s="34"/>
      <c r="S76" s="34"/>
      <c r="T76" s="32"/>
      <c r="U76" s="32"/>
      <c r="V76" s="32"/>
      <c r="W76" s="32"/>
      <c r="X76" s="32"/>
      <c r="Y76" s="34"/>
      <c r="Z76" s="34"/>
    </row>
    <row r="77" spans="1:26" ht="11.25" customHeight="1" x14ac:dyDescent="0.2">
      <c r="A77" s="34"/>
      <c r="B77" s="34"/>
      <c r="C77" s="34"/>
      <c r="D77" s="34"/>
      <c r="E77" s="34"/>
      <c r="F77" s="34"/>
      <c r="G77" s="34"/>
      <c r="H77" s="159"/>
      <c r="I77" s="32"/>
      <c r="J77" s="32" t="s">
        <v>711</v>
      </c>
      <c r="K77" s="32" t="s">
        <v>977</v>
      </c>
      <c r="L77" s="34"/>
      <c r="M77" s="34"/>
      <c r="N77" s="34"/>
      <c r="O77" s="34"/>
      <c r="P77" s="34"/>
      <c r="Q77" s="34"/>
      <c r="R77" s="34"/>
      <c r="S77" s="34"/>
      <c r="T77" s="32"/>
      <c r="U77" s="32"/>
      <c r="V77" s="32"/>
      <c r="W77" s="32"/>
      <c r="X77" s="32"/>
      <c r="Y77" s="34"/>
      <c r="Z77" s="34"/>
    </row>
    <row r="78" spans="1:26" ht="11.25" customHeight="1" x14ac:dyDescent="0.2">
      <c r="A78" s="34"/>
      <c r="B78" s="34"/>
      <c r="C78" s="34"/>
      <c r="D78" s="34"/>
      <c r="E78" s="34"/>
      <c r="F78" s="34"/>
      <c r="G78" s="34"/>
      <c r="H78" s="159"/>
      <c r="I78" s="32"/>
      <c r="J78" s="32" t="s">
        <v>711</v>
      </c>
      <c r="K78" s="32" t="s">
        <v>978</v>
      </c>
      <c r="L78" s="34"/>
      <c r="M78" s="34"/>
      <c r="N78" s="34"/>
      <c r="O78" s="34"/>
      <c r="P78" s="34"/>
      <c r="Q78" s="34"/>
      <c r="R78" s="34"/>
      <c r="S78" s="34"/>
      <c r="T78" s="32"/>
      <c r="U78" s="32"/>
      <c r="V78" s="32"/>
      <c r="W78" s="32"/>
      <c r="X78" s="32"/>
      <c r="Y78" s="34"/>
      <c r="Z78" s="34"/>
    </row>
    <row r="79" spans="1:26" ht="11.25" customHeight="1" x14ac:dyDescent="0.2">
      <c r="A79" s="34"/>
      <c r="B79" s="34"/>
      <c r="C79" s="34"/>
      <c r="D79" s="34"/>
      <c r="E79" s="34"/>
      <c r="F79" s="34"/>
      <c r="G79" s="34"/>
      <c r="H79" s="159"/>
      <c r="I79" s="32"/>
      <c r="J79" s="32" t="s">
        <v>711</v>
      </c>
      <c r="K79" s="32" t="s">
        <v>979</v>
      </c>
      <c r="L79" s="34"/>
      <c r="M79" s="34"/>
      <c r="N79" s="34"/>
      <c r="O79" s="34"/>
      <c r="P79" s="34"/>
      <c r="Q79" s="34"/>
      <c r="R79" s="34"/>
      <c r="S79" s="34"/>
      <c r="T79" s="32"/>
      <c r="U79" s="32"/>
      <c r="V79" s="32"/>
      <c r="W79" s="32"/>
      <c r="X79" s="32"/>
      <c r="Y79" s="34"/>
      <c r="Z79" s="34"/>
    </row>
  </sheetData>
  <conditionalFormatting sqref="H2:H16">
    <cfRule type="expression" dxfId="8" priority="1">
      <formula>IF(LEN(H2)&lt;&gt;13,1,0)</formula>
    </cfRule>
  </conditionalFormatting>
  <pageMargins left="0.7" right="0.7" top="0.75" bottom="0.75" header="0" footer="0"/>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DE4AC-EB44-418C-B15E-915B32161127}">
  <dimension ref="A1:I84"/>
  <sheetViews>
    <sheetView tabSelected="1" zoomScale="80" zoomScaleNormal="80" workbookViewId="0">
      <selection activeCell="L61" sqref="L61"/>
    </sheetView>
  </sheetViews>
  <sheetFormatPr baseColWidth="10" defaultColWidth="11.42578125" defaultRowHeight="18.75" customHeight="1" x14ac:dyDescent="0.2"/>
  <cols>
    <col min="1" max="1" width="31.42578125" style="363" customWidth="1"/>
    <col min="2" max="9" width="17" style="363" customWidth="1"/>
    <col min="10" max="16384" width="11.42578125" style="350"/>
  </cols>
  <sheetData>
    <row r="1" spans="1:9" s="349" customFormat="1" ht="18.75" customHeight="1" x14ac:dyDescent="0.2">
      <c r="A1" s="473" t="s">
        <v>0</v>
      </c>
      <c r="B1" s="473"/>
      <c r="C1" s="473"/>
      <c r="D1" s="473"/>
      <c r="E1" s="473"/>
      <c r="F1" s="473"/>
      <c r="G1" s="473"/>
      <c r="H1" s="473"/>
      <c r="I1" s="473"/>
    </row>
    <row r="2" spans="1:9" s="349" customFormat="1" ht="18.75" customHeight="1" x14ac:dyDescent="0.2">
      <c r="A2" s="473" t="s">
        <v>1</v>
      </c>
      <c r="B2" s="473"/>
      <c r="C2" s="473"/>
      <c r="D2" s="473"/>
      <c r="E2" s="473"/>
      <c r="F2" s="473"/>
      <c r="G2" s="473"/>
      <c r="H2" s="473"/>
      <c r="I2" s="473"/>
    </row>
    <row r="3" spans="1:9" s="349" customFormat="1" ht="18.75" customHeight="1" x14ac:dyDescent="0.2">
      <c r="A3" s="473" t="s">
        <v>1033</v>
      </c>
      <c r="B3" s="473"/>
      <c r="C3" s="473"/>
      <c r="D3" s="473"/>
      <c r="E3" s="473"/>
      <c r="F3" s="473"/>
      <c r="G3" s="473"/>
      <c r="H3" s="473"/>
      <c r="I3" s="473"/>
    </row>
    <row r="4" spans="1:9" s="349" customFormat="1" ht="18.75" customHeight="1" x14ac:dyDescent="0.2">
      <c r="A4" s="473" t="s">
        <v>1034</v>
      </c>
      <c r="B4" s="473"/>
      <c r="C4" s="473"/>
      <c r="D4" s="473"/>
      <c r="E4" s="473"/>
      <c r="F4" s="474" t="s">
        <v>1035</v>
      </c>
      <c r="G4" s="474"/>
      <c r="H4" s="474"/>
      <c r="I4" s="474"/>
    </row>
    <row r="5" spans="1:9" ht="39.75" customHeight="1" x14ac:dyDescent="0.2">
      <c r="A5" s="534" t="s">
        <v>1036</v>
      </c>
      <c r="B5" s="535"/>
      <c r="C5" s="535"/>
      <c r="D5" s="535"/>
      <c r="E5" s="535"/>
      <c r="F5" s="535"/>
      <c r="G5" s="535"/>
      <c r="H5" s="535"/>
      <c r="I5" s="536"/>
    </row>
    <row r="6" spans="1:9" ht="39.75" customHeight="1" x14ac:dyDescent="0.2">
      <c r="A6" s="481" t="s">
        <v>1037</v>
      </c>
      <c r="B6" s="482"/>
      <c r="C6" s="482"/>
      <c r="D6" s="482"/>
      <c r="E6" s="482"/>
      <c r="F6" s="482"/>
      <c r="G6" s="482"/>
      <c r="H6" s="482"/>
      <c r="I6" s="483"/>
    </row>
    <row r="7" spans="1:9" ht="43.35" customHeight="1" x14ac:dyDescent="0.2">
      <c r="A7" s="351" t="s">
        <v>1038</v>
      </c>
      <c r="B7" s="352">
        <v>1</v>
      </c>
      <c r="C7" s="481" t="s">
        <v>1039</v>
      </c>
      <c r="D7" s="483"/>
      <c r="E7" s="522" t="s">
        <v>851</v>
      </c>
      <c r="F7" s="531"/>
      <c r="G7" s="532"/>
      <c r="H7" s="351" t="s">
        <v>1040</v>
      </c>
      <c r="I7" s="353" t="s">
        <v>1041</v>
      </c>
    </row>
    <row r="8" spans="1:9" ht="43.35" customHeight="1" x14ac:dyDescent="0.2">
      <c r="A8" s="351" t="s">
        <v>1042</v>
      </c>
      <c r="B8" s="524" t="s">
        <v>20</v>
      </c>
      <c r="C8" s="524"/>
      <c r="D8" s="524"/>
      <c r="E8" s="481" t="s">
        <v>1043</v>
      </c>
      <c r="F8" s="483"/>
      <c r="G8" s="503" t="s">
        <v>1044</v>
      </c>
      <c r="H8" s="533"/>
      <c r="I8" s="504"/>
    </row>
    <row r="9" spans="1:9" ht="43.35" customHeight="1" x14ac:dyDescent="0.2">
      <c r="A9" s="351" t="s">
        <v>1045</v>
      </c>
      <c r="B9" s="524" t="s">
        <v>1135</v>
      </c>
      <c r="C9" s="524"/>
      <c r="D9" s="524"/>
      <c r="E9" s="524"/>
      <c r="F9" s="524"/>
      <c r="G9" s="524"/>
      <c r="H9" s="524"/>
      <c r="I9" s="524"/>
    </row>
    <row r="10" spans="1:9" ht="43.35" customHeight="1" x14ac:dyDescent="0.2">
      <c r="A10" s="351" t="s">
        <v>1046</v>
      </c>
      <c r="B10" s="524" t="s">
        <v>1047</v>
      </c>
      <c r="C10" s="524"/>
      <c r="D10" s="524"/>
      <c r="E10" s="524"/>
      <c r="F10" s="524"/>
      <c r="G10" s="524"/>
      <c r="H10" s="524"/>
      <c r="I10" s="524"/>
    </row>
    <row r="11" spans="1:9" ht="43.35" customHeight="1" x14ac:dyDescent="0.2">
      <c r="A11" s="351" t="s">
        <v>1048</v>
      </c>
      <c r="B11" s="354" t="s">
        <v>1049</v>
      </c>
      <c r="C11" s="354" t="s">
        <v>1050</v>
      </c>
      <c r="D11" s="354" t="s">
        <v>1051</v>
      </c>
      <c r="E11" s="525" t="s">
        <v>1052</v>
      </c>
      <c r="F11" s="526"/>
      <c r="G11" s="529" t="s">
        <v>1053</v>
      </c>
      <c r="H11" s="529" t="s">
        <v>1049</v>
      </c>
      <c r="I11" s="529" t="s">
        <v>1054</v>
      </c>
    </row>
    <row r="12" spans="1:9" ht="43.35" customHeight="1" x14ac:dyDescent="0.2">
      <c r="A12" s="351" t="s">
        <v>1055</v>
      </c>
      <c r="B12" s="354" t="s">
        <v>1056</v>
      </c>
      <c r="C12" s="354" t="s">
        <v>1056</v>
      </c>
      <c r="D12" s="354" t="s">
        <v>1137</v>
      </c>
      <c r="E12" s="527"/>
      <c r="F12" s="528"/>
      <c r="G12" s="530"/>
      <c r="H12" s="530"/>
      <c r="I12" s="530"/>
    </row>
    <row r="13" spans="1:9" ht="43.35" customHeight="1" x14ac:dyDescent="0.2">
      <c r="A13" s="351" t="s">
        <v>1057</v>
      </c>
      <c r="B13" s="355">
        <v>74100</v>
      </c>
      <c r="C13" s="351" t="s">
        <v>1058</v>
      </c>
      <c r="D13" s="355">
        <v>46036</v>
      </c>
      <c r="E13" s="515" t="s">
        <v>1059</v>
      </c>
      <c r="F13" s="516"/>
      <c r="G13" s="517" t="s">
        <v>1060</v>
      </c>
      <c r="H13" s="518"/>
      <c r="I13" s="519"/>
    </row>
    <row r="14" spans="1:9" ht="43.35" customHeight="1" x14ac:dyDescent="0.2">
      <c r="A14" s="481" t="s">
        <v>1061</v>
      </c>
      <c r="B14" s="482"/>
      <c r="C14" s="482"/>
      <c r="D14" s="482"/>
      <c r="E14" s="482"/>
      <c r="F14" s="482"/>
      <c r="G14" s="482"/>
      <c r="H14" s="482"/>
      <c r="I14" s="483"/>
    </row>
    <row r="15" spans="1:9" ht="43.35" customHeight="1" x14ac:dyDescent="0.2">
      <c r="A15" s="351" t="s">
        <v>1062</v>
      </c>
      <c r="B15" s="520" t="s">
        <v>1063</v>
      </c>
      <c r="C15" s="521"/>
      <c r="D15" s="351" t="s">
        <v>1064</v>
      </c>
      <c r="E15" s="522" t="s">
        <v>1065</v>
      </c>
      <c r="F15" s="523"/>
      <c r="G15" s="351" t="s">
        <v>1066</v>
      </c>
      <c r="H15" s="520" t="s">
        <v>654</v>
      </c>
      <c r="I15" s="521"/>
    </row>
    <row r="16" spans="1:9" ht="43.35" customHeight="1" x14ac:dyDescent="0.2">
      <c r="A16" s="351" t="s">
        <v>1067</v>
      </c>
      <c r="B16" s="499" t="s">
        <v>1068</v>
      </c>
      <c r="C16" s="508"/>
      <c r="D16" s="508"/>
      <c r="E16" s="508"/>
      <c r="F16" s="508"/>
      <c r="G16" s="508"/>
      <c r="H16" s="508"/>
      <c r="I16" s="508"/>
    </row>
    <row r="17" spans="1:9" ht="43.35" customHeight="1" x14ac:dyDescent="0.2">
      <c r="A17" s="351" t="s">
        <v>1069</v>
      </c>
      <c r="B17" s="356" t="s">
        <v>629</v>
      </c>
      <c r="C17" s="357" t="s">
        <v>1070</v>
      </c>
      <c r="D17" s="358" t="s">
        <v>609</v>
      </c>
      <c r="E17" s="509" t="s">
        <v>1071</v>
      </c>
      <c r="F17" s="510"/>
      <c r="G17" s="359" t="s">
        <v>620</v>
      </c>
      <c r="H17" s="357" t="s">
        <v>1072</v>
      </c>
      <c r="I17" s="360" t="s">
        <v>654</v>
      </c>
    </row>
    <row r="18" spans="1:9" ht="43.35" customHeight="1" x14ac:dyDescent="0.2">
      <c r="A18" s="351" t="s">
        <v>1073</v>
      </c>
      <c r="B18" s="505" t="s">
        <v>1074</v>
      </c>
      <c r="C18" s="506"/>
      <c r="D18" s="506"/>
      <c r="E18" s="506"/>
      <c r="F18" s="506"/>
      <c r="G18" s="506"/>
      <c r="H18" s="506"/>
      <c r="I18" s="507"/>
    </row>
    <row r="19" spans="1:9" ht="43.35" customHeight="1" x14ac:dyDescent="0.25">
      <c r="A19" s="351" t="s">
        <v>1075</v>
      </c>
      <c r="B19" s="511" t="s">
        <v>1076</v>
      </c>
      <c r="C19" s="512"/>
      <c r="D19" s="513"/>
      <c r="E19" s="514" t="s">
        <v>1077</v>
      </c>
      <c r="F19" s="488"/>
      <c r="G19" s="511" t="s">
        <v>1078</v>
      </c>
      <c r="H19" s="491"/>
      <c r="I19" s="488"/>
    </row>
    <row r="20" spans="1:9" ht="43.35" customHeight="1" x14ac:dyDescent="0.2">
      <c r="A20" s="481" t="s">
        <v>1079</v>
      </c>
      <c r="B20" s="482"/>
      <c r="C20" s="482"/>
      <c r="D20" s="482"/>
      <c r="E20" s="482"/>
      <c r="F20" s="482"/>
      <c r="G20" s="482"/>
      <c r="H20" s="482"/>
      <c r="I20" s="483"/>
    </row>
    <row r="21" spans="1:9" ht="43.35" customHeight="1" x14ac:dyDescent="0.2">
      <c r="A21" s="351" t="s">
        <v>1080</v>
      </c>
      <c r="B21" s="505" t="s">
        <v>1081</v>
      </c>
      <c r="C21" s="506"/>
      <c r="D21" s="506"/>
      <c r="E21" s="506"/>
      <c r="F21" s="506"/>
      <c r="G21" s="506"/>
      <c r="H21" s="506"/>
      <c r="I21" s="507"/>
    </row>
    <row r="22" spans="1:9" ht="43.35" customHeight="1" x14ac:dyDescent="0.2">
      <c r="A22" s="351" t="s">
        <v>1082</v>
      </c>
      <c r="B22" s="481" t="s">
        <v>1083</v>
      </c>
      <c r="C22" s="483"/>
      <c r="D22" s="481" t="s">
        <v>1084</v>
      </c>
      <c r="E22" s="483"/>
      <c r="F22" s="481" t="s">
        <v>1085</v>
      </c>
      <c r="G22" s="483"/>
      <c r="H22" s="481" t="s">
        <v>1086</v>
      </c>
      <c r="I22" s="483"/>
    </row>
    <row r="23" spans="1:9" ht="43.35" customHeight="1" x14ac:dyDescent="0.2">
      <c r="A23" s="351" t="s">
        <v>1087</v>
      </c>
      <c r="B23" s="499" t="s">
        <v>1088</v>
      </c>
      <c r="C23" s="499"/>
      <c r="D23" s="499" t="s">
        <v>1089</v>
      </c>
      <c r="E23" s="499"/>
      <c r="F23" s="499" t="s">
        <v>654</v>
      </c>
      <c r="G23" s="499"/>
      <c r="H23" s="500" t="s">
        <v>654</v>
      </c>
      <c r="I23" s="501"/>
    </row>
    <row r="24" spans="1:9" ht="43.35" customHeight="1" x14ac:dyDescent="0.2">
      <c r="A24" s="351" t="s">
        <v>1090</v>
      </c>
      <c r="B24" s="503" t="s">
        <v>1068</v>
      </c>
      <c r="C24" s="504"/>
      <c r="D24" s="503" t="s">
        <v>1068</v>
      </c>
      <c r="E24" s="504"/>
      <c r="F24" s="499" t="s">
        <v>654</v>
      </c>
      <c r="G24" s="499"/>
      <c r="H24" s="500" t="s">
        <v>654</v>
      </c>
      <c r="I24" s="501"/>
    </row>
    <row r="25" spans="1:9" ht="43.35" customHeight="1" x14ac:dyDescent="0.2">
      <c r="A25" s="351" t="s">
        <v>1091</v>
      </c>
      <c r="B25" s="502" t="s">
        <v>1092</v>
      </c>
      <c r="C25" s="502"/>
      <c r="D25" s="502" t="s">
        <v>1092</v>
      </c>
      <c r="E25" s="502"/>
      <c r="F25" s="499" t="s">
        <v>654</v>
      </c>
      <c r="G25" s="499"/>
      <c r="H25" s="500" t="s">
        <v>654</v>
      </c>
      <c r="I25" s="501"/>
    </row>
    <row r="26" spans="1:9" ht="43.35" customHeight="1" x14ac:dyDescent="0.2">
      <c r="A26" s="351" t="s">
        <v>1093</v>
      </c>
      <c r="B26" s="499" t="s">
        <v>620</v>
      </c>
      <c r="C26" s="499"/>
      <c r="D26" s="499" t="s">
        <v>654</v>
      </c>
      <c r="E26" s="499"/>
      <c r="F26" s="499" t="s">
        <v>654</v>
      </c>
      <c r="G26" s="499"/>
      <c r="H26" s="500" t="s">
        <v>654</v>
      </c>
      <c r="I26" s="501"/>
    </row>
    <row r="27" spans="1:9" ht="43.35" customHeight="1" x14ac:dyDescent="0.2">
      <c r="A27" s="351" t="s">
        <v>1094</v>
      </c>
      <c r="B27" s="499" t="s">
        <v>1063</v>
      </c>
      <c r="C27" s="499"/>
      <c r="D27" s="499" t="s">
        <v>1095</v>
      </c>
      <c r="E27" s="499"/>
      <c r="F27" s="499" t="s">
        <v>654</v>
      </c>
      <c r="G27" s="499"/>
      <c r="H27" s="500" t="s">
        <v>654</v>
      </c>
      <c r="I27" s="501"/>
    </row>
    <row r="28" spans="1:9" ht="43.35" customHeight="1" x14ac:dyDescent="0.2">
      <c r="A28" s="351" t="s">
        <v>1096</v>
      </c>
      <c r="B28" s="502" t="s">
        <v>1097</v>
      </c>
      <c r="C28" s="502"/>
      <c r="D28" s="502" t="s">
        <v>1098</v>
      </c>
      <c r="E28" s="502"/>
      <c r="F28" s="499" t="s">
        <v>654</v>
      </c>
      <c r="G28" s="499"/>
      <c r="H28" s="500" t="s">
        <v>654</v>
      </c>
      <c r="I28" s="501"/>
    </row>
    <row r="29" spans="1:9" ht="43.35" customHeight="1" x14ac:dyDescent="0.2">
      <c r="A29" s="481" t="s">
        <v>1099</v>
      </c>
      <c r="B29" s="482"/>
      <c r="C29" s="482"/>
      <c r="D29" s="482"/>
      <c r="E29" s="482"/>
      <c r="F29" s="482"/>
      <c r="G29" s="482"/>
      <c r="H29" s="482"/>
      <c r="I29" s="483"/>
    </row>
    <row r="30" spans="1:9" ht="43.35" customHeight="1" x14ac:dyDescent="0.2">
      <c r="A30" s="351" t="s">
        <v>1100</v>
      </c>
      <c r="B30" s="492" t="s">
        <v>654</v>
      </c>
      <c r="C30" s="493"/>
      <c r="D30" s="494"/>
      <c r="E30" s="351" t="s">
        <v>1101</v>
      </c>
      <c r="F30" s="495" t="s">
        <v>654</v>
      </c>
      <c r="G30" s="496"/>
      <c r="H30" s="496"/>
      <c r="I30" s="497"/>
    </row>
    <row r="31" spans="1:9" ht="43.35" customHeight="1" x14ac:dyDescent="0.2">
      <c r="A31" s="351" t="s">
        <v>1102</v>
      </c>
      <c r="B31" s="498" t="s">
        <v>654</v>
      </c>
      <c r="C31" s="498"/>
      <c r="D31" s="498"/>
      <c r="E31" s="498"/>
      <c r="F31" s="498"/>
      <c r="G31" s="498"/>
      <c r="H31" s="498"/>
      <c r="I31" s="498"/>
    </row>
    <row r="32" spans="1:9" ht="43.35" customHeight="1" x14ac:dyDescent="0.2">
      <c r="A32" s="351" t="s">
        <v>1103</v>
      </c>
      <c r="B32" s="498" t="s">
        <v>654</v>
      </c>
      <c r="C32" s="498"/>
      <c r="D32" s="498"/>
      <c r="E32" s="498"/>
      <c r="F32" s="498"/>
      <c r="G32" s="498"/>
      <c r="H32" s="498"/>
      <c r="I32" s="498"/>
    </row>
    <row r="33" spans="1:9" ht="43.35" customHeight="1" x14ac:dyDescent="0.2">
      <c r="A33" s="351" t="s">
        <v>1104</v>
      </c>
      <c r="B33" s="492" t="s">
        <v>654</v>
      </c>
      <c r="C33" s="493"/>
      <c r="D33" s="494"/>
      <c r="E33" s="351" t="s">
        <v>1105</v>
      </c>
      <c r="F33" s="492" t="s">
        <v>654</v>
      </c>
      <c r="G33" s="493"/>
      <c r="H33" s="493"/>
      <c r="I33" s="494"/>
    </row>
    <row r="34" spans="1:9" ht="43.35" customHeight="1" x14ac:dyDescent="0.2">
      <c r="A34" s="484" t="s">
        <v>1106</v>
      </c>
      <c r="B34" s="485"/>
      <c r="C34" s="484" t="s">
        <v>1107</v>
      </c>
      <c r="D34" s="485"/>
      <c r="E34" s="484" t="s">
        <v>1108</v>
      </c>
      <c r="F34" s="486"/>
      <c r="G34" s="485"/>
      <c r="H34" s="484" t="s">
        <v>1109</v>
      </c>
      <c r="I34" s="485"/>
    </row>
    <row r="35" spans="1:9" ht="43.35" customHeight="1" x14ac:dyDescent="0.25">
      <c r="A35" s="487" t="s">
        <v>998</v>
      </c>
      <c r="B35" s="488"/>
      <c r="C35" s="489" t="s">
        <v>1110</v>
      </c>
      <c r="D35" s="488"/>
      <c r="E35" s="490" t="s">
        <v>1111</v>
      </c>
      <c r="F35" s="491"/>
      <c r="G35" s="488"/>
      <c r="H35" s="489" t="s">
        <v>1111</v>
      </c>
      <c r="I35" s="488"/>
    </row>
    <row r="36" spans="1:9" ht="43.35" customHeight="1" x14ac:dyDescent="0.2">
      <c r="A36" s="478" t="s">
        <v>1112</v>
      </c>
      <c r="B36" s="479"/>
      <c r="C36" s="479"/>
      <c r="D36" s="479"/>
      <c r="E36" s="479"/>
      <c r="F36" s="479"/>
      <c r="G36" s="479"/>
      <c r="H36" s="479"/>
      <c r="I36" s="480"/>
    </row>
    <row r="37" spans="1:9" ht="43.35" customHeight="1" x14ac:dyDescent="0.2">
      <c r="A37" s="351" t="s">
        <v>1113</v>
      </c>
      <c r="B37" s="481" t="s">
        <v>1114</v>
      </c>
      <c r="C37" s="482"/>
      <c r="D37" s="482"/>
      <c r="E37" s="482"/>
      <c r="F37" s="482"/>
      <c r="G37" s="482"/>
      <c r="H37" s="483"/>
      <c r="I37" s="351" t="s">
        <v>1115</v>
      </c>
    </row>
    <row r="38" spans="1:9" ht="12.75" x14ac:dyDescent="0.2">
      <c r="A38" s="361" t="s">
        <v>654</v>
      </c>
      <c r="B38" s="361" t="s">
        <v>654</v>
      </c>
      <c r="C38" s="361"/>
      <c r="D38" s="361"/>
      <c r="E38" s="361"/>
      <c r="F38" s="361"/>
      <c r="G38" s="361"/>
      <c r="H38" s="361"/>
      <c r="I38" s="361" t="s">
        <v>654</v>
      </c>
    </row>
    <row r="39" spans="1:9" ht="12.75" x14ac:dyDescent="0.2">
      <c r="A39" s="362" t="s">
        <v>654</v>
      </c>
      <c r="B39" s="435" t="s">
        <v>654</v>
      </c>
      <c r="C39" s="436"/>
      <c r="D39" s="436"/>
      <c r="E39" s="436"/>
      <c r="F39" s="436"/>
      <c r="G39" s="436"/>
      <c r="H39" s="437"/>
      <c r="I39" s="362" t="s">
        <v>654</v>
      </c>
    </row>
    <row r="40" spans="1:9" ht="12.75" x14ac:dyDescent="0.2">
      <c r="A40" s="362" t="s">
        <v>654</v>
      </c>
      <c r="B40" s="435" t="s">
        <v>654</v>
      </c>
      <c r="C40" s="436"/>
      <c r="D40" s="436"/>
      <c r="E40" s="436"/>
      <c r="F40" s="436"/>
      <c r="G40" s="436"/>
      <c r="H40" s="437"/>
      <c r="I40" s="362" t="s">
        <v>654</v>
      </c>
    </row>
    <row r="41" spans="1:9" ht="12.75" x14ac:dyDescent="0.2">
      <c r="A41" s="362" t="s">
        <v>654</v>
      </c>
      <c r="B41" s="435" t="s">
        <v>654</v>
      </c>
      <c r="C41" s="436"/>
      <c r="D41" s="436"/>
      <c r="E41" s="436"/>
      <c r="F41" s="436"/>
      <c r="G41" s="436"/>
      <c r="H41" s="437"/>
      <c r="I41" s="362" t="s">
        <v>654</v>
      </c>
    </row>
    <row r="42" spans="1:9" ht="12.75" x14ac:dyDescent="0.2"/>
    <row r="43" spans="1:9" ht="43.35" customHeight="1" x14ac:dyDescent="0.2"/>
    <row r="44" spans="1:9" ht="12.75" x14ac:dyDescent="0.2">
      <c r="A44" s="473" t="s">
        <v>0</v>
      </c>
      <c r="B44" s="473"/>
      <c r="C44" s="473"/>
      <c r="D44" s="473"/>
      <c r="E44" s="473"/>
      <c r="F44" s="473"/>
      <c r="G44" s="473"/>
      <c r="H44" s="473"/>
      <c r="I44" s="473"/>
    </row>
    <row r="45" spans="1:9" ht="12.75" x14ac:dyDescent="0.2">
      <c r="A45" s="473" t="s">
        <v>1</v>
      </c>
      <c r="B45" s="473"/>
      <c r="C45" s="473"/>
      <c r="D45" s="473"/>
      <c r="E45" s="473"/>
      <c r="F45" s="473"/>
      <c r="G45" s="473"/>
      <c r="H45" s="473"/>
      <c r="I45" s="473"/>
    </row>
    <row r="46" spans="1:9" ht="12.75" x14ac:dyDescent="0.2">
      <c r="A46" s="473" t="s">
        <v>1033</v>
      </c>
      <c r="B46" s="473"/>
      <c r="C46" s="473"/>
      <c r="D46" s="473"/>
      <c r="E46" s="473"/>
      <c r="F46" s="473"/>
      <c r="G46" s="473"/>
      <c r="H46" s="473"/>
      <c r="I46" s="473"/>
    </row>
    <row r="47" spans="1:9" ht="12.75" x14ac:dyDescent="0.2">
      <c r="A47" s="473" t="s">
        <v>1034</v>
      </c>
      <c r="B47" s="473"/>
      <c r="C47" s="473"/>
      <c r="D47" s="473"/>
      <c r="E47" s="473"/>
      <c r="F47" s="474" t="s">
        <v>1035</v>
      </c>
      <c r="G47" s="474"/>
      <c r="H47" s="474"/>
      <c r="I47" s="474"/>
    </row>
    <row r="48" spans="1:9" ht="43.35" customHeight="1" x14ac:dyDescent="0.2">
      <c r="A48" s="475" t="s">
        <v>1036</v>
      </c>
      <c r="B48" s="476"/>
      <c r="C48" s="476"/>
      <c r="D48" s="476"/>
      <c r="E48" s="476"/>
      <c r="F48" s="476"/>
      <c r="G48" s="476"/>
      <c r="H48" s="476"/>
      <c r="I48" s="477"/>
    </row>
    <row r="49" spans="1:9" ht="43.35" customHeight="1" x14ac:dyDescent="0.2">
      <c r="A49" s="448" t="s">
        <v>1037</v>
      </c>
      <c r="B49" s="449"/>
      <c r="C49" s="449"/>
      <c r="D49" s="449"/>
      <c r="E49" s="449"/>
      <c r="F49" s="449"/>
      <c r="G49" s="449"/>
      <c r="H49" s="449"/>
      <c r="I49" s="450"/>
    </row>
    <row r="50" spans="1:9" ht="43.35" customHeight="1" x14ac:dyDescent="0.2">
      <c r="A50" s="364" t="s">
        <v>1038</v>
      </c>
      <c r="B50" s="365">
        <v>2</v>
      </c>
      <c r="C50" s="448" t="s">
        <v>1039</v>
      </c>
      <c r="D50" s="450"/>
      <c r="E50" s="463" t="str">
        <f>+E7</f>
        <v>Proceso Gestión Social PM06</v>
      </c>
      <c r="F50" s="471"/>
      <c r="G50" s="464"/>
      <c r="H50" s="364" t="s">
        <v>1040</v>
      </c>
      <c r="I50" s="366" t="str">
        <f>+I7</f>
        <v>Misional</v>
      </c>
    </row>
    <row r="51" spans="1:9" ht="43.35" customHeight="1" x14ac:dyDescent="0.2">
      <c r="A51" s="364" t="s">
        <v>1042</v>
      </c>
      <c r="B51" s="442" t="str">
        <f>+B8</f>
        <v>Subsecretaría de Política de Movilidad</v>
      </c>
      <c r="C51" s="443"/>
      <c r="D51" s="444"/>
      <c r="E51" s="448" t="s">
        <v>1043</v>
      </c>
      <c r="F51" s="450"/>
      <c r="G51" s="438" t="str">
        <f>+G8</f>
        <v>Oficina de Gestión Social</v>
      </c>
      <c r="H51" s="472"/>
      <c r="I51" s="439"/>
    </row>
    <row r="52" spans="1:9" ht="43.35" customHeight="1" x14ac:dyDescent="0.2">
      <c r="A52" s="364" t="s">
        <v>1045</v>
      </c>
      <c r="B52" s="442" t="s">
        <v>1116</v>
      </c>
      <c r="C52" s="443"/>
      <c r="D52" s="443"/>
      <c r="E52" s="443"/>
      <c r="F52" s="443"/>
      <c r="G52" s="443"/>
      <c r="H52" s="443"/>
      <c r="I52" s="444"/>
    </row>
    <row r="53" spans="1:9" ht="43.35" customHeight="1" x14ac:dyDescent="0.2">
      <c r="A53" s="364" t="s">
        <v>1046</v>
      </c>
      <c r="B53" s="442" t="s">
        <v>1117</v>
      </c>
      <c r="C53" s="443"/>
      <c r="D53" s="443"/>
      <c r="E53" s="443"/>
      <c r="F53" s="443"/>
      <c r="G53" s="443"/>
      <c r="H53" s="443"/>
      <c r="I53" s="444"/>
    </row>
    <row r="54" spans="1:9" ht="43.35" customHeight="1" x14ac:dyDescent="0.2">
      <c r="A54" s="364" t="s">
        <v>1048</v>
      </c>
      <c r="B54" s="385" t="s">
        <v>1049</v>
      </c>
      <c r="C54" s="385" t="s">
        <v>1050</v>
      </c>
      <c r="D54" s="385" t="s">
        <v>1051</v>
      </c>
      <c r="E54" s="465" t="s">
        <v>1052</v>
      </c>
      <c r="F54" s="466"/>
      <c r="G54" s="469" t="s">
        <v>1053</v>
      </c>
      <c r="H54" s="469" t="s">
        <v>1049</v>
      </c>
      <c r="I54" s="469" t="s">
        <v>1054</v>
      </c>
    </row>
    <row r="55" spans="1:9" ht="43.35" customHeight="1" x14ac:dyDescent="0.2">
      <c r="A55" s="364" t="s">
        <v>1055</v>
      </c>
      <c r="B55" s="385" t="s">
        <v>1056</v>
      </c>
      <c r="C55" s="385" t="s">
        <v>1056</v>
      </c>
      <c r="D55" s="385" t="s">
        <v>1137</v>
      </c>
      <c r="E55" s="467"/>
      <c r="F55" s="468"/>
      <c r="G55" s="470"/>
      <c r="H55" s="470"/>
      <c r="I55" s="470"/>
    </row>
    <row r="56" spans="1:9" ht="43.35" customHeight="1" x14ac:dyDescent="0.2">
      <c r="A56" s="364" t="s">
        <v>1057</v>
      </c>
      <c r="B56" s="367">
        <v>3</v>
      </c>
      <c r="C56" s="364" t="s">
        <v>1058</v>
      </c>
      <c r="D56" s="385" t="s">
        <v>654</v>
      </c>
      <c r="E56" s="448" t="s">
        <v>1059</v>
      </c>
      <c r="F56" s="450"/>
      <c r="G56" s="457" t="s">
        <v>1118</v>
      </c>
      <c r="H56" s="462"/>
      <c r="I56" s="458"/>
    </row>
    <row r="57" spans="1:9" ht="43.35" customHeight="1" x14ac:dyDescent="0.2">
      <c r="A57" s="448" t="s">
        <v>1061</v>
      </c>
      <c r="B57" s="449"/>
      <c r="C57" s="449"/>
      <c r="D57" s="449"/>
      <c r="E57" s="449"/>
      <c r="F57" s="449"/>
      <c r="G57" s="449"/>
      <c r="H57" s="449"/>
      <c r="I57" s="450"/>
    </row>
    <row r="58" spans="1:9" ht="43.35" customHeight="1" x14ac:dyDescent="0.2">
      <c r="A58" s="364" t="s">
        <v>1062</v>
      </c>
      <c r="B58" s="463" t="s">
        <v>1063</v>
      </c>
      <c r="C58" s="464"/>
      <c r="D58" s="364" t="s">
        <v>1064</v>
      </c>
      <c r="E58" s="457" t="s">
        <v>1065</v>
      </c>
      <c r="F58" s="458"/>
      <c r="G58" s="364" t="s">
        <v>1066</v>
      </c>
      <c r="H58" s="457" t="s">
        <v>654</v>
      </c>
      <c r="I58" s="458"/>
    </row>
    <row r="59" spans="1:9" ht="43.35" customHeight="1" x14ac:dyDescent="0.2">
      <c r="A59" s="364" t="s">
        <v>1067</v>
      </c>
      <c r="B59" s="457" t="s">
        <v>1068</v>
      </c>
      <c r="C59" s="462"/>
      <c r="D59" s="462"/>
      <c r="E59" s="462"/>
      <c r="F59" s="462"/>
      <c r="G59" s="462"/>
      <c r="H59" s="462"/>
      <c r="I59" s="458"/>
    </row>
    <row r="60" spans="1:9" ht="43.35" customHeight="1" x14ac:dyDescent="0.2">
      <c r="A60" s="364" t="s">
        <v>1069</v>
      </c>
      <c r="B60" s="368" t="s">
        <v>608</v>
      </c>
      <c r="C60" s="364" t="s">
        <v>1070</v>
      </c>
      <c r="D60" s="369" t="s">
        <v>609</v>
      </c>
      <c r="E60" s="448" t="s">
        <v>1071</v>
      </c>
      <c r="F60" s="450"/>
      <c r="G60" s="370" t="s">
        <v>620</v>
      </c>
      <c r="H60" s="364" t="s">
        <v>1072</v>
      </c>
      <c r="I60" s="371" t="s">
        <v>654</v>
      </c>
    </row>
    <row r="61" spans="1:9" ht="43.35" customHeight="1" x14ac:dyDescent="0.2">
      <c r="A61" s="364" t="s">
        <v>1073</v>
      </c>
      <c r="B61" s="457" t="s">
        <v>1074</v>
      </c>
      <c r="C61" s="462"/>
      <c r="D61" s="462"/>
      <c r="E61" s="462"/>
      <c r="F61" s="462"/>
      <c r="G61" s="462"/>
      <c r="H61" s="462"/>
      <c r="I61" s="458"/>
    </row>
    <row r="62" spans="1:9" ht="43.35" customHeight="1" x14ac:dyDescent="0.2">
      <c r="A62" s="364" t="s">
        <v>1075</v>
      </c>
      <c r="B62" s="442" t="s">
        <v>1119</v>
      </c>
      <c r="C62" s="443"/>
      <c r="D62" s="444"/>
      <c r="E62" s="448" t="s">
        <v>1077</v>
      </c>
      <c r="F62" s="450"/>
      <c r="G62" s="442" t="s">
        <v>1120</v>
      </c>
      <c r="H62" s="443"/>
      <c r="I62" s="444"/>
    </row>
    <row r="63" spans="1:9" ht="43.35" customHeight="1" x14ac:dyDescent="0.2">
      <c r="A63" s="448" t="s">
        <v>1079</v>
      </c>
      <c r="B63" s="449"/>
      <c r="C63" s="449"/>
      <c r="D63" s="449"/>
      <c r="E63" s="449"/>
      <c r="F63" s="449"/>
      <c r="G63" s="449"/>
      <c r="H63" s="449"/>
      <c r="I63" s="450"/>
    </row>
    <row r="64" spans="1:9" ht="43.35" customHeight="1" x14ac:dyDescent="0.2">
      <c r="A64" s="364" t="s">
        <v>1080</v>
      </c>
      <c r="B64" s="442" t="s">
        <v>1121</v>
      </c>
      <c r="C64" s="443"/>
      <c r="D64" s="443"/>
      <c r="E64" s="443"/>
      <c r="F64" s="443"/>
      <c r="G64" s="443"/>
      <c r="H64" s="443"/>
      <c r="I64" s="444"/>
    </row>
    <row r="65" spans="1:9" ht="43.35" customHeight="1" x14ac:dyDescent="0.2">
      <c r="A65" s="364" t="s">
        <v>1082</v>
      </c>
      <c r="B65" s="448" t="s">
        <v>1083</v>
      </c>
      <c r="C65" s="450"/>
      <c r="D65" s="448" t="s">
        <v>1084</v>
      </c>
      <c r="E65" s="450"/>
      <c r="F65" s="448" t="s">
        <v>1085</v>
      </c>
      <c r="G65" s="450"/>
      <c r="H65" s="448" t="s">
        <v>1086</v>
      </c>
      <c r="I65" s="450"/>
    </row>
    <row r="66" spans="1:9" ht="43.35" customHeight="1" x14ac:dyDescent="0.2">
      <c r="A66" s="364" t="s">
        <v>1087</v>
      </c>
      <c r="B66" s="457" t="s">
        <v>1122</v>
      </c>
      <c r="C66" s="458"/>
      <c r="D66" s="457" t="s">
        <v>654</v>
      </c>
      <c r="E66" s="458"/>
      <c r="F66" s="457" t="s">
        <v>654</v>
      </c>
      <c r="G66" s="458"/>
      <c r="H66" s="457" t="s">
        <v>654</v>
      </c>
      <c r="I66" s="458"/>
    </row>
    <row r="67" spans="1:9" ht="43.35" customHeight="1" x14ac:dyDescent="0.2">
      <c r="A67" s="364" t="s">
        <v>1090</v>
      </c>
      <c r="B67" s="438" t="str">
        <f>+B59</f>
        <v>Número</v>
      </c>
      <c r="C67" s="439"/>
      <c r="D67" s="457" t="s">
        <v>654</v>
      </c>
      <c r="E67" s="458"/>
      <c r="F67" s="457" t="s">
        <v>654</v>
      </c>
      <c r="G67" s="458"/>
      <c r="H67" s="457" t="s">
        <v>654</v>
      </c>
      <c r="I67" s="458"/>
    </row>
    <row r="68" spans="1:9" ht="43.35" customHeight="1" x14ac:dyDescent="0.2">
      <c r="A68" s="364" t="s">
        <v>1091</v>
      </c>
      <c r="B68" s="455" t="s">
        <v>1092</v>
      </c>
      <c r="C68" s="456"/>
      <c r="D68" s="457" t="s">
        <v>654</v>
      </c>
      <c r="E68" s="458"/>
      <c r="F68" s="457" t="s">
        <v>654</v>
      </c>
      <c r="G68" s="458"/>
      <c r="H68" s="457" t="s">
        <v>654</v>
      </c>
      <c r="I68" s="458"/>
    </row>
    <row r="69" spans="1:9" ht="43.35" customHeight="1" x14ac:dyDescent="0.2">
      <c r="A69" s="364" t="s">
        <v>1093</v>
      </c>
      <c r="B69" s="457" t="s">
        <v>620</v>
      </c>
      <c r="C69" s="458"/>
      <c r="D69" s="457" t="s">
        <v>654</v>
      </c>
      <c r="E69" s="458"/>
      <c r="F69" s="457" t="s">
        <v>654</v>
      </c>
      <c r="G69" s="458"/>
      <c r="H69" s="457" t="s">
        <v>654</v>
      </c>
      <c r="I69" s="458"/>
    </row>
    <row r="70" spans="1:9" ht="43.35" customHeight="1" x14ac:dyDescent="0.2">
      <c r="A70" s="364" t="s">
        <v>1094</v>
      </c>
      <c r="B70" s="457" t="s">
        <v>1063</v>
      </c>
      <c r="C70" s="458"/>
      <c r="D70" s="457" t="s">
        <v>654</v>
      </c>
      <c r="E70" s="458"/>
      <c r="F70" s="457" t="s">
        <v>654</v>
      </c>
      <c r="G70" s="458"/>
      <c r="H70" s="457" t="s">
        <v>654</v>
      </c>
      <c r="I70" s="458"/>
    </row>
    <row r="71" spans="1:9" ht="43.35" customHeight="1" x14ac:dyDescent="0.2">
      <c r="A71" s="364" t="s">
        <v>1096</v>
      </c>
      <c r="B71" s="455" t="s">
        <v>1123</v>
      </c>
      <c r="C71" s="456"/>
      <c r="D71" s="457" t="s">
        <v>654</v>
      </c>
      <c r="E71" s="458"/>
      <c r="F71" s="457" t="s">
        <v>654</v>
      </c>
      <c r="G71" s="458"/>
      <c r="H71" s="457" t="s">
        <v>654</v>
      </c>
      <c r="I71" s="458"/>
    </row>
    <row r="72" spans="1:9" ht="43.35" customHeight="1" x14ac:dyDescent="0.2">
      <c r="A72" s="448" t="s">
        <v>1099</v>
      </c>
      <c r="B72" s="449"/>
      <c r="C72" s="449"/>
      <c r="D72" s="449"/>
      <c r="E72" s="449"/>
      <c r="F72" s="449"/>
      <c r="G72" s="449"/>
      <c r="H72" s="449"/>
      <c r="I72" s="450"/>
    </row>
    <row r="73" spans="1:9" ht="43.35" customHeight="1" x14ac:dyDescent="0.2">
      <c r="A73" s="364" t="s">
        <v>1100</v>
      </c>
      <c r="B73" s="452" t="s">
        <v>654</v>
      </c>
      <c r="C73" s="453"/>
      <c r="D73" s="454"/>
      <c r="E73" s="364" t="s">
        <v>1101</v>
      </c>
      <c r="F73" s="459" t="s">
        <v>654</v>
      </c>
      <c r="G73" s="460"/>
      <c r="H73" s="460"/>
      <c r="I73" s="461"/>
    </row>
    <row r="74" spans="1:9" ht="43.35" customHeight="1" x14ac:dyDescent="0.2">
      <c r="A74" s="364" t="s">
        <v>1102</v>
      </c>
      <c r="B74" s="440" t="s">
        <v>654</v>
      </c>
      <c r="C74" s="451"/>
      <c r="D74" s="451"/>
      <c r="E74" s="451"/>
      <c r="F74" s="451"/>
      <c r="G74" s="451"/>
      <c r="H74" s="451"/>
      <c r="I74" s="441"/>
    </row>
    <row r="75" spans="1:9" ht="43.35" customHeight="1" x14ac:dyDescent="0.2">
      <c r="A75" s="364" t="s">
        <v>1103</v>
      </c>
      <c r="B75" s="440" t="s">
        <v>654</v>
      </c>
      <c r="C75" s="451"/>
      <c r="D75" s="451"/>
      <c r="E75" s="451"/>
      <c r="F75" s="451"/>
      <c r="G75" s="451"/>
      <c r="H75" s="451"/>
      <c r="I75" s="441"/>
    </row>
    <row r="76" spans="1:9" ht="43.35" customHeight="1" x14ac:dyDescent="0.2">
      <c r="A76" s="364" t="s">
        <v>1104</v>
      </c>
      <c r="B76" s="452" t="s">
        <v>654</v>
      </c>
      <c r="C76" s="453"/>
      <c r="D76" s="454"/>
      <c r="E76" s="364" t="s">
        <v>1105</v>
      </c>
      <c r="F76" s="452" t="s">
        <v>654</v>
      </c>
      <c r="G76" s="453"/>
      <c r="H76" s="453"/>
      <c r="I76" s="454"/>
    </row>
    <row r="77" spans="1:9" ht="43.35" customHeight="1" x14ac:dyDescent="0.2">
      <c r="A77" s="445" t="s">
        <v>1106</v>
      </c>
      <c r="B77" s="447"/>
      <c r="C77" s="445" t="s">
        <v>1107</v>
      </c>
      <c r="D77" s="447"/>
      <c r="E77" s="445" t="s">
        <v>1108</v>
      </c>
      <c r="F77" s="446"/>
      <c r="G77" s="447"/>
      <c r="H77" s="445" t="s">
        <v>1109</v>
      </c>
      <c r="I77" s="447"/>
    </row>
    <row r="78" spans="1:9" ht="43.35" customHeight="1" x14ac:dyDescent="0.2">
      <c r="A78" s="438" t="s">
        <v>998</v>
      </c>
      <c r="B78" s="439"/>
      <c r="C78" s="440" t="s">
        <v>1110</v>
      </c>
      <c r="D78" s="441"/>
      <c r="E78" s="442" t="s">
        <v>1111</v>
      </c>
      <c r="F78" s="443"/>
      <c r="G78" s="444"/>
      <c r="H78" s="440" t="s">
        <v>1111</v>
      </c>
      <c r="I78" s="441"/>
    </row>
    <row r="79" spans="1:9" ht="43.35" customHeight="1" x14ac:dyDescent="0.2">
      <c r="A79" s="445" t="s">
        <v>1112</v>
      </c>
      <c r="B79" s="446"/>
      <c r="C79" s="446"/>
      <c r="D79" s="446"/>
      <c r="E79" s="446"/>
      <c r="F79" s="446"/>
      <c r="G79" s="446"/>
      <c r="H79" s="446"/>
      <c r="I79" s="447"/>
    </row>
    <row r="80" spans="1:9" ht="43.35" customHeight="1" x14ac:dyDescent="0.2">
      <c r="A80" s="364" t="s">
        <v>1113</v>
      </c>
      <c r="B80" s="448" t="s">
        <v>1114</v>
      </c>
      <c r="C80" s="449"/>
      <c r="D80" s="449"/>
      <c r="E80" s="449"/>
      <c r="F80" s="449"/>
      <c r="G80" s="449"/>
      <c r="H80" s="450"/>
      <c r="I80" s="364" t="s">
        <v>1115</v>
      </c>
    </row>
    <row r="81" spans="1:9" ht="12.75" x14ac:dyDescent="0.2">
      <c r="A81" s="362" t="s">
        <v>654</v>
      </c>
      <c r="B81" s="435" t="s">
        <v>654</v>
      </c>
      <c r="C81" s="436"/>
      <c r="D81" s="436"/>
      <c r="E81" s="436"/>
      <c r="F81" s="436"/>
      <c r="G81" s="436"/>
      <c r="H81" s="437"/>
      <c r="I81" s="362" t="s">
        <v>654</v>
      </c>
    </row>
    <row r="82" spans="1:9" ht="12.75" x14ac:dyDescent="0.2">
      <c r="A82" s="362" t="s">
        <v>654</v>
      </c>
      <c r="B82" s="435" t="s">
        <v>654</v>
      </c>
      <c r="C82" s="436"/>
      <c r="D82" s="436"/>
      <c r="E82" s="436"/>
      <c r="F82" s="436"/>
      <c r="G82" s="436"/>
      <c r="H82" s="437"/>
      <c r="I82" s="362" t="s">
        <v>654</v>
      </c>
    </row>
    <row r="83" spans="1:9" ht="12.75" x14ac:dyDescent="0.2">
      <c r="A83" s="362" t="s">
        <v>654</v>
      </c>
      <c r="B83" s="435" t="s">
        <v>654</v>
      </c>
      <c r="C83" s="436"/>
      <c r="D83" s="436"/>
      <c r="E83" s="436"/>
      <c r="F83" s="436"/>
      <c r="G83" s="436"/>
      <c r="H83" s="437"/>
      <c r="I83" s="362" t="s">
        <v>654</v>
      </c>
    </row>
    <row r="84" spans="1:9" ht="12.75" x14ac:dyDescent="0.2">
      <c r="A84" s="362" t="s">
        <v>654</v>
      </c>
      <c r="B84" s="435" t="s">
        <v>654</v>
      </c>
      <c r="C84" s="436"/>
      <c r="D84" s="436"/>
      <c r="E84" s="436"/>
      <c r="F84" s="436"/>
      <c r="G84" s="436"/>
      <c r="H84" s="437"/>
      <c r="I84" s="362" t="s">
        <v>654</v>
      </c>
    </row>
  </sheetData>
  <mergeCells count="161">
    <mergeCell ref="A6:I6"/>
    <mergeCell ref="C7:D7"/>
    <mergeCell ref="E7:G7"/>
    <mergeCell ref="B8:D8"/>
    <mergeCell ref="E8:F8"/>
    <mergeCell ref="G8:I8"/>
    <mergeCell ref="A1:I1"/>
    <mergeCell ref="A2:I2"/>
    <mergeCell ref="A3:I3"/>
    <mergeCell ref="A4:E4"/>
    <mergeCell ref="F4:I4"/>
    <mergeCell ref="A5:I5"/>
    <mergeCell ref="E13:F13"/>
    <mergeCell ref="G13:I13"/>
    <mergeCell ref="A14:I14"/>
    <mergeCell ref="B15:C15"/>
    <mergeCell ref="E15:F15"/>
    <mergeCell ref="H15:I15"/>
    <mergeCell ref="B9:I9"/>
    <mergeCell ref="B10:I10"/>
    <mergeCell ref="E11:F12"/>
    <mergeCell ref="G11:G12"/>
    <mergeCell ref="H11:H12"/>
    <mergeCell ref="I11:I12"/>
    <mergeCell ref="A20:I20"/>
    <mergeCell ref="B21:I21"/>
    <mergeCell ref="B22:C22"/>
    <mergeCell ref="D22:E22"/>
    <mergeCell ref="F22:G22"/>
    <mergeCell ref="H22:I22"/>
    <mergeCell ref="B16:I16"/>
    <mergeCell ref="E17:F17"/>
    <mergeCell ref="B18:I18"/>
    <mergeCell ref="B19:D19"/>
    <mergeCell ref="E19:F19"/>
    <mergeCell ref="G19:I19"/>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A29:I29"/>
    <mergeCell ref="B30:D30"/>
    <mergeCell ref="F30:I30"/>
    <mergeCell ref="B31:I31"/>
    <mergeCell ref="B32:I32"/>
    <mergeCell ref="B33:D33"/>
    <mergeCell ref="F33:I33"/>
    <mergeCell ref="B27:C27"/>
    <mergeCell ref="D27:E27"/>
    <mergeCell ref="F27:G27"/>
    <mergeCell ref="H27:I27"/>
    <mergeCell ref="B28:C28"/>
    <mergeCell ref="D28:E28"/>
    <mergeCell ref="F28:G28"/>
    <mergeCell ref="H28:I28"/>
    <mergeCell ref="A36:I36"/>
    <mergeCell ref="B37:H37"/>
    <mergeCell ref="B39:H39"/>
    <mergeCell ref="B40:H40"/>
    <mergeCell ref="B41:H41"/>
    <mergeCell ref="A44:I44"/>
    <mergeCell ref="A34:B34"/>
    <mergeCell ref="C34:D34"/>
    <mergeCell ref="E34:G34"/>
    <mergeCell ref="H34:I34"/>
    <mergeCell ref="A35:B35"/>
    <mergeCell ref="C35:D35"/>
    <mergeCell ref="E35:G35"/>
    <mergeCell ref="H35:I35"/>
    <mergeCell ref="C50:D50"/>
    <mergeCell ref="E50:G50"/>
    <mergeCell ref="B51:D51"/>
    <mergeCell ref="E51:F51"/>
    <mergeCell ref="G51:I51"/>
    <mergeCell ref="B52:I52"/>
    <mergeCell ref="A45:I45"/>
    <mergeCell ref="A46:I46"/>
    <mergeCell ref="A47:E47"/>
    <mergeCell ref="F47:I47"/>
    <mergeCell ref="A48:I48"/>
    <mergeCell ref="A49:I49"/>
    <mergeCell ref="A57:I57"/>
    <mergeCell ref="B58:C58"/>
    <mergeCell ref="E58:F58"/>
    <mergeCell ref="H58:I58"/>
    <mergeCell ref="B59:I59"/>
    <mergeCell ref="E60:F60"/>
    <mergeCell ref="B53:I53"/>
    <mergeCell ref="E54:F55"/>
    <mergeCell ref="G54:G55"/>
    <mergeCell ref="H54:H55"/>
    <mergeCell ref="I54:I55"/>
    <mergeCell ref="E56:F56"/>
    <mergeCell ref="G56:I56"/>
    <mergeCell ref="B65:C65"/>
    <mergeCell ref="D65:E65"/>
    <mergeCell ref="F65:G65"/>
    <mergeCell ref="H65:I65"/>
    <mergeCell ref="B66:C66"/>
    <mergeCell ref="D66:E66"/>
    <mergeCell ref="F66:G66"/>
    <mergeCell ref="H66:I66"/>
    <mergeCell ref="B61:I61"/>
    <mergeCell ref="B62:D62"/>
    <mergeCell ref="E62:F62"/>
    <mergeCell ref="G62:I62"/>
    <mergeCell ref="A63:I63"/>
    <mergeCell ref="B64:I64"/>
    <mergeCell ref="B69:C69"/>
    <mergeCell ref="D69:E69"/>
    <mergeCell ref="F69:G69"/>
    <mergeCell ref="H69:I69"/>
    <mergeCell ref="B70:C70"/>
    <mergeCell ref="D70:E70"/>
    <mergeCell ref="F70:G70"/>
    <mergeCell ref="H70:I70"/>
    <mergeCell ref="B67:C67"/>
    <mergeCell ref="D67:E67"/>
    <mergeCell ref="F67:G67"/>
    <mergeCell ref="H67:I67"/>
    <mergeCell ref="B68:C68"/>
    <mergeCell ref="D68:E68"/>
    <mergeCell ref="F68:G68"/>
    <mergeCell ref="H68:I68"/>
    <mergeCell ref="B74:I74"/>
    <mergeCell ref="B75:I75"/>
    <mergeCell ref="B76:D76"/>
    <mergeCell ref="F76:I76"/>
    <mergeCell ref="A77:B77"/>
    <mergeCell ref="C77:D77"/>
    <mergeCell ref="E77:G77"/>
    <mergeCell ref="H77:I77"/>
    <mergeCell ref="B71:C71"/>
    <mergeCell ref="D71:E71"/>
    <mergeCell ref="F71:G71"/>
    <mergeCell ref="H71:I71"/>
    <mergeCell ref="A72:I72"/>
    <mergeCell ref="B73:D73"/>
    <mergeCell ref="F73:I73"/>
    <mergeCell ref="B81:H81"/>
    <mergeCell ref="B82:H82"/>
    <mergeCell ref="B83:H83"/>
    <mergeCell ref="B84:H84"/>
    <mergeCell ref="A78:B78"/>
    <mergeCell ref="C78:D78"/>
    <mergeCell ref="E78:G78"/>
    <mergeCell ref="H78:I78"/>
    <mergeCell ref="A79:I79"/>
    <mergeCell ref="B80:H80"/>
  </mergeCells>
  <dataValidations count="39">
    <dataValidation allowBlank="1" showInputMessage="1" showErrorMessage="1" prompt="Señalar el enlace donde está publicados los resultados del indicador. (Si aplica)" sqref="E33" xr:uid="{90F1775B-7910-4207-8909-EA431096CBA6}"/>
    <dataValidation allowBlank="1" showInputMessage="1" showErrorMessage="1" prompt="Descripción corta que explique el contenido, objeto o lo que mide la variable que compone el indicador._x000a_" sqref="A28" xr:uid="{0AF3E1DA-B757-41D3-8B35-006D0EFBC462}"/>
    <dataValidation allowBlank="1" showInputMessage="1" showErrorMessage="1" prompt="Describe de dónde se obtiene la información_x000a_para alimentar o establecer la información de la variable" sqref="A27" xr:uid="{32365264-F137-453A-AD41-763D94FFDF0F}"/>
    <dataValidation allowBlank="1" showInputMessage="1" showErrorMessage="1" prompt="Indica la periodicidad en que se reporta la variable (Anual, Semestral, Trimestral, Bimestral o Mensual)" sqref="A26" xr:uid="{DE2380A3-1CC0-4F2F-9E1F-E9C5E62DB722}"/>
    <dataValidation allowBlank="1" showInputMessage="1" showErrorMessage="1" prompt="Indicar el parámetro de referencia para la medición, de acuerdo con la(s) variable(s) establecidas, Ejemplo: porcentaje, número, kilo, grados, hectáreas, personas, hogares, etc." sqref="A24" xr:uid="{B7981893-926B-472C-8190-7E4CFA9F3DC1}"/>
    <dataValidation allowBlank="1" showInputMessage="1" showErrorMessage="1" prompt="Presente el nombre de cada una de las variables a partir de las cuales se construye la fórmula del indicador." sqref="A23" xr:uid="{836216F2-B357-4B19-9B8D-373BD5892953}"/>
    <dataValidation allowBlank="1" showInputMessage="1" showErrorMessage="1" prompt="Representación matemática del cálculo del indicador. La fórmula se debe presentar con siglas claras o abreviación de variables" sqref="A21" xr:uid="{8B76F0A8-C8A7-4459-AB8D-51C1B339AF98}"/>
    <dataValidation allowBlank="1" showInputMessage="1" showErrorMessage="1" prompt="Propósito que se pretende alcanzar con la medición de dicho indicador, es decir, la finalidad e importancia del indicador." sqref="A19" xr:uid="{D9B5FB0B-ABEF-4D3A-A085-1C9F4D4FBBF9}"/>
    <dataValidation allowBlank="1" showInputMessage="1" showErrorMessage="1" prompt="Señalar la justificación y/o normatividad que le aplique para el diseño del indicador (PMM, PDD, Decretos, etc)" sqref="A18" xr:uid="{F9C6F5C5-BC75-4D4D-AC4C-8E8846525627}"/>
    <dataValidation allowBlank="1" showInputMessage="1" showErrorMessage="1" prompt="Define si el indicador es de eficacia, eficiencia, efectividad, o calidad._x000a_Guía para la construcción y análisis de indicadores de gestión V.4_DAFP" sqref="C17" xr:uid="{5C8315F4-5882-461C-9EE6-770F074EFDDE}"/>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xr:uid="{1013AAAB-8407-4058-9B90-23527C24438F}"/>
    <dataValidation allowBlank="1" showInputMessage="1" showErrorMessage="1" prompt="Es  la cuantificación o unidad de medida de lo que se pretende medir con el indicador, ej: Km, m, km/hora, personas, etc" sqref="A16" xr:uid="{BAE2C9A7-0BC8-4086-88C8-8DF627E723DE}"/>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xr:uid="{72C80CE7-7C4D-4246-AAE0-0352BA7E18C4}"/>
    <dataValidation allowBlank="1" showInputMessage="1" showErrorMessage="1" prompt="Campo destinado para registrar una breve justificación cuando el valor de la meta sea inferior a la línea base_x000a_" sqref="E13" xr:uid="{0C79CEBF-96DA-40FF-9943-EA22D268029F}"/>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xr:uid="{A78C96F0-13D2-4591-AFBB-DBC3F6108669}"/>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xr:uid="{23EB14E3-6DFA-45B7-87CF-DF7EAC5DC988}"/>
    <dataValidation allowBlank="1" showInputMessage="1" showErrorMessage="1" prompt="Es la fecha de inicio de la medición del indicador en la_x000a_vigencia. (Ej: enero de 2020)" sqref="A12" xr:uid="{DDC2D41B-4F1A-4CB8-ABB3-D7D0B033CE09}"/>
    <dataValidation allowBlank="1" showInputMessage="1" showErrorMessage="1" prompt="Corresponde al día, mes y año en que la dependencia realiza la programación de los indicadores a efectuar seguimiento en la vigencia" sqref="A11" xr:uid="{F82AAF47-ABB4-4FFA-A312-D3CEDE03C130}"/>
    <dataValidation allowBlank="1" showInputMessage="1" showErrorMessage="1" prompt="Corresponde al valor total obtenido y reportado por las Áreas en la vigencia inmediatamente anterior. En el caso de que no exista se colocará “No Aplica - N/A”" sqref="H17" xr:uid="{59B3D204-0B43-4F52-9109-E6A7A2AB7750}"/>
    <dataValidation allowBlank="1" showInputMessage="1" showErrorMessage="1" prompt="Indica la periodicidad en que se reporta el indicador (Anual, Semestral, Trimestral, Bimestral o Mensual)" sqref="E17" xr:uid="{A8DB15E0-0854-46F8-9B75-05DF87B97247}"/>
    <dataValidation allowBlank="1" showInputMessage="1" showErrorMessage="1" prompt="Se refiere a la denominación dada al indicador,que exprese la característica, el evento o el hecho que se pretende medir con el mismo. " sqref="A10" xr:uid="{282A7D1B-0592-4074-A2A3-416305E3661A}"/>
    <dataValidation allowBlank="1" showInputMessage="1" showErrorMessage="1" prompt="En este espacio se relacionará el tema bajo el cual se define el indicador_x000a_1. Proyecto de inversión_x000a_2. Meta PDD_x000a_3. Meta de gestión_x000a_4. Otro tipo de indicador_x000a_" sqref="A9" xr:uid="{8EFD72E9-FC60-4EB7-9752-D2F5A134C67F}"/>
    <dataValidation allowBlank="1" showInputMessage="1" showErrorMessage="1" prompt="Corresponde a la dependencia responsable de la_x000a_construcción y seguimiento al indicador" sqref="E8" xr:uid="{54C643B5-7B00-44A0-9BA0-4F74751D89D1}"/>
    <dataValidation allowBlank="1" showInputMessage="1" showErrorMessage="1" prompt="Corresponde al tipo de proceso (Misional, Estratégico, de Apoyo o de Evaluación), conforme al mapa de procesos de la entidad." sqref="H7:I7" xr:uid="{DD9C3C95-6574-404D-B8D1-CA714863BF8F}"/>
    <dataValidation allowBlank="1" showInputMessage="1" showErrorMessage="1" prompt="Subsecretaria a la cual esta adscrita la dependencia responsable" sqref="A8" xr:uid="{EC7F4A0F-62E1-48CF-A5D3-05329783A10A}"/>
    <dataValidation allowBlank="1" showInputMessage="1" showErrorMessage="1" prompt="Corresponde al código y nombre del proceso que ampara el indicador conforme al mapa de procesos de la entidad._x000a_Área al cual está asociado el indicador" sqref="C7" xr:uid="{7E7F3EA4-E7BE-4606-A82C-27E317E98655}"/>
    <dataValidation allowBlank="1" showInputMessage="1" showErrorMessage="1" prompt="Corresponde al número asignado para el Indicador/ Número de Meta_x000a_" sqref="A7" xr:uid="{D1459746-5FD8-4019-97C3-E6D65FDFA198}"/>
    <dataValidation allowBlank="1" showInputMessage="1" showErrorMessage="1" prompt="Señalar la información adicional que debe agregarse en la gráfica para dar mayor claridad de la información que se está presentando." sqref="A33" xr:uid="{1455FB89-29C2-4DA6-8885-723D2503FCE2}"/>
    <dataValidation allowBlank="1" showInputMessage="1" showErrorMessage="1" prompt="Se debe hacer mención al tipo de formato de la fuente y origen de datos, pueder ser Excel, pdf, archivo plano, shapefile, entre otros. " sqref="D15" xr:uid="{E58EDBD5-76E8-4358-A757-A8D76A96EEFA}"/>
    <dataValidation allowBlank="1" showInputMessage="1" showErrorMessage="1" prompt="Relacionar el sistema de información (si aplica) de la fuente u origen de datos del indicador. ej Sistema de información estadística de apoyo territorial SIEAT del DANE" sqref="G15" xr:uid="{D07D7BA8-152D-4067-AB35-7E71B5B4195B}"/>
    <dataValidation allowBlank="1" showInputMessage="1" showErrorMessage="1" prompt="Indicar la metodología utilizada y/o aspectos a tener en cuenta para la medición y reporte del indicador. Ejemplo: suma de variables, acumulado, capacidad, reducción, stock,  último valor, promedios, etc._x000a_" sqref="E19" xr:uid="{C1AB67BE-4C68-40DD-A447-1434465EADC1}"/>
    <dataValidation allowBlank="1" showInputMessage="1" showErrorMessage="1" prompt="Indicar el tipo de variable: alfanumérico, texto, cadena, entero, etc." sqref="A25" xr:uid="{563AA8F8-A763-4B8D-AED7-D8E831915D7A}"/>
    <dataValidation allowBlank="1" showInputMessage="1" showErrorMessage="1" prompt="Forma en que se presenta gráficamente el indicador: torta, barras, mapas, líneas, dispersión, histograma, caja-y-bigotes, etc." sqref="A30" xr:uid="{A4A55368-FBC8-4012-AFF9-027FCA212785}"/>
    <dataValidation allowBlank="1" showInputMessage="1" showErrorMessage="1" prompt="Indicar el origen de la gráfica: Link/ base de datos / drive/ pág web" sqref="E30" xr:uid="{96974E55-F88D-4B92-A93A-DD4A53983E30}"/>
    <dataValidation allowBlank="1" showInputMessage="1" showErrorMessage="1" prompt="Tipo de nivel de agregación de la información que puede ser por estrato, deciles, quintiles, género, grupos poblaciones, manzanas, barrios, UPZ, localidades, etc." sqref="A31" xr:uid="{D7A83E27-CBF1-486F-8502-719946E46EBC}"/>
    <dataValidation allowBlank="1" showInputMessage="1" showErrorMessage="1" prompt="Indicar el nombre que recibe la gráfica" sqref="A32" xr:uid="{058D8EDA-AA75-400C-9F3D-CEC162A0F684}"/>
    <dataValidation allowBlank="1" showInputMessage="1" showErrorMessage="1" prompt="Es la fecha de finalización de la medición del indicador " sqref="E11" xr:uid="{7A353576-496B-42E2-8D8A-D1D090CE4969}"/>
    <dataValidation allowBlank="1" showInputMessage="1" showErrorMessage="1" prompt="Se genera una versión nueva cada vez que se realice un cambio relacionado con el  indicador" sqref="I37" xr:uid="{7B8169E8-AC55-461D-9732-5D4B7A5F56CA}"/>
    <dataValidation allowBlank="1" showInputMessage="1" showErrorMessage="1" prompt="Relacionar el campo modificado y una breve descripción del cambio realizado" sqref="B37" xr:uid="{34953838-2F90-4E03-9636-8D9454713439}"/>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AT17"/>
  <sheetViews>
    <sheetView showGridLines="0" topLeftCell="M7" zoomScale="130" zoomScaleNormal="130" workbookViewId="0">
      <selection activeCell="M17" sqref="M17"/>
    </sheetView>
  </sheetViews>
  <sheetFormatPr baseColWidth="10" defaultColWidth="14.42578125" defaultRowHeight="15" customHeight="1" x14ac:dyDescent="0.25"/>
  <cols>
    <col min="1" max="1" width="8.85546875" customWidth="1"/>
    <col min="2" max="2" width="20.7109375" customWidth="1"/>
    <col min="3" max="3" width="18.5703125" style="223" customWidth="1"/>
    <col min="4" max="4" width="10.85546875" style="271" customWidth="1"/>
    <col min="5" max="5" width="59" customWidth="1"/>
    <col min="6" max="6" width="17" style="253" customWidth="1"/>
    <col min="7" max="7" width="19.140625" style="229" customWidth="1"/>
    <col min="8" max="11" width="13.7109375" style="229" customWidth="1"/>
    <col min="12" max="12" width="9.42578125" style="229" customWidth="1"/>
    <col min="13" max="13" width="50.42578125" style="264" customWidth="1"/>
    <col min="14" max="14" width="13.7109375" style="229" customWidth="1"/>
    <col min="15" max="20" width="13.85546875" style="229" customWidth="1"/>
    <col min="21" max="25" width="18.7109375" style="229" customWidth="1"/>
    <col min="26" max="26" width="16" style="229" customWidth="1"/>
    <col min="27" max="27" width="18.140625" style="223" customWidth="1"/>
    <col min="28" max="28" width="15.28515625" style="229" customWidth="1"/>
    <col min="29" max="29" width="15" style="229" customWidth="1"/>
    <col min="30" max="31" width="16.140625" style="223" customWidth="1"/>
    <col min="32" max="32" width="16.140625" style="229" customWidth="1"/>
    <col min="33" max="33" width="16.140625" style="187" customWidth="1"/>
    <col min="34" max="35" width="16.140625" style="229" customWidth="1"/>
    <col min="36" max="36" width="16.140625" style="223" customWidth="1"/>
    <col min="37" max="37" width="18.5703125" style="223" customWidth="1"/>
    <col min="38" max="38" width="16.140625" style="229" customWidth="1"/>
    <col min="39" max="40" width="11.42578125" style="229" customWidth="1"/>
    <col min="41" max="41" width="13.28515625" style="229" customWidth="1"/>
    <col min="42" max="42" width="14.28515625" style="229" customWidth="1"/>
    <col min="43" max="43" width="13.28515625" style="229" customWidth="1"/>
    <col min="44" max="44" width="17.28515625" style="229" customWidth="1"/>
    <col min="45" max="45" width="16.42578125" style="229" customWidth="1"/>
    <col min="46" max="46" width="13.28515625" style="229" customWidth="1"/>
    <col min="47" max="47" width="11.42578125" customWidth="1"/>
    <col min="48" max="50" width="10.7109375" customWidth="1"/>
  </cols>
  <sheetData>
    <row r="1" spans="1:46" ht="22.5" customHeight="1" x14ac:dyDescent="0.25">
      <c r="A1" s="386"/>
      <c r="B1" s="387"/>
      <c r="C1" s="218"/>
      <c r="D1" s="571" t="s">
        <v>0</v>
      </c>
      <c r="E1" s="571"/>
      <c r="F1" s="571"/>
      <c r="G1" s="571"/>
      <c r="H1" s="571"/>
      <c r="I1" s="571"/>
      <c r="J1" s="571"/>
      <c r="K1" s="571"/>
      <c r="L1" s="571"/>
      <c r="M1" s="571"/>
      <c r="N1" s="571"/>
      <c r="O1" s="571"/>
      <c r="P1" s="571"/>
      <c r="Q1" s="571"/>
    </row>
    <row r="2" spans="1:46" ht="22.5" customHeight="1" x14ac:dyDescent="0.25">
      <c r="A2" s="388"/>
      <c r="B2" s="389"/>
      <c r="C2" s="219"/>
      <c r="D2" s="571" t="s">
        <v>1</v>
      </c>
      <c r="E2" s="571"/>
      <c r="F2" s="571"/>
      <c r="G2" s="571"/>
      <c r="H2" s="571"/>
      <c r="I2" s="571"/>
      <c r="J2" s="571"/>
      <c r="K2" s="571"/>
      <c r="L2" s="571"/>
      <c r="M2" s="571"/>
      <c r="N2" s="571"/>
      <c r="O2" s="571"/>
      <c r="P2" s="571"/>
      <c r="Q2" s="571"/>
    </row>
    <row r="3" spans="1:46" ht="22.5" customHeight="1" x14ac:dyDescent="0.25">
      <c r="A3" s="388"/>
      <c r="B3" s="389"/>
      <c r="C3" s="219"/>
      <c r="D3" s="571" t="s">
        <v>2</v>
      </c>
      <c r="E3" s="571"/>
      <c r="F3" s="571"/>
      <c r="G3" s="571"/>
      <c r="H3" s="571"/>
      <c r="I3" s="571"/>
      <c r="J3" s="571"/>
      <c r="K3" s="571"/>
      <c r="L3" s="571"/>
      <c r="M3" s="571"/>
      <c r="N3" s="571"/>
      <c r="O3" s="571"/>
      <c r="P3" s="571"/>
      <c r="Q3" s="571"/>
    </row>
    <row r="4" spans="1:46" ht="22.5" customHeight="1" x14ac:dyDescent="0.25">
      <c r="A4" s="390"/>
      <c r="B4" s="391"/>
      <c r="C4" s="220"/>
      <c r="D4" s="571" t="s">
        <v>824</v>
      </c>
      <c r="E4" s="571"/>
      <c r="F4" s="571"/>
      <c r="G4" s="571"/>
      <c r="H4" s="571"/>
      <c r="I4" s="571"/>
      <c r="J4" s="571"/>
      <c r="K4" s="571"/>
      <c r="L4" s="571"/>
      <c r="M4" s="571"/>
      <c r="N4" s="395" t="s">
        <v>996</v>
      </c>
      <c r="O4" s="572"/>
      <c r="P4" s="572"/>
      <c r="Q4" s="573"/>
    </row>
    <row r="5" spans="1:46" ht="25.5" customHeight="1" x14ac:dyDescent="0.25">
      <c r="A5" s="31"/>
      <c r="B5" s="32"/>
      <c r="C5" s="221"/>
      <c r="D5" s="269"/>
      <c r="E5" s="31"/>
      <c r="F5" s="252"/>
      <c r="G5" s="238"/>
      <c r="H5" s="238"/>
      <c r="I5" s="238"/>
      <c r="J5" s="238"/>
      <c r="K5" s="238"/>
      <c r="L5" s="237"/>
      <c r="M5" s="261"/>
      <c r="N5" s="237"/>
      <c r="O5" s="66"/>
      <c r="P5" s="35"/>
      <c r="Q5" s="36"/>
      <c r="R5" s="36"/>
      <c r="S5" s="36"/>
      <c r="T5" s="36"/>
      <c r="U5" s="35"/>
      <c r="V5" s="35"/>
      <c r="W5" s="36"/>
      <c r="X5" s="36"/>
      <c r="Y5" s="36"/>
      <c r="Z5" s="36"/>
      <c r="AA5" s="226"/>
      <c r="AB5" s="35"/>
      <c r="AC5" s="36"/>
      <c r="AD5" s="226"/>
      <c r="AE5" s="250"/>
      <c r="AF5" s="36"/>
      <c r="AG5" s="227"/>
      <c r="AH5" s="35"/>
      <c r="AI5" s="36"/>
      <c r="AJ5" s="226"/>
      <c r="AK5" s="250"/>
      <c r="AL5" s="36"/>
      <c r="AM5" s="66"/>
      <c r="AN5" s="66"/>
      <c r="AO5" s="581" t="s">
        <v>32</v>
      </c>
      <c r="AP5" s="582"/>
      <c r="AQ5" s="582"/>
      <c r="AR5" s="583"/>
      <c r="AS5" s="582"/>
      <c r="AT5" s="584"/>
    </row>
    <row r="6" spans="1:46" ht="36" customHeight="1" x14ac:dyDescent="0.25">
      <c r="A6" s="37"/>
      <c r="B6" s="38"/>
      <c r="C6" s="222"/>
      <c r="D6" s="585" t="s">
        <v>775</v>
      </c>
      <c r="E6" s="586"/>
      <c r="F6" s="587"/>
      <c r="G6" s="228"/>
      <c r="H6" s="228"/>
      <c r="I6" s="228"/>
      <c r="J6" s="228"/>
      <c r="K6" s="228"/>
      <c r="L6" s="588" t="s">
        <v>766</v>
      </c>
      <c r="M6" s="589"/>
      <c r="N6" s="590"/>
      <c r="O6" s="591" t="s">
        <v>33</v>
      </c>
      <c r="P6" s="589"/>
      <c r="Q6" s="589"/>
      <c r="R6" s="589"/>
      <c r="S6" s="589"/>
      <c r="T6" s="590"/>
      <c r="U6" s="591" t="s">
        <v>34</v>
      </c>
      <c r="V6" s="589"/>
      <c r="W6" s="589"/>
      <c r="X6" s="589"/>
      <c r="Y6" s="589"/>
      <c r="Z6" s="590"/>
      <c r="AA6" s="591" t="s">
        <v>35</v>
      </c>
      <c r="AB6" s="589"/>
      <c r="AC6" s="589"/>
      <c r="AD6" s="589"/>
      <c r="AE6" s="589"/>
      <c r="AF6" s="590"/>
      <c r="AG6" s="591" t="s">
        <v>36</v>
      </c>
      <c r="AH6" s="589"/>
      <c r="AI6" s="589"/>
      <c r="AJ6" s="589"/>
      <c r="AK6" s="589"/>
      <c r="AL6" s="590"/>
      <c r="AM6" s="239"/>
      <c r="AN6" s="239"/>
      <c r="AO6" s="578" t="s">
        <v>761</v>
      </c>
      <c r="AP6" s="579"/>
      <c r="AQ6" s="580"/>
      <c r="AR6" s="592" t="s">
        <v>37</v>
      </c>
      <c r="AS6" s="593"/>
      <c r="AT6" s="594"/>
    </row>
    <row r="7" spans="1:46" ht="75" customHeight="1" x14ac:dyDescent="0.25">
      <c r="A7" s="164" t="s">
        <v>776</v>
      </c>
      <c r="B7" s="216" t="s">
        <v>747</v>
      </c>
      <c r="C7" s="216" t="s">
        <v>746</v>
      </c>
      <c r="D7" s="270" t="s">
        <v>748</v>
      </c>
      <c r="E7" s="217" t="s">
        <v>749</v>
      </c>
      <c r="F7" s="217" t="s">
        <v>750</v>
      </c>
      <c r="G7" s="216" t="s">
        <v>1131</v>
      </c>
      <c r="H7" s="216" t="s">
        <v>1132</v>
      </c>
      <c r="I7" s="216" t="s">
        <v>1133</v>
      </c>
      <c r="J7" s="216" t="s">
        <v>1134</v>
      </c>
      <c r="K7" s="216" t="s">
        <v>751</v>
      </c>
      <c r="L7" s="166" t="s">
        <v>752</v>
      </c>
      <c r="M7" s="262" t="s">
        <v>753</v>
      </c>
      <c r="N7" s="166" t="s">
        <v>754</v>
      </c>
      <c r="O7" s="165" t="s">
        <v>777</v>
      </c>
      <c r="P7" s="165" t="s">
        <v>778</v>
      </c>
      <c r="Q7" s="165" t="s">
        <v>38</v>
      </c>
      <c r="R7" s="166" t="s">
        <v>779</v>
      </c>
      <c r="S7" s="251" t="s">
        <v>780</v>
      </c>
      <c r="T7" s="166" t="s">
        <v>39</v>
      </c>
      <c r="U7" s="165" t="s">
        <v>781</v>
      </c>
      <c r="V7" s="165" t="s">
        <v>782</v>
      </c>
      <c r="W7" s="165" t="s">
        <v>38</v>
      </c>
      <c r="X7" s="166" t="s">
        <v>783</v>
      </c>
      <c r="Y7" s="251" t="s">
        <v>784</v>
      </c>
      <c r="Z7" s="166" t="s">
        <v>39</v>
      </c>
      <c r="AA7" s="165" t="s">
        <v>755</v>
      </c>
      <c r="AB7" s="165" t="s">
        <v>768</v>
      </c>
      <c r="AC7" s="165" t="s">
        <v>769</v>
      </c>
      <c r="AD7" s="166" t="s">
        <v>756</v>
      </c>
      <c r="AE7" s="251" t="s">
        <v>770</v>
      </c>
      <c r="AF7" s="166" t="s">
        <v>762</v>
      </c>
      <c r="AG7" s="165" t="s">
        <v>757</v>
      </c>
      <c r="AH7" s="165" t="s">
        <v>771</v>
      </c>
      <c r="AI7" s="165" t="s">
        <v>40</v>
      </c>
      <c r="AJ7" s="166" t="s">
        <v>772</v>
      </c>
      <c r="AK7" s="251" t="s">
        <v>773</v>
      </c>
      <c r="AL7" s="166" t="s">
        <v>767</v>
      </c>
      <c r="AM7" s="240"/>
      <c r="AN7" s="240"/>
      <c r="AO7" s="166" t="s">
        <v>758</v>
      </c>
      <c r="AP7" s="166" t="s">
        <v>759</v>
      </c>
      <c r="AQ7" s="166" t="s">
        <v>760</v>
      </c>
      <c r="AR7" s="165" t="s">
        <v>763</v>
      </c>
      <c r="AS7" s="165" t="s">
        <v>764</v>
      </c>
      <c r="AT7" s="165" t="s">
        <v>774</v>
      </c>
    </row>
    <row r="8" spans="1:46" ht="39.75" customHeight="1" x14ac:dyDescent="0.25">
      <c r="A8" s="568">
        <v>1</v>
      </c>
      <c r="B8" s="563" t="s">
        <v>1017</v>
      </c>
      <c r="C8" s="563">
        <v>0.5</v>
      </c>
      <c r="D8" s="556" t="s">
        <v>999</v>
      </c>
      <c r="E8" s="558" t="s">
        <v>1000</v>
      </c>
      <c r="F8" s="548">
        <v>0.25</v>
      </c>
      <c r="G8" s="549">
        <v>0.1</v>
      </c>
      <c r="H8" s="549">
        <v>0.3</v>
      </c>
      <c r="I8" s="549">
        <v>0.3</v>
      </c>
      <c r="J8" s="549">
        <v>0.3</v>
      </c>
      <c r="K8" s="549">
        <v>1</v>
      </c>
      <c r="L8" s="241">
        <v>1</v>
      </c>
      <c r="M8" s="255" t="s">
        <v>1001</v>
      </c>
      <c r="N8" s="257">
        <v>0.1</v>
      </c>
      <c r="O8" s="545">
        <f>+R8+R9+R10</f>
        <v>7.5000000000000011E-2</v>
      </c>
      <c r="P8" s="545">
        <f>+S8+S9+S10</f>
        <v>7.5000000000000011E-2</v>
      </c>
      <c r="Q8" s="545">
        <f>P8/O8</f>
        <v>1</v>
      </c>
      <c r="R8" s="268">
        <v>2.5000000000000001E-2</v>
      </c>
      <c r="S8" s="268">
        <v>2.5000000000000001E-2</v>
      </c>
      <c r="T8" s="259">
        <f>S8/R8</f>
        <v>1</v>
      </c>
      <c r="U8" s="545">
        <f>+X8+X9+X10</f>
        <v>7.5000000000000011E-2</v>
      </c>
      <c r="V8" s="545"/>
      <c r="W8" s="545">
        <f>V8/U8</f>
        <v>0</v>
      </c>
      <c r="X8" s="268">
        <v>2.5000000000000001E-2</v>
      </c>
      <c r="Y8" s="258"/>
      <c r="Z8" s="268">
        <f>Y8/X8</f>
        <v>0</v>
      </c>
      <c r="AA8" s="545">
        <f>+AD8+AD9+AD10</f>
        <v>7.5000000000000011E-2</v>
      </c>
      <c r="AB8" s="545"/>
      <c r="AC8" s="545">
        <f>AB8/AA8</f>
        <v>0</v>
      </c>
      <c r="AD8" s="235">
        <v>2.5000000000000001E-2</v>
      </c>
      <c r="AE8" s="230"/>
      <c r="AF8" s="230">
        <f>AE8/AD8</f>
        <v>0</v>
      </c>
      <c r="AG8" s="545">
        <f>+AJ8+AJ9+AJ10</f>
        <v>7.5000000000000011E-2</v>
      </c>
      <c r="AH8" s="545"/>
      <c r="AI8" s="545">
        <f>AH8/AG8</f>
        <v>0</v>
      </c>
      <c r="AJ8" s="235">
        <v>2.5000000000000001E-2</v>
      </c>
      <c r="AK8" s="230"/>
      <c r="AL8" s="242">
        <f>AK8/AJ8</f>
        <v>0</v>
      </c>
      <c r="AM8" s="243"/>
      <c r="AN8" s="243"/>
      <c r="AO8" s="231">
        <f t="shared" ref="AO8:AP17" si="0">+R8+X8+AD8+AJ8</f>
        <v>0.1</v>
      </c>
      <c r="AP8" s="231">
        <f t="shared" si="0"/>
        <v>2.5000000000000001E-2</v>
      </c>
      <c r="AQ8" s="230">
        <f t="shared" ref="AQ8:AQ17" si="1">AP8/AO8</f>
        <v>0.25</v>
      </c>
      <c r="AR8" s="539">
        <f>O8+U8+AA8+AG8</f>
        <v>0.30000000000000004</v>
      </c>
      <c r="AS8" s="539">
        <f>P8+V8+AB8+AH8</f>
        <v>7.5000000000000011E-2</v>
      </c>
      <c r="AT8" s="539">
        <f>AS8/AR8</f>
        <v>0.25</v>
      </c>
    </row>
    <row r="9" spans="1:46" ht="39.75" customHeight="1" x14ac:dyDescent="0.25">
      <c r="A9" s="569"/>
      <c r="B9" s="564"/>
      <c r="C9" s="564"/>
      <c r="D9" s="574"/>
      <c r="E9" s="566"/>
      <c r="F9" s="552"/>
      <c r="G9" s="550"/>
      <c r="H9" s="550"/>
      <c r="I9" s="550"/>
      <c r="J9" s="550"/>
      <c r="K9" s="550"/>
      <c r="L9" s="244">
        <v>2</v>
      </c>
      <c r="M9" s="256" t="s">
        <v>1002</v>
      </c>
      <c r="N9" s="232">
        <v>0.1</v>
      </c>
      <c r="O9" s="546"/>
      <c r="P9" s="546"/>
      <c r="Q9" s="546"/>
      <c r="R9" s="234">
        <v>2.5000000000000001E-2</v>
      </c>
      <c r="S9" s="234">
        <v>2.5000000000000001E-2</v>
      </c>
      <c r="T9" s="224">
        <f>S9/R9</f>
        <v>1</v>
      </c>
      <c r="U9" s="546"/>
      <c r="V9" s="546"/>
      <c r="W9" s="546">
        <v>0</v>
      </c>
      <c r="X9" s="234">
        <v>2.5000000000000001E-2</v>
      </c>
      <c r="Y9" s="244"/>
      <c r="Z9" s="234">
        <f>Y9/X9</f>
        <v>0</v>
      </c>
      <c r="AA9" s="546"/>
      <c r="AB9" s="546"/>
      <c r="AC9" s="546">
        <v>0</v>
      </c>
      <c r="AD9" s="234">
        <v>2.5000000000000001E-2</v>
      </c>
      <c r="AE9" s="224"/>
      <c r="AF9" s="224">
        <f>AE9/AD9</f>
        <v>0</v>
      </c>
      <c r="AG9" s="546"/>
      <c r="AH9" s="546"/>
      <c r="AI9" s="546">
        <v>0</v>
      </c>
      <c r="AJ9" s="234">
        <v>2.5000000000000001E-2</v>
      </c>
      <c r="AK9" s="224"/>
      <c r="AL9" s="245">
        <f>AK9/AJ9</f>
        <v>0</v>
      </c>
      <c r="AM9" s="233"/>
      <c r="AN9" s="233"/>
      <c r="AO9" s="232">
        <f t="shared" si="0"/>
        <v>0.1</v>
      </c>
      <c r="AP9" s="232">
        <f t="shared" si="0"/>
        <v>2.5000000000000001E-2</v>
      </c>
      <c r="AQ9" s="224">
        <f t="shared" si="1"/>
        <v>0.25</v>
      </c>
      <c r="AR9" s="541"/>
      <c r="AS9" s="541"/>
      <c r="AT9" s="541"/>
    </row>
    <row r="10" spans="1:46" ht="39.75" customHeight="1" x14ac:dyDescent="0.25">
      <c r="A10" s="569"/>
      <c r="B10" s="564"/>
      <c r="C10" s="564"/>
      <c r="D10" s="575"/>
      <c r="E10" s="567"/>
      <c r="F10" s="553"/>
      <c r="G10" s="551"/>
      <c r="H10" s="551"/>
      <c r="I10" s="551"/>
      <c r="J10" s="551"/>
      <c r="K10" s="551"/>
      <c r="L10" s="246">
        <v>3</v>
      </c>
      <c r="M10" s="263" t="s">
        <v>1003</v>
      </c>
      <c r="N10" s="279">
        <v>0.1</v>
      </c>
      <c r="O10" s="547"/>
      <c r="P10" s="547"/>
      <c r="Q10" s="547"/>
      <c r="R10" s="281">
        <v>2.5000000000000001E-2</v>
      </c>
      <c r="S10" s="281">
        <v>2.5000000000000001E-2</v>
      </c>
      <c r="T10" s="282">
        <f>S10/R10</f>
        <v>1</v>
      </c>
      <c r="U10" s="547"/>
      <c r="V10" s="547"/>
      <c r="W10" s="547">
        <v>0</v>
      </c>
      <c r="X10" s="281">
        <v>2.5000000000000001E-2</v>
      </c>
      <c r="Y10" s="280"/>
      <c r="Z10" s="281">
        <f>Y10/X10</f>
        <v>0</v>
      </c>
      <c r="AA10" s="547"/>
      <c r="AB10" s="547"/>
      <c r="AC10" s="547">
        <v>0</v>
      </c>
      <c r="AD10" s="236">
        <v>2.5000000000000001E-2</v>
      </c>
      <c r="AE10" s="225"/>
      <c r="AF10" s="225">
        <f>AE10/AD10</f>
        <v>0</v>
      </c>
      <c r="AG10" s="547"/>
      <c r="AH10" s="547"/>
      <c r="AI10" s="547">
        <v>0</v>
      </c>
      <c r="AJ10" s="236">
        <v>2.5000000000000001E-2</v>
      </c>
      <c r="AK10" s="225"/>
      <c r="AL10" s="248">
        <f>AK10/AJ10</f>
        <v>0</v>
      </c>
      <c r="AM10" s="249"/>
      <c r="AN10" s="249"/>
      <c r="AO10" s="247">
        <f t="shared" si="0"/>
        <v>0.1</v>
      </c>
      <c r="AP10" s="247">
        <f t="shared" si="0"/>
        <v>2.5000000000000001E-2</v>
      </c>
      <c r="AQ10" s="225">
        <f t="shared" si="1"/>
        <v>0.25</v>
      </c>
      <c r="AR10" s="540"/>
      <c r="AS10" s="540"/>
      <c r="AT10" s="540"/>
    </row>
    <row r="11" spans="1:46" ht="39.75" customHeight="1" x14ac:dyDescent="0.25">
      <c r="A11" s="569"/>
      <c r="B11" s="564"/>
      <c r="C11" s="564"/>
      <c r="D11" s="556" t="s">
        <v>1004</v>
      </c>
      <c r="E11" s="558" t="s">
        <v>1005</v>
      </c>
      <c r="F11" s="548">
        <v>0.25</v>
      </c>
      <c r="G11" s="548">
        <v>0.1</v>
      </c>
      <c r="H11" s="548">
        <v>0.3</v>
      </c>
      <c r="I11" s="548">
        <v>0.3</v>
      </c>
      <c r="J11" s="548">
        <v>0.3</v>
      </c>
      <c r="K11" s="548">
        <v>1</v>
      </c>
      <c r="L11" s="241">
        <v>1</v>
      </c>
      <c r="M11" s="255" t="s">
        <v>1006</v>
      </c>
      <c r="N11" s="231">
        <v>0.1</v>
      </c>
      <c r="O11" s="545">
        <f>+R11+R12+R13</f>
        <v>0.05</v>
      </c>
      <c r="P11" s="545">
        <f>+S11+S12+S13</f>
        <v>0.05</v>
      </c>
      <c r="Q11" s="545">
        <f>P11/O11</f>
        <v>1</v>
      </c>
      <c r="R11" s="235">
        <v>0.05</v>
      </c>
      <c r="S11" s="235">
        <v>0.05</v>
      </c>
      <c r="T11" s="230">
        <f>S11/R11</f>
        <v>1</v>
      </c>
      <c r="U11" s="545">
        <f>+X11+X12+X13</f>
        <v>7.0000000000000007E-2</v>
      </c>
      <c r="V11" s="545"/>
      <c r="W11" s="545">
        <f>V11/U11</f>
        <v>0</v>
      </c>
      <c r="X11" s="235">
        <v>0.05</v>
      </c>
      <c r="Y11" s="241"/>
      <c r="Z11" s="235">
        <f>Y11/X11</f>
        <v>0</v>
      </c>
      <c r="AA11" s="545">
        <f>+AD11+AD12+AD13</f>
        <v>0.1</v>
      </c>
      <c r="AB11" s="545"/>
      <c r="AC11" s="545">
        <f>AB11/AA11</f>
        <v>0</v>
      </c>
      <c r="AD11" s="235">
        <v>0</v>
      </c>
      <c r="AE11" s="241"/>
      <c r="AF11" s="230">
        <v>0</v>
      </c>
      <c r="AG11" s="545">
        <f>+AJ11+AJ12+AJ13</f>
        <v>0.08</v>
      </c>
      <c r="AH11" s="545"/>
      <c r="AI11" s="545">
        <f>AH11/AG11</f>
        <v>0</v>
      </c>
      <c r="AJ11" s="235">
        <v>0</v>
      </c>
      <c r="AK11" s="241"/>
      <c r="AL11" s="242">
        <v>0</v>
      </c>
      <c r="AM11" s="243"/>
      <c r="AN11" s="243"/>
      <c r="AO11" s="231">
        <f t="shared" si="0"/>
        <v>0.1</v>
      </c>
      <c r="AP11" s="231">
        <f t="shared" si="0"/>
        <v>0.05</v>
      </c>
      <c r="AQ11" s="230">
        <f t="shared" si="1"/>
        <v>0.5</v>
      </c>
      <c r="AR11" s="537">
        <f>O11+U11+AA11+AG11</f>
        <v>0.30000000000000004</v>
      </c>
      <c r="AS11" s="537">
        <f>P11+V11+AB11+AH11</f>
        <v>0.05</v>
      </c>
      <c r="AT11" s="537">
        <f>AS11/AR11</f>
        <v>0.16666666666666666</v>
      </c>
    </row>
    <row r="12" spans="1:46" ht="39.75" customHeight="1" x14ac:dyDescent="0.25">
      <c r="A12" s="569"/>
      <c r="B12" s="564"/>
      <c r="C12" s="564"/>
      <c r="D12" s="574"/>
      <c r="E12" s="566"/>
      <c r="F12" s="552"/>
      <c r="G12" s="552"/>
      <c r="H12" s="552"/>
      <c r="I12" s="552"/>
      <c r="J12" s="552"/>
      <c r="K12" s="552"/>
      <c r="L12" s="244">
        <v>2</v>
      </c>
      <c r="M12" s="256" t="s">
        <v>1007</v>
      </c>
      <c r="N12" s="232">
        <v>0.1</v>
      </c>
      <c r="O12" s="546"/>
      <c r="P12" s="546"/>
      <c r="Q12" s="546"/>
      <c r="R12" s="234">
        <v>0</v>
      </c>
      <c r="S12" s="234">
        <v>0</v>
      </c>
      <c r="T12" s="224">
        <v>0</v>
      </c>
      <c r="U12" s="546"/>
      <c r="V12" s="546"/>
      <c r="W12" s="546">
        <v>0</v>
      </c>
      <c r="X12" s="234">
        <v>0.01</v>
      </c>
      <c r="Y12" s="244"/>
      <c r="Z12" s="234">
        <v>0</v>
      </c>
      <c r="AA12" s="546"/>
      <c r="AB12" s="546"/>
      <c r="AC12" s="546">
        <v>0</v>
      </c>
      <c r="AD12" s="234">
        <v>0.05</v>
      </c>
      <c r="AE12" s="244"/>
      <c r="AF12" s="224">
        <v>0</v>
      </c>
      <c r="AG12" s="546"/>
      <c r="AH12" s="546"/>
      <c r="AI12" s="546">
        <v>0</v>
      </c>
      <c r="AJ12" s="234">
        <v>0.04</v>
      </c>
      <c r="AK12" s="244"/>
      <c r="AL12" s="245">
        <v>0</v>
      </c>
      <c r="AM12" s="233"/>
      <c r="AN12" s="233"/>
      <c r="AO12" s="232">
        <f t="shared" si="0"/>
        <v>0.1</v>
      </c>
      <c r="AP12" s="232">
        <f t="shared" si="0"/>
        <v>0</v>
      </c>
      <c r="AQ12" s="224">
        <f t="shared" si="1"/>
        <v>0</v>
      </c>
      <c r="AR12" s="542"/>
      <c r="AS12" s="542"/>
      <c r="AT12" s="542"/>
    </row>
    <row r="13" spans="1:46" ht="39.75" customHeight="1" x14ac:dyDescent="0.25">
      <c r="A13" s="570"/>
      <c r="B13" s="565"/>
      <c r="C13" s="565"/>
      <c r="D13" s="575"/>
      <c r="E13" s="567"/>
      <c r="F13" s="553"/>
      <c r="G13" s="553"/>
      <c r="H13" s="553"/>
      <c r="I13" s="553"/>
      <c r="J13" s="553"/>
      <c r="K13" s="553"/>
      <c r="L13" s="246">
        <v>3</v>
      </c>
      <c r="M13" s="263" t="s">
        <v>1008</v>
      </c>
      <c r="N13" s="247">
        <v>0.1</v>
      </c>
      <c r="O13" s="547"/>
      <c r="P13" s="547"/>
      <c r="Q13" s="547"/>
      <c r="R13" s="236">
        <v>0</v>
      </c>
      <c r="S13" s="236">
        <v>0</v>
      </c>
      <c r="T13" s="225">
        <v>0</v>
      </c>
      <c r="U13" s="547"/>
      <c r="V13" s="547"/>
      <c r="W13" s="547">
        <v>0</v>
      </c>
      <c r="X13" s="236">
        <v>0.01</v>
      </c>
      <c r="Y13" s="246"/>
      <c r="Z13" s="236">
        <v>0</v>
      </c>
      <c r="AA13" s="547"/>
      <c r="AB13" s="547"/>
      <c r="AC13" s="547">
        <v>0</v>
      </c>
      <c r="AD13" s="236">
        <v>0.05</v>
      </c>
      <c r="AE13" s="246"/>
      <c r="AF13" s="225">
        <v>0</v>
      </c>
      <c r="AG13" s="547"/>
      <c r="AH13" s="547"/>
      <c r="AI13" s="547">
        <v>0</v>
      </c>
      <c r="AJ13" s="236">
        <v>0.04</v>
      </c>
      <c r="AK13" s="246"/>
      <c r="AL13" s="248">
        <v>0</v>
      </c>
      <c r="AM13" s="249"/>
      <c r="AN13" s="249"/>
      <c r="AO13" s="247">
        <f t="shared" si="0"/>
        <v>0.1</v>
      </c>
      <c r="AP13" s="247">
        <f t="shared" si="0"/>
        <v>0</v>
      </c>
      <c r="AQ13" s="225">
        <f t="shared" si="1"/>
        <v>0</v>
      </c>
      <c r="AR13" s="538"/>
      <c r="AS13" s="538"/>
      <c r="AT13" s="538"/>
    </row>
    <row r="14" spans="1:46" ht="39.75" customHeight="1" x14ac:dyDescent="0.25">
      <c r="A14" s="560">
        <v>2</v>
      </c>
      <c r="B14" s="558" t="s">
        <v>1018</v>
      </c>
      <c r="C14" s="563">
        <v>0.5</v>
      </c>
      <c r="D14" s="556" t="s">
        <v>1009</v>
      </c>
      <c r="E14" s="558" t="s">
        <v>1010</v>
      </c>
      <c r="F14" s="554">
        <v>0.25</v>
      </c>
      <c r="G14" s="554">
        <v>0.1</v>
      </c>
      <c r="H14" s="554">
        <v>0.3</v>
      </c>
      <c r="I14" s="554">
        <v>0.3</v>
      </c>
      <c r="J14" s="554">
        <v>0.3</v>
      </c>
      <c r="K14" s="554">
        <v>1</v>
      </c>
      <c r="L14" s="241">
        <v>1</v>
      </c>
      <c r="M14" s="255" t="s">
        <v>1011</v>
      </c>
      <c r="N14" s="266">
        <v>0.15</v>
      </c>
      <c r="O14" s="548">
        <f>+R14+R15</f>
        <v>0.1</v>
      </c>
      <c r="P14" s="548">
        <f>+S14+S15</f>
        <v>0.1</v>
      </c>
      <c r="Q14" s="548">
        <f>P14/O14</f>
        <v>1</v>
      </c>
      <c r="R14" s="235">
        <v>0.1</v>
      </c>
      <c r="S14" s="235">
        <v>0.1</v>
      </c>
      <c r="T14" s="230">
        <f>S14/R14</f>
        <v>1</v>
      </c>
      <c r="U14" s="548">
        <f>+X14+X15</f>
        <v>0.1</v>
      </c>
      <c r="V14" s="548"/>
      <c r="W14" s="548">
        <f>V14/U14</f>
        <v>0</v>
      </c>
      <c r="X14" s="235">
        <v>0.05</v>
      </c>
      <c r="Y14" s="241"/>
      <c r="Z14" s="235">
        <f>Y14/X14</f>
        <v>0</v>
      </c>
      <c r="AA14" s="548">
        <f>+AD14+AD15</f>
        <v>0.05</v>
      </c>
      <c r="AB14" s="548"/>
      <c r="AC14" s="548">
        <f>AB14/AA14</f>
        <v>0</v>
      </c>
      <c r="AD14" s="235">
        <v>0</v>
      </c>
      <c r="AE14" s="241"/>
      <c r="AF14" s="230">
        <v>0</v>
      </c>
      <c r="AG14" s="548">
        <f>+AJ14+AJ15</f>
        <v>0.05</v>
      </c>
      <c r="AH14" s="548"/>
      <c r="AI14" s="548">
        <f>AH14/AG14</f>
        <v>0</v>
      </c>
      <c r="AJ14" s="235">
        <v>0</v>
      </c>
      <c r="AK14" s="241"/>
      <c r="AL14" s="242">
        <v>0</v>
      </c>
      <c r="AM14" s="243"/>
      <c r="AN14" s="243"/>
      <c r="AO14" s="231">
        <f t="shared" si="0"/>
        <v>0.15000000000000002</v>
      </c>
      <c r="AP14" s="231">
        <f t="shared" si="0"/>
        <v>0.1</v>
      </c>
      <c r="AQ14" s="230">
        <f t="shared" si="1"/>
        <v>0.66666666666666663</v>
      </c>
      <c r="AR14" s="537">
        <f>O14+U14+AA14+AG14</f>
        <v>0.3</v>
      </c>
      <c r="AS14" s="537">
        <f>P14+V14+AB14+AH14</f>
        <v>0.1</v>
      </c>
      <c r="AT14" s="537">
        <f>AS14/AR14</f>
        <v>0.33333333333333337</v>
      </c>
    </row>
    <row r="15" spans="1:46" ht="39.75" customHeight="1" x14ac:dyDescent="0.25">
      <c r="A15" s="561"/>
      <c r="B15" s="566"/>
      <c r="C15" s="564"/>
      <c r="D15" s="557"/>
      <c r="E15" s="559"/>
      <c r="F15" s="555"/>
      <c r="G15" s="555"/>
      <c r="H15" s="555"/>
      <c r="I15" s="555"/>
      <c r="J15" s="555"/>
      <c r="K15" s="555"/>
      <c r="L15" s="244">
        <v>2</v>
      </c>
      <c r="M15" s="256" t="s">
        <v>1012</v>
      </c>
      <c r="N15" s="265">
        <v>0.15</v>
      </c>
      <c r="O15" s="544"/>
      <c r="P15" s="544"/>
      <c r="Q15" s="544"/>
      <c r="R15" s="234">
        <v>0</v>
      </c>
      <c r="S15" s="234">
        <v>0</v>
      </c>
      <c r="T15" s="224">
        <v>0</v>
      </c>
      <c r="U15" s="544"/>
      <c r="V15" s="544"/>
      <c r="W15" s="544">
        <v>0</v>
      </c>
      <c r="X15" s="234">
        <v>0.05</v>
      </c>
      <c r="Y15" s="244"/>
      <c r="Z15" s="234">
        <v>0</v>
      </c>
      <c r="AA15" s="544"/>
      <c r="AB15" s="544"/>
      <c r="AC15" s="544">
        <v>0</v>
      </c>
      <c r="AD15" s="234">
        <v>0.05</v>
      </c>
      <c r="AE15" s="244"/>
      <c r="AF15" s="224">
        <v>0</v>
      </c>
      <c r="AG15" s="544"/>
      <c r="AH15" s="544"/>
      <c r="AI15" s="544">
        <v>0</v>
      </c>
      <c r="AJ15" s="234">
        <v>0.05</v>
      </c>
      <c r="AK15" s="244"/>
      <c r="AL15" s="245">
        <v>0</v>
      </c>
      <c r="AM15" s="233"/>
      <c r="AN15" s="233"/>
      <c r="AO15" s="232">
        <f t="shared" si="0"/>
        <v>0.15000000000000002</v>
      </c>
      <c r="AP15" s="232">
        <f t="shared" si="0"/>
        <v>0</v>
      </c>
      <c r="AQ15" s="224">
        <f t="shared" si="1"/>
        <v>0</v>
      </c>
      <c r="AR15" s="538"/>
      <c r="AS15" s="538"/>
      <c r="AT15" s="538"/>
    </row>
    <row r="16" spans="1:46" ht="39.75" customHeight="1" x14ac:dyDescent="0.25">
      <c r="A16" s="561"/>
      <c r="B16" s="566"/>
      <c r="C16" s="564"/>
      <c r="D16" s="554" t="s">
        <v>1013</v>
      </c>
      <c r="E16" s="576" t="s">
        <v>1014</v>
      </c>
      <c r="F16" s="554">
        <v>0.25</v>
      </c>
      <c r="G16" s="554">
        <v>0.1</v>
      </c>
      <c r="H16" s="554">
        <v>0.3</v>
      </c>
      <c r="I16" s="554">
        <v>0.3</v>
      </c>
      <c r="J16" s="554">
        <v>0.3</v>
      </c>
      <c r="K16" s="554">
        <v>1</v>
      </c>
      <c r="L16" s="244">
        <v>1</v>
      </c>
      <c r="M16" s="256" t="s">
        <v>1015</v>
      </c>
      <c r="N16" s="265">
        <v>0.15</v>
      </c>
      <c r="O16" s="543">
        <f>+R16+R17</f>
        <v>7.4999999999999997E-2</v>
      </c>
      <c r="P16" s="543">
        <f>+S16+S17</f>
        <v>7.4999999999999997E-2</v>
      </c>
      <c r="Q16" s="543">
        <f>P16/O16</f>
        <v>1</v>
      </c>
      <c r="R16" s="234">
        <v>3.7499999999999999E-2</v>
      </c>
      <c r="S16" s="234">
        <v>3.7499999999999999E-2</v>
      </c>
      <c r="T16" s="224">
        <f>S16/R16</f>
        <v>1</v>
      </c>
      <c r="U16" s="543">
        <f>+X16+X17</f>
        <v>7.4999999999999997E-2</v>
      </c>
      <c r="V16" s="543"/>
      <c r="W16" s="543">
        <f>V16/U16</f>
        <v>0</v>
      </c>
      <c r="X16" s="234">
        <v>3.7499999999999999E-2</v>
      </c>
      <c r="Y16" s="244"/>
      <c r="Z16" s="234">
        <f>Y16/X16</f>
        <v>0</v>
      </c>
      <c r="AA16" s="543">
        <f>+AD16+AD17</f>
        <v>7.4999999999999997E-2</v>
      </c>
      <c r="AB16" s="543"/>
      <c r="AC16" s="543">
        <f>AB16/AA16</f>
        <v>0</v>
      </c>
      <c r="AD16" s="234">
        <v>3.7499999999999999E-2</v>
      </c>
      <c r="AE16" s="244"/>
      <c r="AF16" s="224">
        <f>AE16/AD16</f>
        <v>0</v>
      </c>
      <c r="AG16" s="543">
        <f>+AJ16+AJ17</f>
        <v>7.4999999999999997E-2</v>
      </c>
      <c r="AH16" s="543"/>
      <c r="AI16" s="543">
        <f>AH16/AG16</f>
        <v>0</v>
      </c>
      <c r="AJ16" s="234">
        <v>3.7499999999999999E-2</v>
      </c>
      <c r="AK16" s="244"/>
      <c r="AL16" s="245">
        <f>AK16/AJ16</f>
        <v>0</v>
      </c>
      <c r="AM16" s="233"/>
      <c r="AN16" s="233"/>
      <c r="AO16" s="232">
        <f t="shared" si="0"/>
        <v>0.15</v>
      </c>
      <c r="AP16" s="232">
        <f t="shared" si="0"/>
        <v>3.7499999999999999E-2</v>
      </c>
      <c r="AQ16" s="224">
        <f t="shared" si="1"/>
        <v>0.25</v>
      </c>
      <c r="AR16" s="539">
        <f>O16+U16+AA16+AG16</f>
        <v>0.3</v>
      </c>
      <c r="AS16" s="539">
        <f>P16+V16+AB16+AH16</f>
        <v>7.4999999999999997E-2</v>
      </c>
      <c r="AT16" s="539">
        <f>AS16/AR16</f>
        <v>0.25</v>
      </c>
    </row>
    <row r="17" spans="1:46" ht="39.75" customHeight="1" x14ac:dyDescent="0.25">
      <c r="A17" s="562"/>
      <c r="B17" s="567"/>
      <c r="C17" s="565"/>
      <c r="D17" s="555"/>
      <c r="E17" s="577"/>
      <c r="F17" s="555"/>
      <c r="G17" s="555"/>
      <c r="H17" s="555"/>
      <c r="I17" s="555"/>
      <c r="J17" s="555"/>
      <c r="K17" s="555"/>
      <c r="L17" s="244">
        <v>2</v>
      </c>
      <c r="M17" s="256" t="s">
        <v>1016</v>
      </c>
      <c r="N17" s="265">
        <v>0.15</v>
      </c>
      <c r="O17" s="544"/>
      <c r="P17" s="544"/>
      <c r="Q17" s="544"/>
      <c r="R17" s="234">
        <v>3.7499999999999999E-2</v>
      </c>
      <c r="S17" s="234">
        <v>3.7499999999999999E-2</v>
      </c>
      <c r="T17" s="224">
        <f>S17/R17</f>
        <v>1</v>
      </c>
      <c r="U17" s="544"/>
      <c r="V17" s="544"/>
      <c r="W17" s="544">
        <v>0</v>
      </c>
      <c r="X17" s="234">
        <v>3.7499999999999999E-2</v>
      </c>
      <c r="Y17" s="244"/>
      <c r="Z17" s="234">
        <f>Y17/X17</f>
        <v>0</v>
      </c>
      <c r="AA17" s="544"/>
      <c r="AB17" s="544"/>
      <c r="AC17" s="544">
        <v>0</v>
      </c>
      <c r="AD17" s="234">
        <v>3.7499999999999999E-2</v>
      </c>
      <c r="AE17" s="244"/>
      <c r="AF17" s="224">
        <f>AE17/AD17</f>
        <v>0</v>
      </c>
      <c r="AG17" s="544"/>
      <c r="AH17" s="544"/>
      <c r="AI17" s="544">
        <v>0</v>
      </c>
      <c r="AJ17" s="234">
        <v>3.7499999999999999E-2</v>
      </c>
      <c r="AK17" s="244"/>
      <c r="AL17" s="245">
        <f>AK17/AJ17</f>
        <v>0</v>
      </c>
      <c r="AM17" s="233"/>
      <c r="AN17" s="233"/>
      <c r="AO17" s="232">
        <f t="shared" si="0"/>
        <v>0.15</v>
      </c>
      <c r="AP17" s="232">
        <f t="shared" si="0"/>
        <v>3.7499999999999999E-2</v>
      </c>
      <c r="AQ17" s="224">
        <f t="shared" si="1"/>
        <v>0.25</v>
      </c>
      <c r="AR17" s="540"/>
      <c r="AS17" s="540"/>
      <c r="AT17" s="540"/>
    </row>
  </sheetData>
  <autoFilter ref="D7:AW10" xr:uid="{00000000-0009-0000-0000-000001000000}"/>
  <mergeCells count="113">
    <mergeCell ref="AO6:AQ6"/>
    <mergeCell ref="AO5:AT5"/>
    <mergeCell ref="D6:F6"/>
    <mergeCell ref="L6:N6"/>
    <mergeCell ref="O6:T6"/>
    <mergeCell ref="U6:Z6"/>
    <mergeCell ref="AR6:AT6"/>
    <mergeCell ref="AA6:AF6"/>
    <mergeCell ref="AG6:AL6"/>
    <mergeCell ref="A14:A17"/>
    <mergeCell ref="B8:B13"/>
    <mergeCell ref="B14:B17"/>
    <mergeCell ref="A8:A13"/>
    <mergeCell ref="C8:C13"/>
    <mergeCell ref="C14:C17"/>
    <mergeCell ref="A1:B4"/>
    <mergeCell ref="D4:M4"/>
    <mergeCell ref="N4:Q4"/>
    <mergeCell ref="D1:Q1"/>
    <mergeCell ref="D2:Q2"/>
    <mergeCell ref="D3:Q3"/>
    <mergeCell ref="D8:D10"/>
    <mergeCell ref="E8:E10"/>
    <mergeCell ref="E11:E13"/>
    <mergeCell ref="D11:D13"/>
    <mergeCell ref="F8:F10"/>
    <mergeCell ref="I14:I15"/>
    <mergeCell ref="J14:J15"/>
    <mergeCell ref="K14:K15"/>
    <mergeCell ref="D16:D17"/>
    <mergeCell ref="E16:E17"/>
    <mergeCell ref="F16:F17"/>
    <mergeCell ref="G16:G17"/>
    <mergeCell ref="H16:H17"/>
    <mergeCell ref="I16:I17"/>
    <mergeCell ref="J16:J17"/>
    <mergeCell ref="K16:K17"/>
    <mergeCell ref="D14:D15"/>
    <mergeCell ref="E14:E15"/>
    <mergeCell ref="F14:F15"/>
    <mergeCell ref="G14:G15"/>
    <mergeCell ref="H14:H15"/>
    <mergeCell ref="J8:J10"/>
    <mergeCell ref="K8:K10"/>
    <mergeCell ref="G11:G13"/>
    <mergeCell ref="H11:H13"/>
    <mergeCell ref="I11:I13"/>
    <mergeCell ref="J11:J13"/>
    <mergeCell ref="K11:K13"/>
    <mergeCell ref="G8:G10"/>
    <mergeCell ref="F11:F13"/>
    <mergeCell ref="H8:H10"/>
    <mergeCell ref="I8:I10"/>
    <mergeCell ref="U11:U13"/>
    <mergeCell ref="U14:U15"/>
    <mergeCell ref="U16:U17"/>
    <mergeCell ref="AA16:AA17"/>
    <mergeCell ref="Q11:Q13"/>
    <mergeCell ref="Q14:Q15"/>
    <mergeCell ref="Q16:Q17"/>
    <mergeCell ref="O8:O10"/>
    <mergeCell ref="O11:O13"/>
    <mergeCell ref="O14:O15"/>
    <mergeCell ref="O16:O17"/>
    <mergeCell ref="P8:P10"/>
    <mergeCell ref="P11:P13"/>
    <mergeCell ref="P14:P15"/>
    <mergeCell ref="P16:P17"/>
    <mergeCell ref="Q8:Q10"/>
    <mergeCell ref="U8:U10"/>
    <mergeCell ref="V8:V10"/>
    <mergeCell ref="V11:V13"/>
    <mergeCell ref="V14:V15"/>
    <mergeCell ref="V16:V17"/>
    <mergeCell ref="AB8:AB10"/>
    <mergeCell ref="AB11:AB13"/>
    <mergeCell ref="AB14:AB15"/>
    <mergeCell ref="AB16:AB17"/>
    <mergeCell ref="AA8:AA10"/>
    <mergeCell ref="AA11:AA13"/>
    <mergeCell ref="AA14:AA15"/>
    <mergeCell ref="W8:W10"/>
    <mergeCell ref="W11:W13"/>
    <mergeCell ref="W14:W15"/>
    <mergeCell ref="W16:W17"/>
    <mergeCell ref="AI16:AI17"/>
    <mergeCell ref="AH16:AH17"/>
    <mergeCell ref="AC8:AC10"/>
    <mergeCell ref="AC11:AC13"/>
    <mergeCell ref="AC14:AC15"/>
    <mergeCell ref="AC16:AC17"/>
    <mergeCell ref="AG16:AG17"/>
    <mergeCell ref="AG8:AG10"/>
    <mergeCell ref="AG11:AG13"/>
    <mergeCell ref="AG14:AG15"/>
    <mergeCell ref="AH8:AH10"/>
    <mergeCell ref="AH11:AH13"/>
    <mergeCell ref="AH14:AH15"/>
    <mergeCell ref="AI8:AI10"/>
    <mergeCell ref="AI11:AI13"/>
    <mergeCell ref="AI14:AI15"/>
    <mergeCell ref="AR14:AR15"/>
    <mergeCell ref="AS14:AS15"/>
    <mergeCell ref="AT14:AT15"/>
    <mergeCell ref="AR16:AR17"/>
    <mergeCell ref="AS16:AS17"/>
    <mergeCell ref="AT16:AT17"/>
    <mergeCell ref="AR8:AR10"/>
    <mergeCell ref="AS8:AS10"/>
    <mergeCell ref="AT8:AT10"/>
    <mergeCell ref="AR11:AR13"/>
    <mergeCell ref="AS11:AS13"/>
    <mergeCell ref="AT11:AT13"/>
  </mergeCells>
  <dataValidations count="21">
    <dataValidation allowBlank="1" showInputMessage="1" showErrorMessage="1" prompt="Corresponde al porcentaje total programado para la  sub tarea en la vigencia._x000a_" sqref="AO7" xr:uid="{00000000-0002-0000-0100-000000000000}"/>
    <dataValidation allowBlank="1" showInputMessage="1" showErrorMessage="1" prompt="Corresponde al porcentaje total ejecutado para la sub tarea en la vigencia._x000a_" sqref="AP7" xr:uid="{00000000-0002-0000-0100-000001000000}"/>
    <dataValidation allowBlank="1" showInputMessage="1" showErrorMessage="1" prompt="Corresponde a la sumatoria del porcentaje programado para las subtareas de cada trimestre." sqref="N7" xr:uid="{00000000-0002-0000-0100-000002000000}"/>
    <dataValidation allowBlank="1" showInputMessage="1" showErrorMessage="1" prompt="Ingresar la descripción de las sub tareas más representativas, necesarias para el cumplimiento de la tarea y logro de la actividad. _x000a_Si se relacionan procesos contractuales, tener presente que deben guadar coherencia con el Plan Anual de Adquisiciones._x000a_" sqref="M7" xr:uid="{00000000-0002-0000-0100-000003000000}"/>
    <dataValidation allowBlank="1" showInputMessage="1" showErrorMessage="1" prompt="Muestra la relación de la ejecución frente a la programación" sqref="T7 Z7 AT7 AL7 AF7 AQ7" xr:uid="{00000000-0002-0000-0100-000004000000}"/>
    <dataValidation allowBlank="1" showInputMessage="1" showErrorMessage="1" prompt="Muestra los resultados de la ejecución frente a la programación" sqref="W7 AC7 Q7 AI7" xr:uid="{00000000-0002-0000-0100-000005000000}"/>
    <dataValidation allowBlank="1" showInputMessage="1" showErrorMessage="1" prompt="Corresponde al porcentaje ejecutado de las sub tareas para el periodo reportado." sqref="AE7 AK7 S7 Y7" xr:uid="{00000000-0002-0000-0100-000006000000}"/>
    <dataValidation allowBlank="1" showInputMessage="1" showErrorMessage="1" prompt="Corresponde al porcentaje total programado para la tarea en la vigencia. La sumatoria por tarea debe ser del 10%." sqref="AR7" xr:uid="{00000000-0002-0000-0100-000007000000}"/>
    <dataValidation allowBlank="1" showInputMessage="1" showErrorMessage="1" prompt="Corresponde al porcentaje total ejecutado para la tarea en la vigencia." sqref="AS7" xr:uid="{00000000-0002-0000-0100-000008000000}"/>
    <dataValidation allowBlank="1" showInputMessage="1" showErrorMessage="1" prompt="Porcentaje asignado por el área para cada actividad, la sumatoria total debe corresponder al 100%. Algunos criterios a tener en cuenta pueden ser: presupuesto, aporte a metas PDD, según número de actividades, nivel de importantancia, entre otros." sqref="C7" xr:uid="{00000000-0002-0000-0100-000009000000}"/>
    <dataValidation allowBlank="1" showInputMessage="1" showErrorMessage="1" prompt="Registrar el porcentaje asginado a la tarea para la vigencia. " sqref="G7:J7" xr:uid="{00000000-0002-0000-0100-00000A000000}"/>
    <dataValidation allowBlank="1" showInputMessage="1" showErrorMessage="1" prompt="Registrar el porcentaje asginado a la tarea para la vigencia. El total para el PDD debe sumar 100 %." sqref="K7" xr:uid="{00000000-0002-0000-0100-00000B000000}"/>
    <dataValidation allowBlank="1" showInputMessage="1" showErrorMessage="1" prompt="Numerar las sub tareas con las que considera se da cumplimiento a la actividad." sqref="L7" xr:uid="{00000000-0002-0000-0100-00000C000000}"/>
    <dataValidation allowBlank="1" showInputMessage="1" showErrorMessage="1" prompt="Corresponde al porcentaje programado para la tarea, el cual depende de los porcentajes asignados a las sub tareas. " sqref="AA7 AG7 O7 U7" xr:uid="{00000000-0002-0000-0100-00000D000000}"/>
    <dataValidation allowBlank="1" showInputMessage="1" showErrorMessage="1" prompt="Corresponde al porcentaje ejecutado para la tarea, el cual depende de los porcentajes ejecutados en las sub tareas. " sqref="AB7 AH7 P7 V7" xr:uid="{00000000-0002-0000-0100-00000E000000}"/>
    <dataValidation allowBlank="1" showInputMessage="1" showErrorMessage="1" prompt="Porcentaje asignado por el área para cada tarea, la sumatoria total debe corresponder al 100%. Algunos criterios a tener en cuenta pueden ser: presupuesto, aporte a metas PDD, según número de actividades, nivel de importantancia, entre otros." sqref="F7" xr:uid="{00000000-0002-0000-0100-00000F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_x000a_" sqref="E7" xr:uid="{00000000-0002-0000-0100-000010000000}"/>
    <dataValidation allowBlank="1" showInputMessage="1" showErrorMessage="1" prompt="Relacione el código de las tareas con las que considera se da cumplimiento a la actividad." sqref="D7" xr:uid="{00000000-0002-0000-0100-000011000000}"/>
    <dataValidation allowBlank="1" showInputMessage="1" showErrorMessage="1" prompt="Relacionar el nombre de la actividad del proyecto. Debe guardar coherencia con el registrado en la hoja de vida de indicador." sqref="B7" xr:uid="{00000000-0002-0000-0100-000012000000}"/>
    <dataValidation allowBlank="1" showInputMessage="1" showErrorMessage="1" prompt="Corresponde al porcentaje programado para las sub tareas en el periodo a reportar." sqref="AJ7 AD7 R7 X7" xr:uid="{00000000-0002-0000-0100-000013000000}"/>
    <dataValidation allowBlank="1" showInputMessage="1" showErrorMessage="1" prompt="Relacionar el código de la actividad. El código es asignado por SEGPLAN, y debe guardar coherencia con el registrado en la hoja de vidad de indicador._x000a_" sqref="A7" xr:uid="{00000000-0002-0000-0100-000014000000}"/>
  </dataValidations>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BA11"/>
  <sheetViews>
    <sheetView topLeftCell="AR9" zoomScale="85" zoomScaleNormal="85" workbookViewId="0">
      <selection activeCell="AW10" sqref="AW10"/>
    </sheetView>
  </sheetViews>
  <sheetFormatPr baseColWidth="10" defaultColWidth="14.42578125" defaultRowHeight="15" customHeight="1" x14ac:dyDescent="0.25"/>
  <cols>
    <col min="1" max="2" width="23" customWidth="1"/>
    <col min="3" max="3" width="34.5703125" customWidth="1"/>
    <col min="4" max="4" width="38.5703125" customWidth="1"/>
    <col min="5" max="5" width="19" hidden="1" customWidth="1"/>
    <col min="6" max="10" width="17.28515625" customWidth="1"/>
    <col min="11" max="11" width="20.140625" customWidth="1"/>
    <col min="12" max="12" width="24.42578125" customWidth="1"/>
    <col min="13" max="13" width="6.42578125" hidden="1" customWidth="1"/>
    <col min="14" max="14" width="12" hidden="1" customWidth="1"/>
    <col min="15" max="16" width="12.7109375" hidden="1" customWidth="1"/>
    <col min="17" max="17" width="6.140625" customWidth="1"/>
    <col min="18" max="18" width="23.28515625" customWidth="1"/>
    <col min="19" max="20" width="15.140625" customWidth="1"/>
    <col min="21" max="22" width="25.42578125" customWidth="1"/>
    <col min="23" max="23" width="7.5703125" customWidth="1"/>
    <col min="24" max="24" width="31.42578125" customWidth="1"/>
    <col min="25" max="25" width="15.85546875" customWidth="1"/>
    <col min="26" max="26" width="18.7109375" customWidth="1"/>
    <col min="27" max="29" width="10.7109375" customWidth="1"/>
    <col min="30" max="30" width="30" customWidth="1"/>
    <col min="31" max="31" width="15.140625" customWidth="1"/>
    <col min="32" max="34" width="10.7109375" customWidth="1"/>
    <col min="35" max="35" width="28.85546875" customWidth="1"/>
    <col min="36" max="36" width="12.140625" customWidth="1"/>
    <col min="37" max="39" width="10.7109375" customWidth="1"/>
    <col min="40" max="40" width="55.7109375" style="215" customWidth="1"/>
    <col min="41" max="41" width="30.7109375" customWidth="1"/>
    <col min="42" max="43" width="10.7109375" customWidth="1"/>
    <col min="44" max="44" width="10.85546875" customWidth="1"/>
    <col min="45" max="45" width="30" customWidth="1"/>
    <col min="46" max="46" width="15.140625" customWidth="1"/>
    <col min="47" max="49" width="35.85546875" customWidth="1"/>
    <col min="50" max="50" width="6.85546875" customWidth="1"/>
    <col min="51" max="51" width="14.7109375" customWidth="1"/>
    <col min="52" max="53" width="13.28515625" customWidth="1"/>
    <col min="54" max="54" width="11.42578125" customWidth="1"/>
    <col min="55" max="73" width="10.7109375" customWidth="1"/>
  </cols>
  <sheetData>
    <row r="1" spans="1:53" ht="24" customHeight="1" x14ac:dyDescent="0.25">
      <c r="A1" s="386"/>
      <c r="B1" s="387"/>
      <c r="C1" s="595" t="s">
        <v>0</v>
      </c>
      <c r="D1" s="402"/>
      <c r="E1" s="402"/>
      <c r="F1" s="402"/>
      <c r="G1" s="402"/>
      <c r="H1" s="402"/>
      <c r="I1" s="402"/>
      <c r="J1" s="402"/>
      <c r="K1" s="402"/>
      <c r="L1" s="402"/>
      <c r="M1" s="402"/>
      <c r="N1" s="402"/>
      <c r="O1" s="402"/>
      <c r="P1" s="402"/>
      <c r="Q1" s="403"/>
      <c r="R1" s="40"/>
      <c r="S1" s="40"/>
      <c r="T1" s="40"/>
      <c r="U1" s="40"/>
      <c r="V1" s="40"/>
      <c r="W1" s="40"/>
      <c r="X1" s="40"/>
      <c r="Y1" s="40"/>
      <c r="Z1" s="40"/>
      <c r="AA1" s="40"/>
      <c r="AB1" s="40"/>
      <c r="AC1" s="40"/>
      <c r="AD1" s="40"/>
      <c r="AE1" s="40"/>
      <c r="AF1" s="40"/>
      <c r="AG1" s="40"/>
      <c r="AH1" s="40"/>
      <c r="AI1" s="40"/>
      <c r="AJ1" s="40"/>
      <c r="AK1" s="40"/>
      <c r="AL1" s="40"/>
      <c r="AM1" s="40"/>
      <c r="AN1" s="211"/>
      <c r="AO1" s="40"/>
      <c r="AP1" s="40"/>
      <c r="AQ1" s="40"/>
      <c r="AR1" s="40"/>
      <c r="AS1" s="40"/>
      <c r="AT1" s="40"/>
      <c r="AU1" s="40"/>
      <c r="AV1" s="40"/>
      <c r="AW1" s="40"/>
      <c r="AX1" s="40"/>
      <c r="AY1" s="40"/>
      <c r="AZ1" s="40"/>
      <c r="BA1" s="40"/>
    </row>
    <row r="2" spans="1:53" ht="24" customHeight="1" x14ac:dyDescent="0.25">
      <c r="A2" s="388"/>
      <c r="B2" s="389"/>
      <c r="C2" s="595" t="s">
        <v>1</v>
      </c>
      <c r="D2" s="402"/>
      <c r="E2" s="402"/>
      <c r="F2" s="402"/>
      <c r="G2" s="402"/>
      <c r="H2" s="402"/>
      <c r="I2" s="402"/>
      <c r="J2" s="402"/>
      <c r="K2" s="402"/>
      <c r="L2" s="402"/>
      <c r="M2" s="402"/>
      <c r="N2" s="402"/>
      <c r="O2" s="402"/>
      <c r="P2" s="402"/>
      <c r="Q2" s="403"/>
      <c r="R2" s="40"/>
      <c r="S2" s="40"/>
      <c r="T2" s="40"/>
      <c r="U2" s="40"/>
      <c r="V2" s="40"/>
      <c r="W2" s="40"/>
      <c r="X2" s="40"/>
      <c r="Y2" s="40"/>
      <c r="Z2" s="40"/>
      <c r="AA2" s="40"/>
      <c r="AB2" s="40"/>
      <c r="AC2" s="40"/>
      <c r="AD2" s="40"/>
      <c r="AE2" s="40"/>
      <c r="AF2" s="40"/>
      <c r="AG2" s="40"/>
      <c r="AH2" s="40"/>
      <c r="AI2" s="40"/>
      <c r="AJ2" s="40"/>
      <c r="AK2" s="40"/>
      <c r="AL2" s="40"/>
      <c r="AM2" s="40"/>
      <c r="AN2" s="211"/>
      <c r="AO2" s="40"/>
      <c r="AP2" s="40"/>
      <c r="AQ2" s="40"/>
      <c r="AR2" s="40"/>
      <c r="AS2" s="40"/>
      <c r="AT2" s="40"/>
      <c r="AU2" s="40"/>
      <c r="AV2" s="40"/>
      <c r="AW2" s="40"/>
      <c r="AX2" s="40"/>
      <c r="AY2" s="40"/>
      <c r="AZ2" s="40"/>
      <c r="BA2" s="40"/>
    </row>
    <row r="3" spans="1:53" ht="24" customHeight="1" x14ac:dyDescent="0.25">
      <c r="A3" s="388"/>
      <c r="B3" s="389"/>
      <c r="C3" s="595" t="s">
        <v>2</v>
      </c>
      <c r="D3" s="402"/>
      <c r="E3" s="402"/>
      <c r="F3" s="402"/>
      <c r="G3" s="402"/>
      <c r="H3" s="402"/>
      <c r="I3" s="402"/>
      <c r="J3" s="402"/>
      <c r="K3" s="402"/>
      <c r="L3" s="402"/>
      <c r="M3" s="402"/>
      <c r="N3" s="402"/>
      <c r="O3" s="402"/>
      <c r="P3" s="402"/>
      <c r="Q3" s="403"/>
      <c r="R3" s="40"/>
      <c r="S3" s="40"/>
      <c r="T3" s="40"/>
      <c r="U3" s="40"/>
      <c r="V3" s="40"/>
      <c r="W3" s="40"/>
      <c r="X3" s="40"/>
      <c r="Y3" s="40"/>
      <c r="Z3" s="40"/>
      <c r="AA3" s="40"/>
      <c r="AB3" s="40"/>
      <c r="AC3" s="40"/>
      <c r="AD3" s="40"/>
      <c r="AE3" s="40"/>
      <c r="AF3" s="40"/>
      <c r="AG3" s="40"/>
      <c r="AH3" s="40"/>
      <c r="AI3" s="40"/>
      <c r="AJ3" s="40"/>
      <c r="AK3" s="40"/>
      <c r="AL3" s="40"/>
      <c r="AM3" s="40"/>
      <c r="AN3" s="211"/>
      <c r="AO3" s="40"/>
      <c r="AP3" s="40"/>
      <c r="AQ3" s="40"/>
      <c r="AR3" s="40"/>
      <c r="AS3" s="40"/>
      <c r="AT3" s="40"/>
      <c r="AU3" s="40"/>
      <c r="AV3" s="40"/>
      <c r="AW3" s="40"/>
      <c r="AX3" s="40"/>
      <c r="AY3" s="40"/>
      <c r="AZ3" s="40"/>
      <c r="BA3" s="40"/>
    </row>
    <row r="4" spans="1:53" ht="24" customHeight="1" x14ac:dyDescent="0.25">
      <c r="A4" s="390"/>
      <c r="B4" s="391"/>
      <c r="C4" s="595" t="s">
        <v>824</v>
      </c>
      <c r="D4" s="402"/>
      <c r="E4" s="402"/>
      <c r="F4" s="402"/>
      <c r="G4" s="402"/>
      <c r="H4" s="402"/>
      <c r="I4" s="402"/>
      <c r="J4" s="403"/>
      <c r="K4" s="395" t="s">
        <v>996</v>
      </c>
      <c r="L4" s="396"/>
      <c r="M4" s="396"/>
      <c r="N4" s="396"/>
      <c r="O4" s="396"/>
      <c r="P4" s="396"/>
      <c r="Q4" s="397"/>
      <c r="R4" s="40"/>
      <c r="S4" s="40"/>
      <c r="T4" s="40"/>
      <c r="U4" s="40"/>
      <c r="V4" s="40"/>
      <c r="W4" s="40"/>
      <c r="X4" s="40"/>
      <c r="Y4" s="40"/>
      <c r="Z4" s="40"/>
      <c r="AA4" s="40"/>
      <c r="AB4" s="40"/>
      <c r="AC4" s="40"/>
      <c r="AD4" s="40"/>
      <c r="AE4" s="40"/>
      <c r="AF4" s="40"/>
      <c r="AG4" s="40"/>
      <c r="AH4" s="40"/>
      <c r="AI4" s="40"/>
      <c r="AJ4" s="40"/>
      <c r="AK4" s="40"/>
      <c r="AL4" s="40"/>
      <c r="AM4" s="40"/>
      <c r="AN4" s="211"/>
      <c r="AO4" s="40"/>
      <c r="AP4" s="40"/>
      <c r="AQ4" s="40"/>
      <c r="AR4" s="40"/>
      <c r="AS4" s="40"/>
      <c r="AT4" s="40"/>
      <c r="AU4" s="40"/>
      <c r="AV4" s="40"/>
      <c r="AW4" s="40"/>
      <c r="AX4" s="40"/>
      <c r="AY4" s="40"/>
      <c r="AZ4" s="40"/>
      <c r="BA4" s="40"/>
    </row>
    <row r="5" spans="1:53" ht="24" customHeight="1" x14ac:dyDescent="0.2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211"/>
      <c r="AO5" s="40"/>
      <c r="AP5" s="40"/>
      <c r="AQ5" s="40"/>
      <c r="AR5" s="40"/>
      <c r="AS5" s="40"/>
      <c r="AT5" s="40"/>
      <c r="AU5" s="39"/>
      <c r="AV5" s="39"/>
      <c r="AW5" s="39"/>
      <c r="AX5" s="40"/>
      <c r="AY5" s="581" t="s">
        <v>32</v>
      </c>
      <c r="AZ5" s="399"/>
      <c r="BA5" s="400"/>
    </row>
    <row r="6" spans="1:53" ht="18.75" customHeight="1" x14ac:dyDescent="0.25">
      <c r="A6" s="596" t="s">
        <v>41</v>
      </c>
      <c r="B6" s="597"/>
      <c r="C6" s="597"/>
      <c r="D6" s="597"/>
      <c r="E6" s="598"/>
      <c r="F6" s="596"/>
      <c r="G6" s="597"/>
      <c r="H6" s="597"/>
      <c r="I6" s="597"/>
      <c r="J6" s="597"/>
      <c r="K6" s="597"/>
      <c r="L6" s="597"/>
      <c r="M6" s="597"/>
      <c r="N6" s="597"/>
      <c r="O6" s="597"/>
      <c r="P6" s="597"/>
      <c r="Q6" s="597"/>
      <c r="R6" s="598"/>
      <c r="S6" s="41"/>
      <c r="T6" s="41"/>
      <c r="U6" s="599" t="s">
        <v>785</v>
      </c>
      <c r="V6" s="599" t="s">
        <v>786</v>
      </c>
      <c r="W6" s="607" t="s">
        <v>787</v>
      </c>
      <c r="X6" s="608"/>
      <c r="Y6" s="608"/>
      <c r="Z6" s="604"/>
      <c r="AA6" s="610" t="s">
        <v>33</v>
      </c>
      <c r="AB6" s="608"/>
      <c r="AC6" s="608"/>
      <c r="AD6" s="608"/>
      <c r="AE6" s="604"/>
      <c r="AF6" s="610" t="s">
        <v>34</v>
      </c>
      <c r="AG6" s="608"/>
      <c r="AH6" s="608"/>
      <c r="AI6" s="608"/>
      <c r="AJ6" s="604"/>
      <c r="AK6" s="610" t="s">
        <v>35</v>
      </c>
      <c r="AL6" s="608"/>
      <c r="AM6" s="608"/>
      <c r="AN6" s="608"/>
      <c r="AO6" s="604"/>
      <c r="AP6" s="610" t="s">
        <v>36</v>
      </c>
      <c r="AQ6" s="608"/>
      <c r="AR6" s="608"/>
      <c r="AS6" s="608"/>
      <c r="AT6" s="604"/>
      <c r="AU6" s="614" t="s">
        <v>788</v>
      </c>
      <c r="AV6" s="608"/>
      <c r="AW6" s="604"/>
      <c r="AX6" s="277"/>
      <c r="AY6" s="611" t="s">
        <v>789</v>
      </c>
      <c r="AZ6" s="423"/>
      <c r="BA6" s="612"/>
    </row>
    <row r="7" spans="1:53" ht="40.5" customHeight="1" x14ac:dyDescent="0.25">
      <c r="A7" s="599" t="s">
        <v>42</v>
      </c>
      <c r="B7" s="599" t="s">
        <v>43</v>
      </c>
      <c r="C7" s="599" t="s">
        <v>44</v>
      </c>
      <c r="D7" s="599" t="s">
        <v>45</v>
      </c>
      <c r="E7" s="600" t="s">
        <v>46</v>
      </c>
      <c r="F7" s="596" t="s">
        <v>47</v>
      </c>
      <c r="G7" s="597"/>
      <c r="H7" s="597"/>
      <c r="I7" s="597"/>
      <c r="J7" s="598"/>
      <c r="K7" s="599" t="s">
        <v>48</v>
      </c>
      <c r="L7" s="599" t="s">
        <v>49</v>
      </c>
      <c r="M7" s="603" t="s">
        <v>50</v>
      </c>
      <c r="N7" s="604"/>
      <c r="O7" s="615" t="s">
        <v>51</v>
      </c>
      <c r="P7" s="598"/>
      <c r="Q7" s="616" t="s">
        <v>52</v>
      </c>
      <c r="R7" s="617"/>
      <c r="S7" s="599" t="s">
        <v>53</v>
      </c>
      <c r="T7" s="599" t="s">
        <v>54</v>
      </c>
      <c r="U7" s="599"/>
      <c r="V7" s="599"/>
      <c r="W7" s="605"/>
      <c r="X7" s="609"/>
      <c r="Y7" s="609"/>
      <c r="Z7" s="606"/>
      <c r="AA7" s="605"/>
      <c r="AB7" s="609"/>
      <c r="AC7" s="609"/>
      <c r="AD7" s="609"/>
      <c r="AE7" s="606"/>
      <c r="AF7" s="605"/>
      <c r="AG7" s="609"/>
      <c r="AH7" s="609"/>
      <c r="AI7" s="609"/>
      <c r="AJ7" s="606"/>
      <c r="AK7" s="605"/>
      <c r="AL7" s="609"/>
      <c r="AM7" s="609"/>
      <c r="AN7" s="609"/>
      <c r="AO7" s="606"/>
      <c r="AP7" s="605"/>
      <c r="AQ7" s="609"/>
      <c r="AR7" s="609"/>
      <c r="AS7" s="609"/>
      <c r="AT7" s="606"/>
      <c r="AU7" s="605"/>
      <c r="AV7" s="609"/>
      <c r="AW7" s="606"/>
      <c r="AX7" s="277"/>
      <c r="AY7" s="613"/>
      <c r="AZ7" s="586"/>
      <c r="BA7" s="587"/>
    </row>
    <row r="8" spans="1:53" ht="103.5" customHeight="1" x14ac:dyDescent="0.25">
      <c r="A8" s="599"/>
      <c r="B8" s="599"/>
      <c r="C8" s="599"/>
      <c r="D8" s="599"/>
      <c r="E8" s="601"/>
      <c r="F8" s="167" t="s">
        <v>55</v>
      </c>
      <c r="G8" s="167" t="s">
        <v>56</v>
      </c>
      <c r="H8" s="167" t="s">
        <v>57</v>
      </c>
      <c r="I8" s="167" t="s">
        <v>58</v>
      </c>
      <c r="J8" s="167" t="s">
        <v>59</v>
      </c>
      <c r="K8" s="599"/>
      <c r="L8" s="599"/>
      <c r="M8" s="605"/>
      <c r="N8" s="606"/>
      <c r="O8" s="42" t="s">
        <v>60</v>
      </c>
      <c r="P8" s="42" t="s">
        <v>61</v>
      </c>
      <c r="Q8" s="618"/>
      <c r="R8" s="619"/>
      <c r="S8" s="599"/>
      <c r="T8" s="599"/>
      <c r="U8" s="599"/>
      <c r="V8" s="599"/>
      <c r="W8" s="168" t="s">
        <v>776</v>
      </c>
      <c r="X8" s="168" t="s">
        <v>747</v>
      </c>
      <c r="Y8" s="168" t="s">
        <v>790</v>
      </c>
      <c r="Z8" s="169" t="s">
        <v>62</v>
      </c>
      <c r="AA8" s="170" t="str">
        <f>AA6&amp;": Programado Actividad"</f>
        <v>Ene-Mar: Programado Actividad</v>
      </c>
      <c r="AB8" s="170" t="str">
        <f>AA6&amp;": Ejecutado Actividad"</f>
        <v>Ene-Mar: Ejecutado Actividad</v>
      </c>
      <c r="AC8" s="170" t="s">
        <v>791</v>
      </c>
      <c r="AD8" s="212" t="s">
        <v>792</v>
      </c>
      <c r="AE8" s="170" t="s">
        <v>738</v>
      </c>
      <c r="AF8" s="170" t="str">
        <f>AF6&amp;": Programado Actividad"</f>
        <v>Abr-Jun: Programado Actividad</v>
      </c>
      <c r="AG8" s="170" t="str">
        <f>AF6&amp;": Ejecutado Actividad"</f>
        <v>Abr-Jun: Ejecutado Actividad</v>
      </c>
      <c r="AH8" s="170" t="s">
        <v>791</v>
      </c>
      <c r="AI8" s="212" t="s">
        <v>792</v>
      </c>
      <c r="AJ8" s="170" t="s">
        <v>738</v>
      </c>
      <c r="AK8" s="170" t="str">
        <f>AK6&amp;": Programado Actividad"</f>
        <v>Jul-Sep: Programado Actividad</v>
      </c>
      <c r="AL8" s="170" t="str">
        <f>AK6&amp;": Ejecutado Actividad"</f>
        <v>Jul-Sep: Ejecutado Actividad</v>
      </c>
      <c r="AM8" s="170" t="s">
        <v>791</v>
      </c>
      <c r="AN8" s="212" t="s">
        <v>792</v>
      </c>
      <c r="AO8" s="170" t="s">
        <v>738</v>
      </c>
      <c r="AP8" s="170" t="str">
        <f>AP6&amp;": Programado Actividad"</f>
        <v>Oct-Dic: Programado Actividad</v>
      </c>
      <c r="AQ8" s="170" t="str">
        <f>AP6&amp;": EjecutadoActividad"</f>
        <v>Oct-Dic: EjecutadoActividad</v>
      </c>
      <c r="AR8" s="170" t="s">
        <v>791</v>
      </c>
      <c r="AS8" s="170" t="s">
        <v>793</v>
      </c>
      <c r="AT8" s="170" t="s">
        <v>738</v>
      </c>
      <c r="AU8" s="273" t="s">
        <v>63</v>
      </c>
      <c r="AV8" s="273" t="s">
        <v>64</v>
      </c>
      <c r="AW8" s="273" t="s">
        <v>65</v>
      </c>
      <c r="AX8" s="277"/>
      <c r="AY8" s="171" t="s">
        <v>794</v>
      </c>
      <c r="AZ8" s="171" t="s">
        <v>795</v>
      </c>
      <c r="BA8" s="171" t="s">
        <v>796</v>
      </c>
    </row>
    <row r="9" spans="1:53" ht="330" x14ac:dyDescent="0.25">
      <c r="A9" s="44" t="s">
        <v>835</v>
      </c>
      <c r="B9" s="44" t="s">
        <v>836</v>
      </c>
      <c r="C9" s="44" t="s">
        <v>1019</v>
      </c>
      <c r="D9" s="44" t="s">
        <v>1020</v>
      </c>
      <c r="E9" s="45"/>
      <c r="F9" s="46" t="s">
        <v>1021</v>
      </c>
      <c r="G9" s="46" t="s">
        <v>1021</v>
      </c>
      <c r="H9" s="46" t="s">
        <v>1022</v>
      </c>
      <c r="I9" s="46" t="s">
        <v>1023</v>
      </c>
      <c r="J9" s="46" t="s">
        <v>654</v>
      </c>
      <c r="K9" s="46" t="s">
        <v>1024</v>
      </c>
      <c r="L9" s="46" t="s">
        <v>1025</v>
      </c>
      <c r="M9" s="45"/>
      <c r="N9" s="45"/>
      <c r="O9" s="45"/>
      <c r="P9" s="45"/>
      <c r="Q9" s="46"/>
      <c r="R9" s="46"/>
      <c r="S9" s="45" t="s">
        <v>1026</v>
      </c>
      <c r="T9" s="46" t="s">
        <v>1027</v>
      </c>
      <c r="U9" s="45">
        <v>2340</v>
      </c>
      <c r="V9" s="46" t="s">
        <v>703</v>
      </c>
      <c r="W9" s="45">
        <v>1</v>
      </c>
      <c r="X9" s="46" t="s">
        <v>1017</v>
      </c>
      <c r="Y9" s="179">
        <v>74100</v>
      </c>
      <c r="Z9" s="180" t="s">
        <v>1124</v>
      </c>
      <c r="AA9" s="384">
        <f>+AB9</f>
        <v>9584</v>
      </c>
      <c r="AB9" s="379">
        <v>9584</v>
      </c>
      <c r="AC9" s="47">
        <f>AB9/AA9</f>
        <v>1</v>
      </c>
      <c r="AD9" s="380" t="s">
        <v>1136</v>
      </c>
      <c r="AE9" s="380" t="s">
        <v>1129</v>
      </c>
      <c r="AF9" s="179">
        <f>$Y$9*35%</f>
        <v>25935</v>
      </c>
      <c r="AG9" s="48"/>
      <c r="AH9" s="47"/>
      <c r="AI9" s="181"/>
      <c r="AJ9" s="181"/>
      <c r="AK9" s="179">
        <f>$Y$9*35%</f>
        <v>25935</v>
      </c>
      <c r="AL9" s="307"/>
      <c r="AM9" s="47"/>
      <c r="AN9" s="267"/>
      <c r="AO9" s="254"/>
      <c r="AP9" s="384">
        <v>12646</v>
      </c>
      <c r="AQ9" s="48"/>
      <c r="AR9" s="47"/>
      <c r="AS9" s="181"/>
      <c r="AT9" s="276"/>
      <c r="AU9" s="382" t="s">
        <v>1136</v>
      </c>
      <c r="AV9" s="274" t="s">
        <v>1125</v>
      </c>
      <c r="AW9" s="272" t="s">
        <v>1138</v>
      </c>
      <c r="AX9" s="182"/>
      <c r="AY9" s="183">
        <f>+AA9+AF9+AK9+AP9</f>
        <v>74100</v>
      </c>
      <c r="AZ9" s="183">
        <f>+AB9+AG9+AL9+AQ9</f>
        <v>9584</v>
      </c>
      <c r="BA9" s="49">
        <f>AZ9/AY9</f>
        <v>0.1293387314439946</v>
      </c>
    </row>
    <row r="10" spans="1:53" ht="409.5" x14ac:dyDescent="0.25">
      <c r="A10" s="44" t="s">
        <v>835</v>
      </c>
      <c r="B10" s="44" t="s">
        <v>836</v>
      </c>
      <c r="C10" s="44" t="s">
        <v>1019</v>
      </c>
      <c r="D10" s="44" t="s">
        <v>1020</v>
      </c>
      <c r="E10" s="45"/>
      <c r="F10" s="46" t="s">
        <v>1021</v>
      </c>
      <c r="G10" s="46" t="s">
        <v>1021</v>
      </c>
      <c r="H10" s="46" t="s">
        <v>1021</v>
      </c>
      <c r="I10" s="46" t="s">
        <v>654</v>
      </c>
      <c r="J10" s="46" t="s">
        <v>1028</v>
      </c>
      <c r="K10" s="46" t="s">
        <v>1024</v>
      </c>
      <c r="L10" s="46" t="s">
        <v>1025</v>
      </c>
      <c r="M10" s="45"/>
      <c r="N10" s="45"/>
      <c r="O10" s="45"/>
      <c r="P10" s="45"/>
      <c r="Q10" s="46"/>
      <c r="R10" s="46"/>
      <c r="S10" s="45" t="s">
        <v>1026</v>
      </c>
      <c r="T10" s="46" t="s">
        <v>1027</v>
      </c>
      <c r="U10" s="45">
        <v>2340</v>
      </c>
      <c r="V10" s="46" t="s">
        <v>703</v>
      </c>
      <c r="W10" s="45">
        <v>2</v>
      </c>
      <c r="X10" s="46" t="s">
        <v>1029</v>
      </c>
      <c r="Y10" s="179">
        <v>3</v>
      </c>
      <c r="Z10" s="180" t="s">
        <v>1124</v>
      </c>
      <c r="AA10" s="179">
        <v>1</v>
      </c>
      <c r="AB10" s="379">
        <v>1</v>
      </c>
      <c r="AC10" s="47">
        <f>AA10/AB10</f>
        <v>1</v>
      </c>
      <c r="AD10" s="380" t="s">
        <v>1140</v>
      </c>
      <c r="AE10" s="380" t="s">
        <v>1130</v>
      </c>
      <c r="AF10" s="179">
        <v>1</v>
      </c>
      <c r="AG10" s="48"/>
      <c r="AH10" s="47"/>
      <c r="AI10" s="181"/>
      <c r="AJ10" s="181"/>
      <c r="AK10" s="179">
        <v>0</v>
      </c>
      <c r="AL10" s="307"/>
      <c r="AM10" s="47"/>
      <c r="AN10" s="213"/>
      <c r="AO10" s="254"/>
      <c r="AP10" s="179">
        <v>1</v>
      </c>
      <c r="AQ10" s="48"/>
      <c r="AR10" s="47"/>
      <c r="AS10" s="181"/>
      <c r="AT10" s="276"/>
      <c r="AU10" s="381" t="s">
        <v>1140</v>
      </c>
      <c r="AV10" s="274" t="s">
        <v>1125</v>
      </c>
      <c r="AW10" s="272" t="s">
        <v>1139</v>
      </c>
      <c r="AX10" s="182"/>
      <c r="AY10" s="183">
        <f>+AA10+AF10+AK10+AP10</f>
        <v>3</v>
      </c>
      <c r="AZ10" s="183">
        <f>+AB10+AG10+AL10+AQ10</f>
        <v>1</v>
      </c>
      <c r="BA10" s="49">
        <f>AZ10/AY10</f>
        <v>0.33333333333333331</v>
      </c>
    </row>
    <row r="11" spans="1:53" ht="13.5" customHeight="1" x14ac:dyDescent="0.25">
      <c r="A11" s="602"/>
      <c r="B11" s="399"/>
      <c r="C11" s="399"/>
      <c r="D11" s="399"/>
      <c r="E11" s="399"/>
      <c r="F11" s="399"/>
      <c r="G11" s="399"/>
      <c r="H11" s="399"/>
      <c r="I11" s="399"/>
      <c r="J11" s="40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214"/>
      <c r="AO11" s="50"/>
      <c r="AP11" s="50"/>
      <c r="AQ11" s="50"/>
      <c r="AR11" s="50"/>
      <c r="AS11" s="50"/>
      <c r="AT11" s="50"/>
      <c r="AU11" s="50"/>
      <c r="AV11" s="50"/>
      <c r="AW11" s="50"/>
      <c r="AX11" s="50"/>
      <c r="AY11" s="33"/>
      <c r="AZ11" s="33"/>
      <c r="BA11" s="33"/>
    </row>
  </sheetData>
  <mergeCells count="32">
    <mergeCell ref="AY5:BA5"/>
    <mergeCell ref="F6:R6"/>
    <mergeCell ref="U6:U8"/>
    <mergeCell ref="V6:V8"/>
    <mergeCell ref="W6:Z7"/>
    <mergeCell ref="AA6:AE7"/>
    <mergeCell ref="AY6:BA7"/>
    <mergeCell ref="AF6:AJ7"/>
    <mergeCell ref="AK6:AO7"/>
    <mergeCell ref="AP6:AT7"/>
    <mergeCell ref="AU6:AW7"/>
    <mergeCell ref="O7:P7"/>
    <mergeCell ref="Q7:R8"/>
    <mergeCell ref="S7:S8"/>
    <mergeCell ref="T7:T8"/>
    <mergeCell ref="A11:J11"/>
    <mergeCell ref="F7:J7"/>
    <mergeCell ref="K7:K8"/>
    <mergeCell ref="L7:L8"/>
    <mergeCell ref="M7:N8"/>
    <mergeCell ref="A6:E6"/>
    <mergeCell ref="A7:A8"/>
    <mergeCell ref="B7:B8"/>
    <mergeCell ref="C7:C8"/>
    <mergeCell ref="D7:D8"/>
    <mergeCell ref="E7:E8"/>
    <mergeCell ref="A1:B4"/>
    <mergeCell ref="C1:Q1"/>
    <mergeCell ref="C2:Q2"/>
    <mergeCell ref="C3:Q3"/>
    <mergeCell ref="C4:J4"/>
    <mergeCell ref="K4:Q4"/>
  </mergeCells>
  <dataValidations count="36">
    <dataValidation type="list" allowBlank="1" showErrorMessage="1" sqref="X5:AG5" xr:uid="{00000000-0002-0000-0200-000000000000}">
      <formula1>Meses</formula1>
    </dataValidation>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AB)." sqref="D7:D8" xr:uid="{00000000-0002-0000-0200-000001000000}"/>
    <dataValidation allowBlank="1" showInputMessage="1" showErrorMessage="1" prompt="Seleccionar el Indicador Objetivo al cual está asociada la meta PDD. Si la meta no aporta registrar N.A. _x000a_La estructura PMR de la entidad se encuentra en el excel de seguimiento mensual de los indicadores PMR." sqref="G8" xr:uid="{00000000-0002-0000-0200-000002000000}"/>
    <dataValidation allowBlank="1" showInputMessage="1" showErrorMessage="1" prompt="Seleccionar el Objetivo al cual está asociada la meta PDD. Si la meta no aporta registrar N.A. _x000a_La estructura PMR de la entidad se encuentra en el excel de seguimiento mensual de los indicadores PMR." sqref="F8" xr:uid="{00000000-0002-0000-0200-000003000000}"/>
    <dataValidation allowBlank="1" showInputMessage="1" showErrorMessage="1" prompt="Corresponde al ODS Primario al cual está relacionada la meta PDD. Esta información será diligenciada por la OAPI conforme a la matriz final definida conjuntamente con la SDP." sqref="K7:K8" xr:uid="{00000000-0002-0000-0200-000004000000}"/>
    <dataValidation allowBlank="1" showInputMessage="1" showErrorMessage="1" prompt="Corresponde a la meta del ODS Primario al cual está relacionada la meta PDD. Esta información será diligenciada por la Oficina Asesora de Planeación Institucional." sqref="L7:L8" xr:uid="{00000000-0002-0000-0200-000005000000}"/>
    <dataValidation allowBlank="1" showInputMessage="1" showErrorMessage="1" prompt="Relacionar el nombre de la meta plan de desarrollo - PDD tal y como se aparece en el sistema SEGPLAN." sqref="V6:V8" xr:uid="{00000000-0002-0000-0200-000006000000}"/>
    <dataValidation allowBlank="1" showInputMessage="1" showErrorMessage="1" prompt="Relacionar el número de la meta plan de desarrollo - PDD tal y como se aparece en el sistema SEGPLAN." sqref="U6:U8" xr:uid="{00000000-0002-0000-0200-000007000000}"/>
    <dataValidation allowBlank="1" showInputMessage="1" showErrorMessage="1" prompt="Muestra los resultados de la ejecución frente a la programación" sqref="AM8 AC8 BA8 AR8 AH8" xr:uid="{00000000-0002-0000-0200-000008000000}"/>
    <dataValidation allowBlank="1" showInputMessage="1" showErrorMessage="1" prompt="Corresponde a la magnitud TOTAL ejecutada en la vigencia." sqref="AZ8" xr:uid="{00000000-0002-0000-0200-000009000000}"/>
    <dataValidation allowBlank="1" showInputMessage="1" showErrorMessage="1" prompt="Corresponde a la magnitud TOTAL programada para la vigencia. Debe guardar coherencia con la magnitud relacionada en la columna Z." sqref="AY8" xr:uid="{00000000-0002-0000-0200-00000A000000}"/>
    <dataValidation allowBlank="1" showInputMessage="1" showErrorMessage="1" prompt="Relacione el link de la carpeta donde se cargarán las evidencias que dan cuenta de la gestión trimestral. " sqref="AT8 AE8 AO8 AJ8" xr:uid="{00000000-0002-0000-0200-00000B000000}"/>
    <dataValidation allowBlank="1" showInputMessage="1" showErrorMessage="1" prompt="Relacionar el código de la actividad. El código es asignado por SEGPLAN, y debe guardar coherencia con el registrado en la hoja de vidad de indicador._x000a_" sqref="W8" xr:uid="{00000000-0002-0000-0200-00000C000000}"/>
    <dataValidation allowBlank="1" showInputMessage="1" showErrorMessage="1" prompt="Relacionar el nombre de la actividad del proyecto. Debe guardar coherencia con el registrado en la hoja de vida de indicador." sqref="X8" xr:uid="{00000000-0002-0000-0200-00000D000000}"/>
    <dataValidation allowBlank="1" showInputMessage="1" showErrorMessage="1" prompt="Corresponde a la magnitud ejecutada para el segundo trimestre. Tener presente si ésta depende o no del avance de las actividades de la pestaña 2." sqref="AG8" xr:uid="{00000000-0002-0000-0200-00000E000000}"/>
    <dataValidation allowBlank="1" showInputMessage="1" showErrorMessage="1" prompt="Corresponde a la magnitud programada para el segundo trimestre. Tener presente si ésta depende o no del avance de las actividades de la pestaña 2." sqref="AF8" xr:uid="{00000000-0002-0000-0200-00000F000000}"/>
    <dataValidation allowBlank="1" showInputMessage="1" showErrorMessage="1" prompt="Corresponde a la magnitud ejecutada para el primer trimestre. Tener presente si ésta depende o no del avance de las actividades de la pestaña 2." sqref="AB8" xr:uid="{00000000-0002-0000-0200-000010000000}"/>
    <dataValidation allowBlank="1" showInputMessage="1" showErrorMessage="1" prompt="Corresponde a la magnitud programada para el primer trimestre. Tener presente si ésta depende o no del avance de las actividades de la pestaña 2." sqref="AA8" xr:uid="{00000000-0002-0000-0200-000011000000}"/>
    <dataValidation allowBlank="1" showInputMessage="1" showErrorMessage="1" prompt="Escoja el componente de la lista desplegable conforme a la actividad." sqref="A7:B8" xr:uid="{00000000-0002-0000-0200-000012000000}"/>
    <dataValidation allowBlank="1" showInputMessage="1" showErrorMessage="1" prompt="Descripción cualitativa del avance físico de la actividad. Si éste NO depende de las tareas y subtareas, describa de manera general el avance de éstas, conforme al reporte cuantitativo, precisando resultados y calidad de bienes y servicios entregados." sqref="AN8 AS8 AD8 AI8" xr:uid="{00000000-0002-0000-0200-000013000000}"/>
    <dataValidation allowBlank="1" showInputMessage="1" showErrorMessage="1" prompt="Ingrese la magnitud  programada en la vigencia para el cumplimiento de la actividad." sqref="Y8" xr:uid="{00000000-0002-0000-0200-000014000000}"/>
    <dataValidation allowBlank="1" showInputMessage="1" showErrorMessage="1" prompt="Si la respuesta es NO, el avance en magnitud de la actividad se debe alimentar de forma manual según corresponda._x000a_Si la respuesta es SI, el avance en la magnitud de la actividad  corresponde a la sumatoria de avance de las tareas, pestaña 2._x000a_" sqref="Z8" xr:uid="{00000000-0002-0000-0200-000015000000}"/>
    <dataValidation allowBlank="1" showInputMessage="1" showErrorMessage="1" prompt="Corresponde a la población beneficiada con la ejecución de la actividad, (especificar tipo de población, grupo etáreo, condición, enfoque diferencial y de género). Tener presente la población objetivo identificada en la formulación del proyecto." sqref="AW8" xr:uid="{00000000-0002-0000-0200-000016000000}"/>
    <dataValidation allowBlank="1" showInputMessage="1" showErrorMessage="1" prompt="Corresponde a los avances, logros y beneficios de la activid. obtenidos ACUMULADOS al corte.Si el avance físico de la activ. NO depende de las tareas y subtareas, describa de manera general y acumulada el avance de éstas, conforme a su avance cuantitativo" sqref="AU8" xr:uid="{00000000-0002-0000-0200-000017000000}"/>
    <dataValidation allowBlank="1" showInputMessage="1" showErrorMessage="1" prompt="Corresponde a la magnitud ejecutada para el tercer trimestre. Tener presente si ésta depende o no del avance de las actividades de la pestaña 2." sqref="AL8" xr:uid="{00000000-0002-0000-0200-000018000000}"/>
    <dataValidation allowBlank="1" showInputMessage="1" showErrorMessage="1" prompt="Corresponde a la magnitud programada para el tercer trimestre. Tener presente si ésta depende o no del avance de las actividades de la pestaña 2." sqref="AK8" xr:uid="{00000000-0002-0000-0200-000019000000}"/>
    <dataValidation allowBlank="1" showInputMessage="1" showErrorMessage="1" prompt="Corresponde a la magnitud programada para el cuarto trimestre. Tener presente si ésta depende o no del avance de las actividades de la pestaña 2." sqref="AP8" xr:uid="{00000000-0002-0000-0200-00001A000000}"/>
    <dataValidation allowBlank="1" showInputMessage="1" showErrorMessage="1" prompt="Corresponde a la magnitud ejecutada para el cuarto trimestre. Tener presente si ésta depende o no del avance de las actividades de la pestaña 2." sqref="AQ8" xr:uid="{00000000-0002-0000-0200-00001B000000}"/>
    <dataValidation allowBlank="1" showInputMessage="1" showErrorMessage="1" prompt="Si al corte, el avance físico de la actividad presenta retraso, describir el mismo, indicando las causas, y las estrategias que se adelantarán para superar la situación. Los retrasos en las tareas al corte, se relacionan en el campo de avances y logros." sqref="AV8" xr:uid="{00000000-0002-0000-0200-00001C000000}"/>
    <dataValidation allowBlank="1" showInputMessage="1" showErrorMessage="1" prompt="Relacionar el código del Producto al cual le aporta la actividad proyecto de inversión. Si la actividad no aporta diligenciar con N.A. Los productos se encuentran relacionados en el formato de reporte para PIIP de cada proyecto." sqref="S7:S8" xr:uid="{00000000-0002-0000-0200-00001D000000}"/>
    <dataValidation allowBlank="1" showInputMessage="1" showErrorMessage="1" prompt="Relacionar el nombre del indicador del Producto al cual le aporta la actividad proyecto de inversión. Si la actividad no aporta diligenciar con N.A. Los productos se encuentran relacionados en el formato de reporte para PIIP de cada proyecto." sqref="T7:T8" xr:uid="{00000000-0002-0000-0200-00001E000000}"/>
    <dataValidation allowBlank="1" showInputMessage="1" showErrorMessage="1" prompt="Validar si la meta PDD y/o actividad proyecto de inversión aportan a los Resultdos y/o Productos de política pública en los que participa la entidad. Anteponga Meta PDD y/o actividad PI, según el caso. " sqref="Q7" xr:uid="{00000000-0002-0000-0200-00001F000000}"/>
    <dataValidation allowBlank="1" showInputMessage="1" showErrorMessage="1" prompt="Relacionar el o los trazadores presupuestales a los cuales está asociada la actividad proyecto de inversión: (Equidad de género TPIEG, grupos étnicos TPGE, discapacidad TPPD, Juventud TPJ, Cultura Ciudadana TPCC) o N.A." sqref="J8" xr:uid="{00000000-0002-0000-0200-000020000000}"/>
    <dataValidation allowBlank="1" showInputMessage="1" showErrorMessage="1" prompt="Seleccionar el Producto al cual está asociada la actividad proyecto de inversión. Si la actividad no aporta registrar N.A. _x000a_La estructura PMR de la entidad se encuentra en el excel de seguimiento mensual de los indicadores PMR." sqref="H8" xr:uid="{00000000-0002-0000-0200-000021000000}"/>
    <dataValidation allowBlank="1" showInputMessage="1" showErrorMessage="1" prompt="Seleccionar el Indicador de Producto al cual está asociada la actividad proyecto de inversión. Si la actividad no aporta registrar N.A._x000a_La estructura PMR de la entidad se encuentra en el excel de seguimiento mensual de los indicadores PMR." sqref="I8" xr:uid="{00000000-0002-0000-0200-000022000000}"/>
    <dataValidation allowBlank="1" showInputMessage="1" showErrorMessage="1" prompt="Escoja el objetivo estratégico de la lista desplegable conforme a la actividad." sqref="C7:C8" xr:uid="{00000000-0002-0000-0200-000023000000}"/>
  </dataValidations>
  <pageMargins left="0.7" right="0.7" top="0.75" bottom="0.75" header="0" footer="0"/>
  <pageSetup paperSize="9" orientation="portrait" r:id="rId1"/>
  <colBreaks count="1" manualBreakCount="1">
    <brk id="10" min="4" max="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pageSetUpPr fitToPage="1"/>
  </sheetPr>
  <dimension ref="A1:AJ34"/>
  <sheetViews>
    <sheetView showGridLines="0" topLeftCell="W8" zoomScaleNormal="100" workbookViewId="0">
      <selection activeCell="AJ11" sqref="AJ11"/>
    </sheetView>
  </sheetViews>
  <sheetFormatPr baseColWidth="10" defaultColWidth="14.42578125" defaultRowHeight="15" customHeight="1" x14ac:dyDescent="0.25"/>
  <cols>
    <col min="1" max="1" width="26.140625" customWidth="1"/>
    <col min="2" max="2" width="13.85546875" customWidth="1"/>
    <col min="3" max="3" width="26.7109375" customWidth="1"/>
    <col min="4" max="4" width="16.5703125" customWidth="1"/>
    <col min="5" max="5" width="13.42578125" customWidth="1"/>
    <col min="6" max="6" width="13.42578125" style="229" customWidth="1"/>
    <col min="7" max="7" width="15.28515625" style="229" customWidth="1"/>
    <col min="8" max="8" width="12" style="229" customWidth="1"/>
    <col min="9" max="9" width="13.42578125" customWidth="1"/>
    <col min="10" max="10" width="13.42578125" style="187" customWidth="1"/>
    <col min="11" max="14" width="13.42578125" customWidth="1"/>
    <col min="15" max="15" width="15.85546875" customWidth="1"/>
    <col min="16" max="16" width="14.28515625" customWidth="1"/>
    <col min="17" max="17" width="12.85546875" customWidth="1"/>
    <col min="18" max="18" width="14.28515625" customWidth="1"/>
    <col min="19" max="19" width="12.85546875" customWidth="1"/>
    <col min="20" max="20" width="15" bestFit="1" customWidth="1"/>
    <col min="21" max="21" width="13" customWidth="1"/>
    <col min="22" max="22" width="12.42578125" customWidth="1"/>
    <col min="23" max="24" width="12.42578125" bestFit="1" customWidth="1"/>
    <col min="25" max="26" width="13.85546875" bestFit="1" customWidth="1"/>
    <col min="27" max="27" width="10" bestFit="1" customWidth="1"/>
    <col min="28" max="28" width="16.28515625" customWidth="1"/>
    <col min="29" max="29" width="17" customWidth="1"/>
    <col min="30" max="33" width="15.140625" customWidth="1"/>
    <col min="34" max="34" width="17" customWidth="1"/>
    <col min="35" max="36" width="15.140625" customWidth="1"/>
    <col min="37" max="37" width="11.42578125" customWidth="1"/>
  </cols>
  <sheetData>
    <row r="1" spans="1:36" ht="23.25" customHeight="1" x14ac:dyDescent="0.25">
      <c r="A1" s="386"/>
      <c r="B1" s="623"/>
      <c r="C1" s="624" t="s">
        <v>0</v>
      </c>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row>
    <row r="2" spans="1:36" ht="23.25" customHeight="1" x14ac:dyDescent="0.25">
      <c r="A2" s="388"/>
      <c r="B2" s="423"/>
      <c r="C2" s="624" t="s">
        <v>1</v>
      </c>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row>
    <row r="3" spans="1:36" ht="23.25" customHeight="1" x14ac:dyDescent="0.25">
      <c r="A3" s="388"/>
      <c r="B3" s="423"/>
      <c r="C3" s="624" t="s">
        <v>2</v>
      </c>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624"/>
      <c r="AJ3" s="624"/>
    </row>
    <row r="4" spans="1:36" ht="23.25" customHeight="1" x14ac:dyDescent="0.25">
      <c r="A4" s="390"/>
      <c r="B4" s="586"/>
      <c r="C4" s="624" t="s">
        <v>824</v>
      </c>
      <c r="D4" s="624"/>
      <c r="E4" s="624"/>
      <c r="F4" s="624"/>
      <c r="G4" s="624"/>
      <c r="H4" s="624"/>
      <c r="I4" s="624"/>
      <c r="J4" s="624"/>
      <c r="K4" s="624"/>
      <c r="L4" s="624"/>
      <c r="M4" s="624"/>
      <c r="N4" s="624"/>
      <c r="O4" s="624"/>
      <c r="P4" s="624"/>
      <c r="Q4" s="624"/>
      <c r="R4" s="624"/>
      <c r="S4" s="624"/>
      <c r="T4" s="624"/>
      <c r="U4" s="624"/>
      <c r="V4" s="624"/>
      <c r="W4" s="624"/>
      <c r="X4" s="624"/>
      <c r="Y4" s="624"/>
      <c r="Z4" s="625" t="s">
        <v>996</v>
      </c>
      <c r="AA4" s="625"/>
      <c r="AB4" s="625"/>
      <c r="AC4" s="625"/>
      <c r="AD4" s="625"/>
      <c r="AE4" s="625"/>
      <c r="AF4" s="625"/>
      <c r="AG4" s="625"/>
      <c r="AH4" s="625"/>
      <c r="AI4" s="625"/>
      <c r="AJ4" s="625"/>
    </row>
    <row r="5" spans="1:36" ht="15.75" customHeight="1" x14ac:dyDescent="0.25">
      <c r="A5" s="51"/>
      <c r="B5" s="51"/>
      <c r="C5" s="51"/>
      <c r="D5" s="51"/>
      <c r="E5" s="51"/>
      <c r="F5" s="290"/>
      <c r="G5" s="290"/>
      <c r="H5" s="290"/>
      <c r="I5" s="51"/>
      <c r="J5" s="186"/>
      <c r="K5" s="51"/>
      <c r="L5" s="51"/>
      <c r="M5" s="51"/>
      <c r="N5" s="51"/>
      <c r="O5" s="51"/>
      <c r="P5" s="31"/>
      <c r="Q5" s="31"/>
      <c r="R5" s="31"/>
      <c r="S5" s="31"/>
      <c r="T5" s="31"/>
      <c r="U5" s="31"/>
      <c r="V5" s="31"/>
      <c r="W5" s="31"/>
      <c r="X5" s="31"/>
      <c r="Y5" s="31"/>
      <c r="Z5" s="31"/>
      <c r="AA5" s="31"/>
      <c r="AB5" s="31"/>
      <c r="AC5" s="31"/>
      <c r="AD5" s="31"/>
      <c r="AE5" s="31"/>
      <c r="AF5" s="31"/>
      <c r="AG5" s="31"/>
      <c r="AH5" s="31"/>
      <c r="AI5" s="31"/>
      <c r="AJ5" s="31"/>
    </row>
    <row r="6" spans="1:36" ht="12.75" customHeight="1" x14ac:dyDescent="0.25">
      <c r="A6" s="51"/>
      <c r="B6" s="52"/>
      <c r="C6" s="51" t="s">
        <v>765</v>
      </c>
      <c r="D6" s="51"/>
      <c r="E6" s="51"/>
      <c r="F6" s="290"/>
      <c r="G6" s="290"/>
      <c r="H6" s="290"/>
      <c r="I6" s="51"/>
      <c r="J6" s="186"/>
      <c r="K6" s="51"/>
      <c r="L6" s="51"/>
      <c r="M6" s="51"/>
      <c r="N6" s="51"/>
      <c r="O6" s="51"/>
      <c r="P6" s="51"/>
      <c r="Q6" s="51"/>
      <c r="R6" s="51"/>
      <c r="S6" s="51"/>
      <c r="T6" s="51"/>
      <c r="U6" s="51"/>
      <c r="V6" s="51"/>
      <c r="W6" s="51"/>
      <c r="X6" s="51"/>
      <c r="Y6" s="51"/>
      <c r="Z6" s="51"/>
      <c r="AA6" s="51"/>
      <c r="AB6" s="51"/>
      <c r="AC6" s="51"/>
      <c r="AD6" s="51"/>
      <c r="AE6" s="51"/>
      <c r="AF6" s="51"/>
      <c r="AG6" s="51"/>
      <c r="AH6" s="51"/>
      <c r="AI6" s="51"/>
      <c r="AJ6" s="51"/>
    </row>
    <row r="7" spans="1:36" s="229" customFormat="1" ht="33" customHeight="1" x14ac:dyDescent="0.25">
      <c r="A7" s="291"/>
      <c r="B7" s="291"/>
      <c r="C7" s="291"/>
      <c r="D7" s="291"/>
      <c r="E7" s="291"/>
      <c r="F7" s="627" t="s">
        <v>806</v>
      </c>
      <c r="G7" s="627"/>
      <c r="H7" s="627"/>
      <c r="I7" s="627" t="s">
        <v>811</v>
      </c>
      <c r="J7" s="627"/>
      <c r="K7" s="627"/>
      <c r="L7" s="627" t="s">
        <v>812</v>
      </c>
      <c r="M7" s="627"/>
      <c r="N7" s="627"/>
      <c r="O7" s="622" t="s">
        <v>807</v>
      </c>
      <c r="P7" s="622"/>
      <c r="Q7" s="622"/>
      <c r="R7" s="622"/>
      <c r="S7" s="622"/>
      <c r="T7" s="622"/>
      <c r="U7" s="622"/>
      <c r="V7" s="626" t="s">
        <v>67</v>
      </c>
      <c r="W7" s="589"/>
      <c r="X7" s="589"/>
      <c r="Y7" s="589"/>
      <c r="Z7" s="589"/>
      <c r="AA7" s="590"/>
      <c r="AB7" s="620" t="s">
        <v>813</v>
      </c>
      <c r="AC7" s="620"/>
      <c r="AD7" s="620"/>
      <c r="AE7" s="620"/>
      <c r="AF7" s="620"/>
      <c r="AG7" s="620"/>
      <c r="AH7" s="620"/>
      <c r="AI7" s="620"/>
      <c r="AJ7" s="621"/>
    </row>
    <row r="8" spans="1:36" s="229" customFormat="1" ht="58.5" customHeight="1" x14ac:dyDescent="0.25">
      <c r="A8" s="172" t="s">
        <v>68</v>
      </c>
      <c r="B8" s="172" t="s">
        <v>776</v>
      </c>
      <c r="C8" s="172" t="s">
        <v>747</v>
      </c>
      <c r="D8" s="172" t="s">
        <v>69</v>
      </c>
      <c r="E8" s="173" t="s">
        <v>70</v>
      </c>
      <c r="F8" s="293" t="s">
        <v>808</v>
      </c>
      <c r="G8" s="293" t="s">
        <v>809</v>
      </c>
      <c r="H8" s="293" t="s">
        <v>810</v>
      </c>
      <c r="I8" s="294" t="s">
        <v>71</v>
      </c>
      <c r="J8" s="294" t="s">
        <v>804</v>
      </c>
      <c r="K8" s="294" t="s">
        <v>805</v>
      </c>
      <c r="L8" s="295" t="s">
        <v>71</v>
      </c>
      <c r="M8" s="295" t="s">
        <v>804</v>
      </c>
      <c r="N8" s="295" t="s">
        <v>805</v>
      </c>
      <c r="O8" s="293" t="s">
        <v>72</v>
      </c>
      <c r="P8" s="296" t="s">
        <v>33</v>
      </c>
      <c r="Q8" s="296" t="s">
        <v>34</v>
      </c>
      <c r="R8" s="296" t="s">
        <v>35</v>
      </c>
      <c r="S8" s="296" t="s">
        <v>36</v>
      </c>
      <c r="T8" s="296" t="s">
        <v>797</v>
      </c>
      <c r="U8" s="296" t="s">
        <v>73</v>
      </c>
      <c r="V8" s="174" t="s">
        <v>33</v>
      </c>
      <c r="W8" s="174" t="s">
        <v>34</v>
      </c>
      <c r="X8" s="174" t="s">
        <v>35</v>
      </c>
      <c r="Y8" s="174" t="s">
        <v>36</v>
      </c>
      <c r="Z8" s="174" t="s">
        <v>798</v>
      </c>
      <c r="AA8" s="174" t="s">
        <v>799</v>
      </c>
      <c r="AB8" s="292" t="s">
        <v>74</v>
      </c>
      <c r="AC8" s="292" t="s">
        <v>75</v>
      </c>
      <c r="AD8" s="292" t="s">
        <v>76</v>
      </c>
      <c r="AE8" s="292" t="s">
        <v>77</v>
      </c>
      <c r="AF8" s="292" t="s">
        <v>78</v>
      </c>
      <c r="AG8" s="292" t="s">
        <v>79</v>
      </c>
      <c r="AH8" s="292" t="s">
        <v>80</v>
      </c>
      <c r="AI8" s="292" t="s">
        <v>81</v>
      </c>
      <c r="AJ8" s="292" t="s">
        <v>82</v>
      </c>
    </row>
    <row r="9" spans="1:36" ht="17.25" customHeight="1" x14ac:dyDescent="0.25">
      <c r="A9" s="628" t="s">
        <v>1030</v>
      </c>
      <c r="B9" s="628">
        <v>1</v>
      </c>
      <c r="C9" s="628" t="s">
        <v>1017</v>
      </c>
      <c r="D9" s="631" t="s">
        <v>629</v>
      </c>
      <c r="E9" s="322">
        <v>2024</v>
      </c>
      <c r="F9" s="322">
        <v>40715</v>
      </c>
      <c r="G9" s="322">
        <v>40715</v>
      </c>
      <c r="H9" s="323">
        <v>1</v>
      </c>
      <c r="I9" s="322">
        <v>40715</v>
      </c>
      <c r="J9" s="322">
        <v>40715</v>
      </c>
      <c r="K9" s="324">
        <v>1</v>
      </c>
      <c r="L9" s="325"/>
      <c r="M9" s="325"/>
      <c r="N9" s="325"/>
      <c r="O9" s="326">
        <v>1357623613</v>
      </c>
      <c r="P9" s="327"/>
      <c r="Q9" s="328"/>
      <c r="R9" s="328">
        <v>813561463</v>
      </c>
      <c r="S9" s="328">
        <v>535986853</v>
      </c>
      <c r="T9" s="329">
        <v>1349548316</v>
      </c>
      <c r="U9" s="372">
        <v>0.99491387844717238</v>
      </c>
      <c r="V9" s="328"/>
      <c r="W9" s="328"/>
      <c r="X9" s="328">
        <v>46201775</v>
      </c>
      <c r="Y9" s="328">
        <v>639877398</v>
      </c>
      <c r="Z9" s="328">
        <v>686079173</v>
      </c>
      <c r="AA9" s="373">
        <f>+Z9/T9</f>
        <v>0.50837688793055413</v>
      </c>
      <c r="AB9" s="330"/>
      <c r="AC9" s="330"/>
      <c r="AD9" s="328"/>
      <c r="AE9" s="331"/>
      <c r="AF9" s="331"/>
      <c r="AG9" s="331"/>
      <c r="AH9" s="331"/>
      <c r="AI9" s="331"/>
      <c r="AJ9" s="332"/>
    </row>
    <row r="10" spans="1:36" s="201" customFormat="1" ht="15" customHeight="1" x14ac:dyDescent="0.25">
      <c r="A10" s="629"/>
      <c r="B10" s="629"/>
      <c r="C10" s="629"/>
      <c r="D10" s="629"/>
      <c r="E10" s="275">
        <v>2025</v>
      </c>
      <c r="F10" s="275">
        <v>74083</v>
      </c>
      <c r="G10" s="275">
        <v>74083</v>
      </c>
      <c r="H10" s="287">
        <v>1</v>
      </c>
      <c r="I10" s="275">
        <v>74083</v>
      </c>
      <c r="J10" s="275">
        <v>74083</v>
      </c>
      <c r="K10" s="308">
        <v>1</v>
      </c>
      <c r="L10" s="284"/>
      <c r="M10" s="284"/>
      <c r="N10" s="284"/>
      <c r="O10" s="195">
        <v>3088286396</v>
      </c>
      <c r="P10" s="196">
        <v>1974523400</v>
      </c>
      <c r="Q10" s="196">
        <v>634658921</v>
      </c>
      <c r="R10" s="196">
        <v>463396675</v>
      </c>
      <c r="S10" s="196">
        <v>15707400</v>
      </c>
      <c r="T10" s="197">
        <f>SUM(P10:S10)</f>
        <v>3088286396</v>
      </c>
      <c r="U10" s="198">
        <f>T10/O10</f>
        <v>1</v>
      </c>
      <c r="V10" s="197"/>
      <c r="W10" s="197">
        <v>504709000</v>
      </c>
      <c r="X10" s="197">
        <v>995671345</v>
      </c>
      <c r="Y10" s="197">
        <v>1091165881</v>
      </c>
      <c r="Z10" s="197">
        <v>2591546226</v>
      </c>
      <c r="AA10" s="308">
        <f>+Z10/T10</f>
        <v>0.83915346366729904</v>
      </c>
      <c r="AB10" s="197">
        <v>663469143</v>
      </c>
      <c r="AC10" s="197">
        <v>420844849</v>
      </c>
      <c r="AD10" s="196">
        <v>205023946</v>
      </c>
      <c r="AE10" s="197">
        <v>15472433</v>
      </c>
      <c r="AF10" s="197">
        <v>3002700</v>
      </c>
      <c r="AG10" s="199">
        <v>5124215</v>
      </c>
      <c r="AH10" s="199">
        <f>+AB10-AG10</f>
        <v>658344928</v>
      </c>
      <c r="AI10" s="199">
        <f>SUM(AC10:AF10)</f>
        <v>644343928</v>
      </c>
      <c r="AJ10" s="200">
        <f>+AI10/AB10</f>
        <v>0.97117391938753661</v>
      </c>
    </row>
    <row r="11" spans="1:36" s="346" customFormat="1" ht="15" customHeight="1" x14ac:dyDescent="0.25">
      <c r="A11" s="629"/>
      <c r="B11" s="629"/>
      <c r="C11" s="629"/>
      <c r="D11" s="629"/>
      <c r="E11" s="339">
        <v>2026</v>
      </c>
      <c r="F11" s="339">
        <v>74100</v>
      </c>
      <c r="G11" s="339">
        <f>+'3. Actividades Proyecto'!AZ9</f>
        <v>9584</v>
      </c>
      <c r="H11" s="347">
        <f>G11/F11</f>
        <v>0.1293387314439946</v>
      </c>
      <c r="I11" s="339">
        <v>74100</v>
      </c>
      <c r="J11" s="339">
        <v>9584</v>
      </c>
      <c r="K11" s="345">
        <f>J11/I11</f>
        <v>0.1293387314439946</v>
      </c>
      <c r="L11" s="339"/>
      <c r="M11" s="339"/>
      <c r="N11" s="345"/>
      <c r="O11" s="348">
        <v>2993715400</v>
      </c>
      <c r="P11" s="191">
        <v>2354200788</v>
      </c>
      <c r="Q11" s="341"/>
      <c r="R11" s="342"/>
      <c r="S11" s="342"/>
      <c r="T11" s="192">
        <f>SUM(P11:S11)</f>
        <v>2354200788</v>
      </c>
      <c r="U11" s="343">
        <f>T11/O11</f>
        <v>0.78638095925885276</v>
      </c>
      <c r="V11" s="192">
        <v>146760385</v>
      </c>
      <c r="W11" s="344"/>
      <c r="X11" s="344"/>
      <c r="Y11" s="344"/>
      <c r="Z11" s="192">
        <f>SUM(V11:Y11)</f>
        <v>146760385</v>
      </c>
      <c r="AA11" s="345">
        <f>+Z11/T11</f>
        <v>6.2339790959240811E-2</v>
      </c>
      <c r="AB11" s="192">
        <v>496740170</v>
      </c>
      <c r="AC11" s="192">
        <v>416587881</v>
      </c>
      <c r="AD11" s="342"/>
      <c r="AE11" s="192"/>
      <c r="AF11" s="192"/>
      <c r="AG11" s="193"/>
      <c r="AH11" s="193">
        <f t="shared" ref="AH11:AH12" si="0">+AB11-AG11</f>
        <v>496740170</v>
      </c>
      <c r="AI11" s="193">
        <f>SUM(AC11:AF11)</f>
        <v>416587881</v>
      </c>
      <c r="AJ11" s="189">
        <f>+AI11/AB11</f>
        <v>0.83864343203812164</v>
      </c>
    </row>
    <row r="12" spans="1:36" ht="15" customHeight="1" x14ac:dyDescent="0.25">
      <c r="A12" s="629"/>
      <c r="B12" s="629"/>
      <c r="C12" s="629"/>
      <c r="D12" s="629"/>
      <c r="E12" s="57">
        <v>2027</v>
      </c>
      <c r="F12" s="57">
        <v>74150</v>
      </c>
      <c r="G12" s="57" t="s">
        <v>1031</v>
      </c>
      <c r="H12" s="288">
        <v>0</v>
      </c>
      <c r="I12" s="57"/>
      <c r="J12" s="286"/>
      <c r="K12" s="309">
        <v>0</v>
      </c>
      <c r="L12" s="285"/>
      <c r="M12" s="285"/>
      <c r="N12" s="285"/>
      <c r="O12" s="184">
        <v>3665728758</v>
      </c>
      <c r="P12" s="54"/>
      <c r="Q12" s="59"/>
      <c r="R12" s="59"/>
      <c r="S12" s="59"/>
      <c r="T12" s="55"/>
      <c r="U12" s="60"/>
      <c r="V12" s="61"/>
      <c r="W12" s="61"/>
      <c r="X12" s="61"/>
      <c r="Y12" s="61"/>
      <c r="Z12" s="61"/>
      <c r="AA12" s="61"/>
      <c r="AB12" s="55"/>
      <c r="AC12" s="55"/>
      <c r="AD12" s="59"/>
      <c r="AE12" s="55"/>
      <c r="AF12" s="55"/>
      <c r="AG12" s="56"/>
      <c r="AH12" s="56">
        <f t="shared" si="0"/>
        <v>0</v>
      </c>
      <c r="AI12" s="56">
        <f>SUM(AC12:AF12)</f>
        <v>0</v>
      </c>
      <c r="AJ12" s="53"/>
    </row>
    <row r="13" spans="1:36" s="316" customFormat="1" ht="27" customHeight="1" x14ac:dyDescent="0.25">
      <c r="A13" s="630"/>
      <c r="B13" s="630"/>
      <c r="C13" s="630"/>
      <c r="D13" s="630"/>
      <c r="E13" s="315" t="s">
        <v>83</v>
      </c>
      <c r="F13" s="310">
        <v>74150</v>
      </c>
      <c r="G13" s="310"/>
      <c r="H13" s="313">
        <v>1</v>
      </c>
      <c r="I13" s="311"/>
      <c r="J13" s="185"/>
      <c r="K13" s="312">
        <v>1</v>
      </c>
      <c r="L13" s="185"/>
      <c r="M13" s="63"/>
      <c r="N13" s="63"/>
      <c r="O13" s="318">
        <f>SUM(O9:O12)</f>
        <v>11105354167</v>
      </c>
      <c r="P13" s="318">
        <f t="shared" ref="P13:S13" si="1">SUM(P9:P12)</f>
        <v>4328724188</v>
      </c>
      <c r="Q13" s="318">
        <f t="shared" si="1"/>
        <v>634658921</v>
      </c>
      <c r="R13" s="318">
        <f t="shared" si="1"/>
        <v>1276958138</v>
      </c>
      <c r="S13" s="318">
        <f t="shared" si="1"/>
        <v>551694253</v>
      </c>
      <c r="T13" s="64">
        <f t="shared" ref="T13" si="2">SUM(P13+Q13+R13+S13)</f>
        <v>6792035500</v>
      </c>
      <c r="U13" s="319">
        <f t="shared" ref="U13" si="3">T13/O13</f>
        <v>0.61160008027324353</v>
      </c>
      <c r="V13" s="64">
        <f>SUM(V9:V12)</f>
        <v>146760385</v>
      </c>
      <c r="W13" s="64">
        <f t="shared" ref="W13:Z13" si="4">SUM(W9:W12)</f>
        <v>504709000</v>
      </c>
      <c r="X13" s="64">
        <f t="shared" si="4"/>
        <v>1041873120</v>
      </c>
      <c r="Y13" s="64">
        <f t="shared" si="4"/>
        <v>1731043279</v>
      </c>
      <c r="Z13" s="64">
        <f t="shared" si="4"/>
        <v>3424385784</v>
      </c>
      <c r="AA13" s="64">
        <f>Z13/O13</f>
        <v>0.30835448671918075</v>
      </c>
      <c r="AB13" s="64">
        <f t="shared" ref="AB13:AG13" si="5">SUM(AB9:AB12)</f>
        <v>1160209313</v>
      </c>
      <c r="AC13" s="64">
        <f t="shared" si="5"/>
        <v>837432730</v>
      </c>
      <c r="AD13" s="65">
        <f t="shared" si="5"/>
        <v>205023946</v>
      </c>
      <c r="AE13" s="64">
        <f t="shared" si="5"/>
        <v>15472433</v>
      </c>
      <c r="AF13" s="64">
        <f t="shared" si="5"/>
        <v>3002700</v>
      </c>
      <c r="AG13" s="320">
        <f t="shared" si="5"/>
        <v>5124215</v>
      </c>
      <c r="AH13" s="320">
        <f>AB13-AG13</f>
        <v>1155085098</v>
      </c>
      <c r="AI13" s="320">
        <f>SUM(AC13:AF13)</f>
        <v>1060931809</v>
      </c>
      <c r="AJ13" s="321">
        <f>AI13/AH13</f>
        <v>0.91848800650010631</v>
      </c>
    </row>
    <row r="14" spans="1:36" ht="15" customHeight="1" x14ac:dyDescent="0.25">
      <c r="A14" s="628" t="s">
        <v>1030</v>
      </c>
      <c r="B14" s="628">
        <v>2</v>
      </c>
      <c r="C14" s="628" t="s">
        <v>1018</v>
      </c>
      <c r="D14" s="631" t="s">
        <v>608</v>
      </c>
      <c r="E14" s="333">
        <v>2024</v>
      </c>
      <c r="F14" s="322">
        <v>3</v>
      </c>
      <c r="G14" s="322">
        <v>3</v>
      </c>
      <c r="H14" s="383">
        <v>1</v>
      </c>
      <c r="I14" s="322">
        <v>3</v>
      </c>
      <c r="J14" s="322">
        <v>3</v>
      </c>
      <c r="K14" s="324">
        <v>1</v>
      </c>
      <c r="L14" s="334"/>
      <c r="M14" s="334"/>
      <c r="N14" s="334"/>
      <c r="O14" s="335">
        <v>422322130</v>
      </c>
      <c r="P14" s="54"/>
      <c r="Q14" s="329"/>
      <c r="R14" s="329">
        <v>169782000</v>
      </c>
      <c r="S14" s="329">
        <v>244783213</v>
      </c>
      <c r="T14" s="374">
        <f>SUM(P14:S14)</f>
        <v>414565213</v>
      </c>
      <c r="U14" s="373">
        <f t="shared" ref="U14:U19" si="6">T14/O14</f>
        <v>0.98163270061173447</v>
      </c>
      <c r="V14" s="329"/>
      <c r="W14" s="329"/>
      <c r="X14" s="329"/>
      <c r="Y14" s="328">
        <v>216083499</v>
      </c>
      <c r="Z14" s="374">
        <f>SUM(V14:Y14)</f>
        <v>216083499</v>
      </c>
      <c r="AA14" s="373">
        <f>+Z14/T14</f>
        <v>0.52122921128937072</v>
      </c>
      <c r="AB14" s="336"/>
      <c r="AC14" s="336"/>
      <c r="AD14" s="329"/>
      <c r="AE14" s="337"/>
      <c r="AF14" s="337"/>
      <c r="AG14" s="337"/>
      <c r="AH14" s="337"/>
      <c r="AI14" s="337"/>
      <c r="AJ14" s="338"/>
    </row>
    <row r="15" spans="1:36" s="201" customFormat="1" ht="15" customHeight="1" x14ac:dyDescent="0.25">
      <c r="A15" s="629"/>
      <c r="B15" s="629"/>
      <c r="C15" s="629"/>
      <c r="D15" s="629"/>
      <c r="E15" s="275">
        <v>2025</v>
      </c>
      <c r="F15" s="275">
        <v>4</v>
      </c>
      <c r="G15" s="275">
        <v>4</v>
      </c>
      <c r="H15" s="287">
        <v>1</v>
      </c>
      <c r="I15" s="275">
        <v>4</v>
      </c>
      <c r="J15" s="275">
        <v>4</v>
      </c>
      <c r="K15" s="308">
        <v>1</v>
      </c>
      <c r="L15" s="284"/>
      <c r="M15" s="284"/>
      <c r="N15" s="284"/>
      <c r="O15" s="202">
        <v>1950441200</v>
      </c>
      <c r="P15" s="196">
        <v>1460330800</v>
      </c>
      <c r="Q15" s="196">
        <v>139054900</v>
      </c>
      <c r="R15" s="196">
        <v>351055500</v>
      </c>
      <c r="S15" s="196">
        <v>-13365547</v>
      </c>
      <c r="T15" s="375">
        <f>SUM(P15:S15)</f>
        <v>1937075653</v>
      </c>
      <c r="U15" s="198">
        <f t="shared" si="6"/>
        <v>0.99314742377263154</v>
      </c>
      <c r="V15" s="197">
        <v>11289857</v>
      </c>
      <c r="W15" s="197">
        <v>349497131</v>
      </c>
      <c r="X15" s="197">
        <v>450084467</v>
      </c>
      <c r="Y15" s="197">
        <v>808233658</v>
      </c>
      <c r="Z15" s="375">
        <f>SUM(V15:Y15)</f>
        <v>1619105113</v>
      </c>
      <c r="AA15" s="308">
        <f>+Z15/T15</f>
        <v>0.83585022117873886</v>
      </c>
      <c r="AB15" s="197">
        <v>198481714</v>
      </c>
      <c r="AC15" s="197">
        <v>183062713</v>
      </c>
      <c r="AD15" s="196">
        <v>15419001</v>
      </c>
      <c r="AE15" s="197">
        <v>0</v>
      </c>
      <c r="AF15" s="197">
        <v>0</v>
      </c>
      <c r="AG15" s="199">
        <v>0</v>
      </c>
      <c r="AH15" s="199">
        <f t="shared" ref="AH15:AH17" si="7">+AB15-AG15</f>
        <v>198481714</v>
      </c>
      <c r="AI15" s="199">
        <f>SUM(AC15:AF15)</f>
        <v>198481714</v>
      </c>
      <c r="AJ15" s="200">
        <f>+AI15/AB15</f>
        <v>1</v>
      </c>
    </row>
    <row r="16" spans="1:36" s="346" customFormat="1" ht="15" customHeight="1" x14ac:dyDescent="0.25">
      <c r="A16" s="629"/>
      <c r="B16" s="629"/>
      <c r="C16" s="629"/>
      <c r="D16" s="629"/>
      <c r="E16" s="339">
        <v>2026</v>
      </c>
      <c r="F16" s="339">
        <v>3</v>
      </c>
      <c r="G16" s="339">
        <f>+'3. Actividades Proyecto'!AZ10</f>
        <v>1</v>
      </c>
      <c r="H16" s="347">
        <f>G16/F16</f>
        <v>0.33333333333333331</v>
      </c>
      <c r="I16" s="339">
        <v>3</v>
      </c>
      <c r="J16" s="339">
        <f>+G16</f>
        <v>1</v>
      </c>
      <c r="K16" s="345">
        <f>J16/I16</f>
        <v>0.33333333333333331</v>
      </c>
      <c r="L16" s="340"/>
      <c r="M16" s="340"/>
      <c r="N16" s="340"/>
      <c r="O16" s="203">
        <v>1526489600</v>
      </c>
      <c r="P16" s="191">
        <v>932117000</v>
      </c>
      <c r="Q16" s="341"/>
      <c r="R16" s="342"/>
      <c r="S16" s="342"/>
      <c r="T16" s="376">
        <f>SUM(P16:S16)</f>
        <v>932117000</v>
      </c>
      <c r="U16" s="343">
        <f t="shared" si="6"/>
        <v>0.61062780905942626</v>
      </c>
      <c r="V16" s="192">
        <v>75552339</v>
      </c>
      <c r="W16" s="344"/>
      <c r="X16" s="344"/>
      <c r="Y16" s="344"/>
      <c r="Z16" s="376">
        <f t="shared" ref="Z16:Z17" si="8">SUM(V16:Y16)</f>
        <v>75552339</v>
      </c>
      <c r="AA16" s="345">
        <f>+Z16/T16</f>
        <v>8.105456611133581E-2</v>
      </c>
      <c r="AB16" s="192">
        <v>317970540</v>
      </c>
      <c r="AC16" s="192">
        <v>223919447</v>
      </c>
      <c r="AD16" s="342"/>
      <c r="AE16" s="192"/>
      <c r="AF16" s="192"/>
      <c r="AG16" s="193">
        <v>11856535</v>
      </c>
      <c r="AH16" s="193">
        <f t="shared" si="7"/>
        <v>306114005</v>
      </c>
      <c r="AI16" s="193">
        <f>SUM(AC16:AF16)</f>
        <v>223919447</v>
      </c>
      <c r="AJ16" s="189">
        <f>+AI16/AB16</f>
        <v>0.70421444389156307</v>
      </c>
    </row>
    <row r="17" spans="1:36" ht="15" customHeight="1" x14ac:dyDescent="0.25">
      <c r="A17" s="629"/>
      <c r="B17" s="629"/>
      <c r="C17" s="629"/>
      <c r="D17" s="629"/>
      <c r="E17" s="57">
        <v>2027</v>
      </c>
      <c r="F17" s="57">
        <v>2</v>
      </c>
      <c r="G17" s="57" t="s">
        <v>1031</v>
      </c>
      <c r="H17" s="288">
        <v>0</v>
      </c>
      <c r="I17" s="57">
        <v>2</v>
      </c>
      <c r="J17" s="57"/>
      <c r="K17" s="309">
        <v>0</v>
      </c>
      <c r="L17" s="285"/>
      <c r="M17" s="285"/>
      <c r="N17" s="285"/>
      <c r="O17" s="188">
        <v>2055705580</v>
      </c>
      <c r="P17" s="54"/>
      <c r="Q17" s="59"/>
      <c r="R17" s="59"/>
      <c r="S17" s="59"/>
      <c r="T17" s="55">
        <f>SUM(P17:S17)</f>
        <v>0</v>
      </c>
      <c r="U17" s="60">
        <f t="shared" si="6"/>
        <v>0</v>
      </c>
      <c r="V17" s="61"/>
      <c r="W17" s="61"/>
      <c r="X17" s="61"/>
      <c r="Y17" s="61"/>
      <c r="Z17" s="377">
        <f t="shared" si="8"/>
        <v>0</v>
      </c>
      <c r="AA17" s="317"/>
      <c r="AB17" s="55"/>
      <c r="AC17" s="55"/>
      <c r="AD17" s="59"/>
      <c r="AE17" s="55"/>
      <c r="AF17" s="55"/>
      <c r="AG17" s="56"/>
      <c r="AH17" s="56">
        <f t="shared" si="7"/>
        <v>0</v>
      </c>
      <c r="AI17" s="56">
        <f>SUM(AC17:AF17)</f>
        <v>0</v>
      </c>
      <c r="AJ17" s="53"/>
    </row>
    <row r="18" spans="1:36" ht="27" customHeight="1" x14ac:dyDescent="0.25">
      <c r="A18" s="630"/>
      <c r="B18" s="630"/>
      <c r="C18" s="630"/>
      <c r="D18" s="630"/>
      <c r="E18" s="62" t="s">
        <v>83</v>
      </c>
      <c r="F18" s="314">
        <f>SUM(F14:F17)</f>
        <v>12</v>
      </c>
      <c r="G18" s="314">
        <f>SUM(G14:G17)</f>
        <v>8</v>
      </c>
      <c r="H18" s="314">
        <f>SUM(H14:H17)</f>
        <v>2.3333333333333335</v>
      </c>
      <c r="I18" s="314">
        <f>SUM(I14:I17)</f>
        <v>12</v>
      </c>
      <c r="J18" s="314">
        <f>SUM(J14:J17)</f>
        <v>8</v>
      </c>
      <c r="K18" s="185">
        <f t="shared" ref="K18" si="9">K14+K15+K16+K17</f>
        <v>2.3333333333333335</v>
      </c>
      <c r="L18" s="185"/>
      <c r="M18" s="63"/>
      <c r="N18" s="63"/>
      <c r="O18" s="318">
        <f>SUM(O14:O17)</f>
        <v>5954958510</v>
      </c>
      <c r="P18" s="318">
        <f t="shared" ref="P18:S18" si="10">SUM(P14:P17)</f>
        <v>2392447800</v>
      </c>
      <c r="Q18" s="318">
        <f t="shared" si="10"/>
        <v>139054900</v>
      </c>
      <c r="R18" s="318">
        <f>SUM(R14:R17)</f>
        <v>520837500</v>
      </c>
      <c r="S18" s="318">
        <f t="shared" si="10"/>
        <v>231417666</v>
      </c>
      <c r="T18" s="64">
        <f>SUM(P18:S18)</f>
        <v>3283757866</v>
      </c>
      <c r="U18" s="319">
        <f t="shared" si="6"/>
        <v>0.55143253483389931</v>
      </c>
      <c r="V18" s="64">
        <f>SUM(V14:V17)</f>
        <v>86842196</v>
      </c>
      <c r="W18" s="64">
        <f t="shared" ref="W18:Y18" si="11">SUM(W14:W17)</f>
        <v>349497131</v>
      </c>
      <c r="X18" s="64">
        <f t="shared" si="11"/>
        <v>450084467</v>
      </c>
      <c r="Y18" s="64">
        <f t="shared" si="11"/>
        <v>1024317157</v>
      </c>
      <c r="Z18" s="64">
        <f>SUM(V18:Y18)</f>
        <v>1910740951</v>
      </c>
      <c r="AA18" s="64">
        <f>Z18/O18</f>
        <v>0.32086553546785335</v>
      </c>
      <c r="AB18" s="64">
        <v>198481714</v>
      </c>
      <c r="AC18" s="64">
        <f t="shared" ref="AC18" si="12">SUM(AC14:AC17)</f>
        <v>406982160</v>
      </c>
      <c r="AD18" s="65">
        <f>SUM(AD14:AD17)</f>
        <v>15419001</v>
      </c>
      <c r="AE18" s="64">
        <f t="shared" ref="AE18:AG18" si="13">SUM(AE14:AE17)</f>
        <v>0</v>
      </c>
      <c r="AF18" s="64">
        <f t="shared" si="13"/>
        <v>0</v>
      </c>
      <c r="AG18" s="320">
        <f t="shared" si="13"/>
        <v>11856535</v>
      </c>
      <c r="AH18" s="320">
        <v>198481714</v>
      </c>
      <c r="AI18" s="320">
        <f>SUM(AI14:AI17)</f>
        <v>422401161</v>
      </c>
      <c r="AJ18" s="321">
        <f>AI18/AH18</f>
        <v>2.1281615947754262</v>
      </c>
    </row>
    <row r="19" spans="1:36" ht="28.5" customHeight="1" x14ac:dyDescent="0.25">
      <c r="A19" s="31"/>
      <c r="B19" s="31"/>
      <c r="C19" s="31"/>
      <c r="D19" s="31"/>
      <c r="E19" s="289" t="s">
        <v>803</v>
      </c>
      <c r="F19" s="283"/>
      <c r="G19" s="283"/>
      <c r="H19" s="283"/>
      <c r="I19" s="283"/>
      <c r="J19" s="283"/>
      <c r="K19" s="283"/>
      <c r="L19" s="283"/>
      <c r="M19" s="283"/>
      <c r="N19" s="283"/>
      <c r="O19" s="65">
        <f>SUMIFS($O$9:$O$18,$E$9:$E$18,2026)</f>
        <v>4520205000</v>
      </c>
      <c r="P19" s="65">
        <f>SUMIFS($P$9:$P$18,$E$9:$E$18,2026)</f>
        <v>3286317788</v>
      </c>
      <c r="Q19" s="65">
        <f>SUMIFS($P$9:$P$18,$E$9:$E$18,2026)</f>
        <v>3286317788</v>
      </c>
      <c r="R19" s="65">
        <f>SUMIFS($R$9:$R$18,$E$9:$E$18,2026)</f>
        <v>0</v>
      </c>
      <c r="S19" s="65">
        <f>SUMIFS($S$9:$S$18,$E$9:$E$18,2026)</f>
        <v>0</v>
      </c>
      <c r="T19" s="65">
        <f>SUMIFS($T$9:$T$18,$E$9:$E$18,2026)</f>
        <v>3286317788</v>
      </c>
      <c r="U19" s="65">
        <f t="shared" si="6"/>
        <v>0.72702848388513353</v>
      </c>
      <c r="V19" s="65">
        <f>SUMIFS($V$9:$V$18,$E$9:$E$18,2026)</f>
        <v>222312724</v>
      </c>
      <c r="W19" s="65">
        <f>SUMIFS($W$9:$W$18,$E$9:$E$18,2026)</f>
        <v>0</v>
      </c>
      <c r="X19" s="65">
        <f>SUMIFS($X$9:$X$18,$E$9:$E$18,2026)</f>
        <v>0</v>
      </c>
      <c r="Y19" s="65">
        <f>SUMIFS($Y$9:$Y$18,$E$9:$E$18,2026)</f>
        <v>0</v>
      </c>
      <c r="Z19" s="65">
        <f>SUMIFS($Z$9:$Z$18,$E$9:$E$18,2026)</f>
        <v>222312724</v>
      </c>
      <c r="AA19" s="65">
        <f>Z19/O19</f>
        <v>4.918200037387685E-2</v>
      </c>
      <c r="AB19" s="65">
        <f>SUMIFS($AB$9:$AB$18,$E$9:$E$18,2026)</f>
        <v>814710710</v>
      </c>
      <c r="AC19" s="65">
        <f>SUMIFS($AC$9:$AC$18,$E$9:$E$18,2026)</f>
        <v>640507328</v>
      </c>
      <c r="AD19" s="65">
        <f>SUMIFS($AD$9:$AD$18,$E$9:$E$18,2026)</f>
        <v>0</v>
      </c>
      <c r="AE19" s="65">
        <f>SUMIFS($AE$9:$AE$18,$E$9:$E$18,2026)</f>
        <v>0</v>
      </c>
      <c r="AF19" s="65">
        <f>SUMIFS($AF$9:$AF$18,$E$9:$E$18,2026)</f>
        <v>0</v>
      </c>
      <c r="AG19" s="65">
        <f>SUMIFS($AG$9:$AG$18,$E$9:$E$18,2026)</f>
        <v>11856535</v>
      </c>
      <c r="AH19" s="65">
        <f>SUMIFS($AH$9:$AH$18,$E$9:$E$18,2026)</f>
        <v>802854175</v>
      </c>
      <c r="AI19" s="65">
        <f>SUMIFS($AI$9:$AI$18,$E$9:$E$18,2026)</f>
        <v>640507328</v>
      </c>
      <c r="AJ19" s="378">
        <f>AI19/AB19</f>
        <v>0.78617762125650714</v>
      </c>
    </row>
    <row r="26" spans="1:36" ht="15" customHeight="1" x14ac:dyDescent="0.25">
      <c r="I26" s="229"/>
      <c r="J26" s="229"/>
      <c r="K26" s="229"/>
      <c r="L26" s="229"/>
    </row>
    <row r="27" spans="1:36" ht="15" customHeight="1" x14ac:dyDescent="0.25">
      <c r="I27" s="229"/>
      <c r="J27" s="229"/>
      <c r="K27" s="229"/>
      <c r="L27" s="229"/>
    </row>
    <row r="28" spans="1:36" ht="15" customHeight="1" x14ac:dyDescent="0.25">
      <c r="I28" s="229"/>
      <c r="J28" s="229"/>
      <c r="K28" s="229"/>
      <c r="L28" s="229"/>
    </row>
    <row r="29" spans="1:36" ht="15" customHeight="1" x14ac:dyDescent="0.25">
      <c r="I29" s="229"/>
      <c r="J29" s="229"/>
      <c r="K29" s="229"/>
      <c r="L29" s="229"/>
    </row>
    <row r="30" spans="1:36" ht="15" customHeight="1" x14ac:dyDescent="0.25">
      <c r="I30" s="229"/>
      <c r="J30" s="229"/>
      <c r="K30" s="229"/>
      <c r="L30" s="229"/>
    </row>
    <row r="31" spans="1:36" ht="15" customHeight="1" x14ac:dyDescent="0.25">
      <c r="I31" s="229"/>
      <c r="J31" s="229"/>
      <c r="K31" s="229"/>
      <c r="L31" s="229"/>
    </row>
    <row r="32" spans="1:36" ht="15" customHeight="1" x14ac:dyDescent="0.25">
      <c r="I32" s="229"/>
      <c r="J32" s="229"/>
      <c r="K32" s="229"/>
      <c r="L32" s="229"/>
    </row>
    <row r="33" spans="9:12" ht="15" customHeight="1" x14ac:dyDescent="0.25">
      <c r="I33" s="229"/>
      <c r="J33" s="229"/>
      <c r="K33" s="229"/>
      <c r="L33" s="229"/>
    </row>
    <row r="34" spans="9:12" ht="15" customHeight="1" x14ac:dyDescent="0.25">
      <c r="I34" s="229"/>
      <c r="J34" s="229"/>
      <c r="K34" s="229"/>
      <c r="L34" s="229"/>
    </row>
  </sheetData>
  <mergeCells count="20">
    <mergeCell ref="A9:A13"/>
    <mergeCell ref="A14:A18"/>
    <mergeCell ref="B14:B18"/>
    <mergeCell ref="C14:C18"/>
    <mergeCell ref="D14:D18"/>
    <mergeCell ref="B9:B13"/>
    <mergeCell ref="C9:C13"/>
    <mergeCell ref="D9:D13"/>
    <mergeCell ref="AB7:AJ7"/>
    <mergeCell ref="O7:U7"/>
    <mergeCell ref="A1:B4"/>
    <mergeCell ref="C1:AJ1"/>
    <mergeCell ref="C2:AJ2"/>
    <mergeCell ref="C3:AJ3"/>
    <mergeCell ref="Z4:AJ4"/>
    <mergeCell ref="C4:Y4"/>
    <mergeCell ref="V7:AA7"/>
    <mergeCell ref="I7:K7"/>
    <mergeCell ref="L7:N7"/>
    <mergeCell ref="F7:H7"/>
  </mergeCells>
  <dataValidations count="28">
    <dataValidation allowBlank="1" showInputMessage="1" showErrorMessage="1" prompt="Relacione el tipo de anualización de las actividades según corresponda: indicador tipo suma, tipo constante, tipo creciente, tipo decreciente._x000a_" sqref="D8" xr:uid="{00000000-0002-0000-0300-000000000000}"/>
    <dataValidation allowBlank="1" showInputMessage="1" showErrorMessage="1" promptTitle="VIGENCIA" prompt="Años que comprenden el plan de desarrollo actual. " sqref="E8" xr:uid="{00000000-0002-0000-0300-000001000000}"/>
    <dataValidation allowBlank="1" showInputMessage="1" showErrorMessage="1" prompt="Muestra los resultados de la ejecución de giros de las reservas, frente al total de la reservas constituidas." sqref="AJ8" xr:uid="{00000000-0002-0000-0300-000002000000}"/>
    <dataValidation allowBlank="1" showInputMessage="1" showErrorMessage="1" prompt="Muestra los resultados de la ejecución de giros, frente al total de recursos comprometidos." sqref="AA8" xr:uid="{00000000-0002-0000-0300-000003000000}"/>
    <dataValidation allowBlank="1" showInputMessage="1" showErrorMessage="1" prompt="Corresponde al presupuesto total girado en la vigencia. " sqref="Z8" xr:uid="{00000000-0002-0000-0300-000004000000}"/>
    <dataValidation allowBlank="1" showInputMessage="1" showErrorMessage="1" prompt="Muestra los resultados de la ejecución del presupuesto frente a la programación." sqref="U8" xr:uid="{00000000-0002-0000-0300-000005000000}"/>
    <dataValidation allowBlank="1" showInputMessage="1" showErrorMessage="1" prompt="Corresponde al presupuesto total ejecutado en la vigencia. Debe guardar coherencia con el Plan Anual de Adquisiciones. " sqref="T8" xr:uid="{00000000-0002-0000-0300-000006000000}"/>
    <dataValidation allowBlank="1" showInputMessage="1" showErrorMessage="1" prompt="Ingrese las reservas definitivas después de anulaciones. Debe coincidir con la Herramienta Financiera" sqref="AH8" xr:uid="{00000000-0002-0000-0300-000007000000}"/>
    <dataValidation allowBlank="1" showInputMessage="1" showErrorMessage="1" prompt="Debe coincidir con la Herramienta Financiera_PAA" sqref="AG8" xr:uid="{00000000-0002-0000-0300-000008000000}"/>
    <dataValidation allowBlank="1" showInputMessage="1" showErrorMessage="1" prompt="Corresponde a los recursos girados de la reserva en el período" sqref="AC8:AF8" xr:uid="{00000000-0002-0000-0300-000009000000}"/>
    <dataValidation allowBlank="1" showInputMessage="1" showErrorMessage="1" prompt="RESERVA PRESUPUESTAL:_x000a_Indica los saldos de los compromisos y las obligaciones pendientes de autorización de pago con cargo al presupuesto de la vigencia anterior" sqref="AB8" xr:uid="{00000000-0002-0000-0300-00000A000000}"/>
    <dataValidation allowBlank="1" showInputMessage="1" showErrorMessage="1" prompt="Corresponde al valor total de  los recursos girados para la meta en el período (GIROS)_x000a_" sqref="V8:W8" xr:uid="{00000000-0002-0000-0300-00000B000000}"/>
    <dataValidation allowBlank="1" showInputMessage="1" showErrorMessage="1" prompt="Corresponde al presupuesto programado para la vigencia, éste depende de las modificaciones presupuestales que se haya presentado. Debe guardar coherencia con el Plan Anual de Adquisiciones. Todo ajuste presupuestal debe estar avalado por la OAPI. " sqref="O8" xr:uid="{00000000-0002-0000-0300-00000C000000}"/>
    <dataValidation allowBlank="1" showInputMessage="1" showErrorMessage="1" promptTitle="MAGNITUD ENTREGADA/EJECUTADA" prompt="Relacione la cantidad de bienes y/o servicios efectivamente entregada en relación con lo adquirido/contratado por la entidad con recursos de vigencia. Ésta debe ser acumulada al periodo del reporte." sqref="K8" xr:uid="{00000000-0002-0000-0300-00000D000000}"/>
    <dataValidation allowBlank="1" showInputMessage="1" showErrorMessage="1" prompt="IIngrese el presupuesto ejecutado/comprometido en el periodo del reporte. _x000a_" sqref="P8:S8" xr:uid="{00000000-0002-0000-0300-00000E000000}"/>
    <dataValidation allowBlank="1" showInputMessage="1" showErrorMessage="1" prompt="Corresponde al total de los giros de la reserva en la vigencia_x000a_" sqref="AI8" xr:uid="{00000000-0002-0000-0300-00000F000000}"/>
    <dataValidation allowBlank="1" showInputMessage="1" showErrorMessage="1" prompt="Relacionar el código de la actividad. El código es asignado por SEGPLAN, y debe guardar coherencia con el registrado en la hoja de vidad de indicador._x000a_" sqref="B8" xr:uid="{00000000-0002-0000-0300-000010000000}"/>
    <dataValidation allowBlank="1" showInputMessage="1" showErrorMessage="1" prompt="Relacionar el nombre de la actividad del proyecto. Debe guardar coherencia con el registrado en la hoja de vida de indicador." sqref="C8" xr:uid="{00000000-0002-0000-0300-000011000000}"/>
    <dataValidation allowBlank="1" showInputMessage="1" showErrorMessage="1" prompt="Corresponde al valor total de  los recursos girados para la actividad en el período (GIROS)_x000a_" sqref="X8:Y8" xr:uid="{00000000-0002-0000-0300-000012000000}"/>
    <dataValidation allowBlank="1" showInputMessage="1" showErrorMessage="1" prompt="Relacionar el objetivo específico al cual está asociada la actividad proyecto de inversión. Esta información se encuentra en la Ficha de formulación del proyecto." sqref="A8" xr:uid="{00000000-0002-0000-0300-000013000000}"/>
    <dataValidation allowBlank="1" showInputMessage="1" showErrorMessage="1" promptTitle="MAGNITUD CONTRATADA" prompt="Relacione  la cantidad de bienes y/o servicios adquiridos/contratados por la entidad con recursos de vigencia comprometidos.  Ésta debe ser acumulada al periodo del reporte." sqref="J8" xr:uid="{00000000-0002-0000-0300-000014000000}"/>
    <dataValidation allowBlank="1" showInputMessage="1" showErrorMessage="1" promptTitle="MAGNITUD CONTRATADA" prompt="Relacione la  cantidad de bienes y/o servicios adquiridos/contratados con recursos de reserva girados. Ésta debe ser acumulada al periodo del reporte." sqref="M8" xr:uid="{00000000-0002-0000-0300-000015000000}"/>
    <dataValidation allowBlank="1" showInputMessage="1" showErrorMessage="1" promptTitle="MAGNITUD ENTREGADA/EJECUTADA" prompt="Relacione la cantidad de bienes y/o servicios efectivamente entregados en relación con lo adquirido/contratado por la entidad con recursos de reserva. Ésta debe ser acumulada al periodo del reporte." sqref="N8" xr:uid="{00000000-0002-0000-0300-000016000000}"/>
    <dataValidation allowBlank="1" showInputMessage="1" showErrorMessage="1" promptTitle="MAGNITUD PROGRAMADA" prompt="Relacione la cantidad total de bienes y/o servicios que se espera alcanzar en la actividad con recuros de reserva. Ésta debe ser acumulada al periodo del reporte." sqref="L8" xr:uid="{00000000-0002-0000-0300-000017000000}"/>
    <dataValidation allowBlank="1" showInputMessage="1" showErrorMessage="1" promptTitle="% DE CUMPLIMIENTO" prompt="Relación entre magnitud total ejecutada con magnitud total entregada." sqref="H8" xr:uid="{00000000-0002-0000-0300-000018000000}"/>
    <dataValidation allowBlank="1" showInputMessage="1" showErrorMessage="1" promptTitle="MAGNITUD PROGRAMADA" prompt="Relacione la cantidad total de bienes y/o servicios que se espera alcanzar en la actividad durante el año con recursos de vigencia y reserva. Ésta debe ser acumulada al periodo del reporte." sqref="F8" xr:uid="{00000000-0002-0000-0300-000019000000}"/>
    <dataValidation allowBlank="1" showInputMessage="1" showErrorMessage="1" promptTitle="MAGNITUD ENTREGADA/EJECUTADA" prompt="Relacione la cantidad total de bienes y/o servicios efectivamente entregados durante el año en relación con lo adquirido/contratado por la entidad con recuros de vigencia y reserva. Ésta debe ser acumulada al periodo del reporte." sqref="G8" xr:uid="{00000000-0002-0000-0300-00001A000000}"/>
    <dataValidation allowBlank="1" showInputMessage="1" showErrorMessage="1" promptTitle="MAGNITUD PROGRAMADA" prompt="Relacione la cantidad total de bienes y/o servicios que se espera alcanzar en la actividad con recuros de vigencia. Ésta debe ser acumulada al periodo del reporte." sqref="I8" xr:uid="{00000000-0002-0000-0300-00001B000000}"/>
  </dataValidations>
  <pageMargins left="0.70866141732283472" right="0.70866141732283472" top="0.74803149606299213" bottom="0.74803149606299213" header="0" footer="0"/>
  <pageSetup paperSize="9" scale="25"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300-00001C000000}">
          <x14:formula1>
            <xm:f>LISTAS_1!#REF!</xm:f>
          </x14:formula1>
          <xm:sqref>D9 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62"/>
  <sheetViews>
    <sheetView showGridLines="0" topLeftCell="A4" zoomScale="60" zoomScaleNormal="60" workbookViewId="0">
      <selection activeCell="G17" sqref="G17"/>
    </sheetView>
  </sheetViews>
  <sheetFormatPr baseColWidth="10" defaultColWidth="14.42578125" defaultRowHeight="15" customHeight="1" x14ac:dyDescent="0.25"/>
  <cols>
    <col min="2" max="2" width="52.7109375" customWidth="1"/>
    <col min="3" max="3" width="27.7109375" customWidth="1"/>
    <col min="4" max="4" width="19" customWidth="1"/>
    <col min="5" max="5" width="26.140625" customWidth="1"/>
    <col min="6" max="6" width="18.42578125" customWidth="1"/>
    <col min="7" max="7" width="27.28515625" customWidth="1"/>
    <col min="8" max="11" width="14.28515625" customWidth="1"/>
    <col min="12" max="12" width="23.85546875" customWidth="1"/>
    <col min="13" max="13" width="45.7109375" customWidth="1"/>
    <col min="14" max="15" width="35.42578125" customWidth="1"/>
    <col min="16" max="16" width="7.5703125" customWidth="1"/>
    <col min="17" max="20" width="21.28515625" customWidth="1"/>
    <col min="21" max="28" width="10.7109375" customWidth="1"/>
  </cols>
  <sheetData>
    <row r="1" spans="1:20" ht="30.75" customHeight="1" x14ac:dyDescent="0.25">
      <c r="A1" s="639"/>
      <c r="B1" s="639"/>
      <c r="C1" s="639"/>
      <c r="D1" s="639"/>
      <c r="E1" s="624" t="s">
        <v>0</v>
      </c>
      <c r="F1" s="624"/>
      <c r="G1" s="624"/>
      <c r="H1" s="624"/>
      <c r="I1" s="624"/>
      <c r="J1" s="624"/>
      <c r="K1" s="624"/>
      <c r="L1" s="624"/>
      <c r="M1" s="624"/>
      <c r="N1" s="624"/>
      <c r="O1" s="624"/>
      <c r="P1" s="624"/>
      <c r="Q1" s="624"/>
      <c r="R1" s="624"/>
      <c r="S1" s="624"/>
      <c r="T1" s="624"/>
    </row>
    <row r="2" spans="1:20" ht="30.75" customHeight="1" x14ac:dyDescent="0.25">
      <c r="A2" s="639"/>
      <c r="B2" s="639"/>
      <c r="C2" s="639"/>
      <c r="D2" s="639"/>
      <c r="E2" s="624" t="s">
        <v>1</v>
      </c>
      <c r="F2" s="624"/>
      <c r="G2" s="624"/>
      <c r="H2" s="624"/>
      <c r="I2" s="624"/>
      <c r="J2" s="624"/>
      <c r="K2" s="624"/>
      <c r="L2" s="624"/>
      <c r="M2" s="624"/>
      <c r="N2" s="624"/>
      <c r="O2" s="624"/>
      <c r="P2" s="624"/>
      <c r="Q2" s="624"/>
      <c r="R2" s="624"/>
      <c r="S2" s="624"/>
      <c r="T2" s="624"/>
    </row>
    <row r="3" spans="1:20" ht="30.75" customHeight="1" x14ac:dyDescent="0.25">
      <c r="A3" s="639"/>
      <c r="B3" s="639"/>
      <c r="C3" s="639"/>
      <c r="D3" s="639"/>
      <c r="E3" s="624" t="s">
        <v>2</v>
      </c>
      <c r="F3" s="624"/>
      <c r="G3" s="624"/>
      <c r="H3" s="624"/>
      <c r="I3" s="624"/>
      <c r="J3" s="624"/>
      <c r="K3" s="624"/>
      <c r="L3" s="624"/>
      <c r="M3" s="624"/>
      <c r="N3" s="624"/>
      <c r="O3" s="624"/>
      <c r="P3" s="624"/>
      <c r="Q3" s="624"/>
      <c r="R3" s="624"/>
      <c r="S3" s="624"/>
      <c r="T3" s="624"/>
    </row>
    <row r="4" spans="1:20" ht="30.75" customHeight="1" x14ac:dyDescent="0.25">
      <c r="A4" s="639"/>
      <c r="B4" s="639"/>
      <c r="C4" s="639"/>
      <c r="D4" s="639"/>
      <c r="E4" s="624" t="s">
        <v>824</v>
      </c>
      <c r="F4" s="624"/>
      <c r="G4" s="624"/>
      <c r="H4" s="624"/>
      <c r="I4" s="624"/>
      <c r="J4" s="624"/>
      <c r="K4" s="624"/>
      <c r="L4" s="624"/>
      <c r="M4" s="624"/>
      <c r="N4" s="643" t="s">
        <v>996</v>
      </c>
      <c r="O4" s="643"/>
      <c r="P4" s="643"/>
      <c r="Q4" s="643"/>
      <c r="R4" s="643"/>
      <c r="S4" s="643"/>
      <c r="T4" s="643"/>
    </row>
    <row r="6" spans="1:20" ht="20.25" customHeight="1" x14ac:dyDescent="0.25">
      <c r="B6" s="66"/>
      <c r="D6" s="66"/>
      <c r="E6" s="66"/>
      <c r="F6" s="66"/>
      <c r="G6" s="66"/>
      <c r="H6" s="67"/>
      <c r="I6" s="67"/>
      <c r="J6" s="67"/>
      <c r="K6" s="67"/>
      <c r="L6" s="31"/>
      <c r="M6" s="31"/>
      <c r="N6" s="31"/>
      <c r="O6" s="31"/>
      <c r="P6" s="31"/>
      <c r="Q6" s="31"/>
      <c r="R6" s="31"/>
      <c r="S6" s="31"/>
      <c r="T6" s="31"/>
    </row>
    <row r="7" spans="1:20" ht="46.5" customHeight="1" x14ac:dyDescent="0.25">
      <c r="B7" s="35"/>
      <c r="D7" s="35"/>
      <c r="E7" s="35"/>
      <c r="F7" s="35"/>
      <c r="G7" s="35"/>
      <c r="H7" s="636" t="s">
        <v>84</v>
      </c>
      <c r="I7" s="637"/>
      <c r="J7" s="637"/>
      <c r="K7" s="638"/>
      <c r="L7" s="640" t="s">
        <v>818</v>
      </c>
      <c r="M7" s="641"/>
      <c r="N7" s="641"/>
      <c r="O7" s="642"/>
      <c r="P7" s="68"/>
      <c r="Q7" s="650" t="s">
        <v>822</v>
      </c>
      <c r="R7" s="641"/>
      <c r="S7" s="641"/>
      <c r="T7" s="651"/>
    </row>
    <row r="8" spans="1:20" ht="133.5" customHeight="1" x14ac:dyDescent="0.25">
      <c r="A8" s="166" t="s">
        <v>776</v>
      </c>
      <c r="B8" s="166" t="s">
        <v>802</v>
      </c>
      <c r="C8" s="166" t="s">
        <v>814</v>
      </c>
      <c r="D8" s="166" t="s">
        <v>815</v>
      </c>
      <c r="E8" s="166" t="s">
        <v>816</v>
      </c>
      <c r="F8" s="166" t="s">
        <v>800</v>
      </c>
      <c r="G8" s="166" t="s">
        <v>817</v>
      </c>
      <c r="H8" s="166" t="s">
        <v>85</v>
      </c>
      <c r="I8" s="166" t="s">
        <v>86</v>
      </c>
      <c r="J8" s="166" t="s">
        <v>87</v>
      </c>
      <c r="K8" s="166" t="s">
        <v>88</v>
      </c>
      <c r="L8" s="297" t="s">
        <v>819</v>
      </c>
      <c r="M8" s="297" t="s">
        <v>823</v>
      </c>
      <c r="N8" s="297" t="s">
        <v>820</v>
      </c>
      <c r="O8" s="175" t="s">
        <v>821</v>
      </c>
      <c r="P8" s="278"/>
      <c r="Q8" s="176" t="s">
        <v>70</v>
      </c>
      <c r="R8" s="176" t="s">
        <v>89</v>
      </c>
      <c r="S8" s="176" t="s">
        <v>90</v>
      </c>
      <c r="T8" s="69" t="s">
        <v>91</v>
      </c>
    </row>
    <row r="9" spans="1:20" ht="52.5" customHeight="1" x14ac:dyDescent="0.25">
      <c r="A9" s="632">
        <v>1</v>
      </c>
      <c r="B9" s="635" t="s">
        <v>1017</v>
      </c>
      <c r="C9" s="644"/>
      <c r="D9" s="652">
        <v>2340</v>
      </c>
      <c r="E9" s="655" t="s">
        <v>703</v>
      </c>
      <c r="F9" s="646"/>
      <c r="G9" s="646"/>
      <c r="H9" s="662"/>
      <c r="I9" s="662"/>
      <c r="J9" s="670"/>
      <c r="K9" s="662"/>
      <c r="L9" s="673" t="s">
        <v>1032</v>
      </c>
      <c r="M9" s="663" t="s">
        <v>1128</v>
      </c>
      <c r="N9" s="666" t="s">
        <v>1126</v>
      </c>
      <c r="O9" s="660" t="s">
        <v>1127</v>
      </c>
      <c r="P9" s="33"/>
      <c r="Q9" s="205"/>
      <c r="R9" s="206"/>
      <c r="S9" s="260"/>
      <c r="T9" s="190"/>
    </row>
    <row r="10" spans="1:20" ht="52.5" customHeight="1" x14ac:dyDescent="0.25">
      <c r="A10" s="633"/>
      <c r="B10" s="635"/>
      <c r="C10" s="645"/>
      <c r="D10" s="653"/>
      <c r="E10" s="656"/>
      <c r="F10" s="658"/>
      <c r="G10" s="658"/>
      <c r="H10" s="658"/>
      <c r="I10" s="658"/>
      <c r="J10" s="671"/>
      <c r="K10" s="658"/>
      <c r="L10" s="674"/>
      <c r="M10" s="664"/>
      <c r="N10" s="667"/>
      <c r="O10" s="660"/>
      <c r="P10" s="33"/>
      <c r="Q10" s="207"/>
      <c r="R10" s="209"/>
      <c r="S10" s="208"/>
      <c r="T10" s="194"/>
    </row>
    <row r="11" spans="1:20" ht="52.5" customHeight="1" x14ac:dyDescent="0.25">
      <c r="A11" s="634"/>
      <c r="B11" s="635"/>
      <c r="C11" s="645"/>
      <c r="D11" s="653"/>
      <c r="E11" s="656"/>
      <c r="F11" s="658"/>
      <c r="G11" s="658"/>
      <c r="H11" s="658"/>
      <c r="I11" s="658"/>
      <c r="J11" s="671"/>
      <c r="K11" s="658"/>
      <c r="L11" s="674"/>
      <c r="M11" s="664"/>
      <c r="N11" s="667"/>
      <c r="O11" s="660"/>
      <c r="P11" s="33"/>
      <c r="Q11" s="70"/>
      <c r="R11" s="210"/>
      <c r="S11" s="71"/>
      <c r="T11" s="58"/>
    </row>
    <row r="12" spans="1:20" ht="52.5" customHeight="1" x14ac:dyDescent="0.25">
      <c r="A12" s="648">
        <v>2</v>
      </c>
      <c r="B12" s="669" t="s">
        <v>1018</v>
      </c>
      <c r="C12" s="646"/>
      <c r="D12" s="653"/>
      <c r="E12" s="656"/>
      <c r="F12" s="658"/>
      <c r="G12" s="658"/>
      <c r="H12" s="658"/>
      <c r="I12" s="658"/>
      <c r="J12" s="671"/>
      <c r="K12" s="658"/>
      <c r="L12" s="674"/>
      <c r="M12" s="664"/>
      <c r="N12" s="667"/>
      <c r="O12" s="660"/>
      <c r="P12" s="33"/>
      <c r="Q12" s="70"/>
      <c r="R12" s="210"/>
      <c r="S12" s="71"/>
      <c r="T12" s="58"/>
    </row>
    <row r="13" spans="1:20" ht="52.5" customHeight="1" x14ac:dyDescent="0.25">
      <c r="A13" s="649"/>
      <c r="B13" s="649"/>
      <c r="C13" s="647"/>
      <c r="D13" s="654"/>
      <c r="E13" s="657"/>
      <c r="F13" s="659"/>
      <c r="G13" s="659"/>
      <c r="H13" s="659"/>
      <c r="I13" s="659"/>
      <c r="J13" s="672"/>
      <c r="K13" s="659"/>
      <c r="L13" s="675"/>
      <c r="M13" s="665"/>
      <c r="N13" s="668"/>
      <c r="O13" s="661"/>
      <c r="P13" s="33"/>
      <c r="Q13" s="72"/>
      <c r="R13" s="204"/>
      <c r="S13" s="204"/>
      <c r="T13" s="73"/>
    </row>
    <row r="14" spans="1:20" ht="16.5" customHeight="1" x14ac:dyDescent="0.25">
      <c r="B14" s="75" t="s">
        <v>92</v>
      </c>
      <c r="D14" s="75"/>
      <c r="E14" s="75"/>
      <c r="F14" s="75"/>
      <c r="G14" s="75"/>
      <c r="H14" s="76"/>
      <c r="I14" s="76"/>
      <c r="J14" s="76"/>
      <c r="K14" s="76"/>
      <c r="L14" s="75"/>
      <c r="M14" s="77"/>
      <c r="N14" s="77"/>
      <c r="O14" s="77"/>
      <c r="P14" s="75"/>
      <c r="Q14" s="75"/>
      <c r="R14" s="75"/>
      <c r="S14" s="75"/>
      <c r="T14" s="75"/>
    </row>
    <row r="15" spans="1:20" ht="16.5" customHeight="1" x14ac:dyDescent="0.25">
      <c r="B15" s="75" t="s">
        <v>93</v>
      </c>
      <c r="D15" s="31"/>
      <c r="E15" s="31"/>
      <c r="F15" s="31"/>
      <c r="G15" s="31"/>
      <c r="H15" s="67"/>
      <c r="I15" s="67"/>
      <c r="J15" s="67"/>
      <c r="K15" s="67"/>
      <c r="L15" s="31"/>
      <c r="M15" s="74"/>
      <c r="N15" s="74"/>
      <c r="O15" s="74"/>
      <c r="P15" s="31"/>
      <c r="Q15" s="31"/>
      <c r="R15" s="31"/>
      <c r="S15" s="31"/>
      <c r="T15" s="31"/>
    </row>
    <row r="16" spans="1:20" ht="16.5" customHeight="1" x14ac:dyDescent="0.25">
      <c r="B16" s="31" t="s">
        <v>94</v>
      </c>
      <c r="D16" s="31"/>
      <c r="E16" s="31"/>
      <c r="F16" s="31"/>
      <c r="G16" s="31"/>
      <c r="H16" s="67"/>
      <c r="I16" s="67"/>
      <c r="J16" s="67"/>
      <c r="K16" s="67"/>
      <c r="L16" s="31"/>
      <c r="M16" s="74"/>
      <c r="N16" s="74"/>
      <c r="O16" s="74"/>
      <c r="P16" s="31"/>
      <c r="Q16" s="31"/>
      <c r="R16" s="31"/>
      <c r="S16" s="31"/>
      <c r="T16" s="31"/>
    </row>
    <row r="17" spans="2:15" ht="16.5" customHeight="1" x14ac:dyDescent="0.25">
      <c r="B17" s="31" t="s">
        <v>95</v>
      </c>
      <c r="D17" s="31"/>
      <c r="E17" s="31"/>
      <c r="F17" s="31"/>
      <c r="G17" s="31"/>
      <c r="H17" s="67"/>
      <c r="I17" s="67"/>
      <c r="J17" s="67"/>
      <c r="K17" s="67"/>
      <c r="L17" s="31"/>
      <c r="M17" s="74"/>
      <c r="N17" s="74"/>
      <c r="O17" s="74"/>
    </row>
    <row r="18" spans="2:15" ht="16.5" customHeight="1" x14ac:dyDescent="0.25">
      <c r="B18" s="31" t="s">
        <v>96</v>
      </c>
      <c r="D18" s="31"/>
      <c r="E18" s="31"/>
      <c r="F18" s="31"/>
      <c r="G18" s="31"/>
      <c r="H18" s="67"/>
      <c r="I18" s="67"/>
      <c r="J18" s="67"/>
      <c r="K18" s="67"/>
      <c r="L18" s="31"/>
      <c r="M18" s="74"/>
      <c r="N18" s="74"/>
      <c r="O18" s="74"/>
    </row>
    <row r="19" spans="2:15" ht="12.75" customHeight="1" x14ac:dyDescent="0.25">
      <c r="B19" s="31"/>
      <c r="D19" s="31"/>
      <c r="E19" s="31"/>
      <c r="F19" s="31"/>
      <c r="G19" s="31"/>
      <c r="H19" s="67"/>
      <c r="I19" s="67"/>
      <c r="J19" s="67"/>
      <c r="K19" s="67"/>
      <c r="L19" s="31"/>
      <c r="M19" s="74"/>
      <c r="N19" s="74"/>
      <c r="O19" s="74"/>
    </row>
    <row r="20" spans="2:15" ht="12.75" customHeight="1" x14ac:dyDescent="0.25">
      <c r="B20" s="75" t="s">
        <v>97</v>
      </c>
      <c r="D20" s="31"/>
      <c r="E20" s="31"/>
      <c r="F20" s="31"/>
      <c r="G20" s="31"/>
      <c r="H20" s="67"/>
      <c r="I20" s="67"/>
      <c r="J20" s="67"/>
      <c r="K20" s="67"/>
      <c r="L20" s="31"/>
      <c r="M20" s="74"/>
      <c r="N20" s="74"/>
      <c r="O20" s="74"/>
    </row>
    <row r="21" spans="2:15" ht="12.75" customHeight="1" x14ac:dyDescent="0.25">
      <c r="B21" s="31" t="s">
        <v>98</v>
      </c>
      <c r="D21" s="31"/>
      <c r="E21" s="31"/>
      <c r="F21" s="31"/>
      <c r="G21" s="31"/>
      <c r="H21" s="67"/>
      <c r="I21" s="67"/>
      <c r="J21" s="67"/>
      <c r="K21" s="67"/>
      <c r="L21" s="31"/>
      <c r="M21" s="74"/>
      <c r="N21" s="74"/>
      <c r="O21" s="74"/>
    </row>
    <row r="22" spans="2:15" ht="12.75" customHeight="1" x14ac:dyDescent="0.25">
      <c r="B22" s="31" t="s">
        <v>99</v>
      </c>
      <c r="D22" s="31"/>
      <c r="E22" s="31"/>
      <c r="F22" s="31"/>
      <c r="G22" s="31"/>
      <c r="H22" s="67"/>
      <c r="I22" s="67"/>
      <c r="J22" s="67"/>
      <c r="K22" s="67"/>
      <c r="L22" s="31"/>
      <c r="M22" s="74"/>
      <c r="N22" s="74"/>
      <c r="O22" s="74"/>
    </row>
    <row r="23" spans="2:15" ht="12.75" customHeight="1" x14ac:dyDescent="0.25">
      <c r="B23" s="31" t="s">
        <v>100</v>
      </c>
      <c r="D23" s="31"/>
      <c r="E23" s="31"/>
      <c r="F23" s="31"/>
      <c r="G23" s="31"/>
      <c r="H23" s="67"/>
      <c r="I23" s="67"/>
      <c r="J23" s="67"/>
      <c r="K23" s="67"/>
      <c r="L23" s="31"/>
      <c r="M23" s="74"/>
      <c r="N23" s="74"/>
      <c r="O23" s="74"/>
    </row>
    <row r="24" spans="2:15" ht="12.75" customHeight="1" x14ac:dyDescent="0.25">
      <c r="B24" s="31" t="s">
        <v>101</v>
      </c>
      <c r="D24" s="31"/>
      <c r="E24" s="31"/>
      <c r="F24" s="31"/>
      <c r="G24" s="31"/>
      <c r="H24" s="67"/>
      <c r="I24" s="67"/>
      <c r="J24" s="67"/>
      <c r="K24" s="67"/>
      <c r="L24" s="31"/>
      <c r="M24" s="74"/>
      <c r="N24" s="74"/>
      <c r="O24" s="74"/>
    </row>
    <row r="25" spans="2:15" ht="12.75" customHeight="1" x14ac:dyDescent="0.25">
      <c r="B25" s="31"/>
      <c r="D25" s="31"/>
      <c r="E25" s="31"/>
      <c r="F25" s="31"/>
      <c r="G25" s="31"/>
      <c r="H25" s="67"/>
      <c r="I25" s="67"/>
      <c r="J25" s="67"/>
      <c r="K25" s="67"/>
      <c r="L25" s="31"/>
      <c r="M25" s="74"/>
      <c r="N25" s="74"/>
      <c r="O25" s="74"/>
    </row>
    <row r="26" spans="2:15" ht="12.75" customHeight="1" x14ac:dyDescent="0.25">
      <c r="B26" s="75" t="s">
        <v>102</v>
      </c>
      <c r="D26" s="31"/>
      <c r="E26" s="31"/>
      <c r="F26" s="31"/>
      <c r="G26" s="31"/>
      <c r="H26" s="67"/>
      <c r="I26" s="67"/>
      <c r="J26" s="67"/>
      <c r="K26" s="67"/>
      <c r="L26" s="31"/>
      <c r="M26" s="74"/>
      <c r="N26" s="74"/>
      <c r="O26" s="74"/>
    </row>
    <row r="27" spans="2:15" ht="12.75" customHeight="1" x14ac:dyDescent="0.25">
      <c r="B27" s="31" t="s">
        <v>103</v>
      </c>
      <c r="D27" s="31"/>
      <c r="E27" s="31"/>
      <c r="F27" s="31"/>
      <c r="G27" s="31"/>
      <c r="H27" s="67"/>
      <c r="I27" s="67"/>
      <c r="J27" s="67"/>
      <c r="K27" s="67"/>
      <c r="L27" s="31"/>
      <c r="M27" s="74"/>
      <c r="N27" s="74"/>
      <c r="O27" s="74"/>
    </row>
    <row r="28" spans="2:15" ht="12.75" customHeight="1" x14ac:dyDescent="0.25">
      <c r="B28" s="31" t="s">
        <v>104</v>
      </c>
      <c r="D28" s="31"/>
      <c r="E28" s="31"/>
      <c r="F28" s="31"/>
      <c r="G28" s="31"/>
      <c r="H28" s="67"/>
      <c r="I28" s="67"/>
      <c r="J28" s="67"/>
      <c r="K28" s="67"/>
      <c r="L28" s="31"/>
      <c r="M28" s="74"/>
      <c r="N28" s="74"/>
      <c r="O28" s="74"/>
    </row>
    <row r="29" spans="2:15" ht="12.75" customHeight="1" x14ac:dyDescent="0.25">
      <c r="B29" s="31" t="s">
        <v>105</v>
      </c>
      <c r="D29" s="31"/>
      <c r="E29" s="31"/>
      <c r="F29" s="31"/>
      <c r="G29" s="31"/>
      <c r="H29" s="67"/>
      <c r="I29" s="67"/>
      <c r="J29" s="67"/>
      <c r="K29" s="67"/>
      <c r="L29" s="31"/>
      <c r="M29" s="74"/>
      <c r="N29" s="74"/>
      <c r="O29" s="74"/>
    </row>
    <row r="30" spans="2:15" ht="12.75" customHeight="1" x14ac:dyDescent="0.25">
      <c r="B30" s="31" t="s">
        <v>106</v>
      </c>
      <c r="D30" s="31"/>
      <c r="E30" s="31"/>
      <c r="F30" s="31"/>
      <c r="G30" s="31"/>
      <c r="H30" s="67"/>
      <c r="I30" s="67"/>
      <c r="J30" s="67"/>
      <c r="K30" s="67"/>
      <c r="L30" s="31"/>
      <c r="M30" s="74"/>
      <c r="N30" s="74"/>
      <c r="O30" s="74"/>
    </row>
    <row r="31" spans="2:15" ht="12.75" customHeight="1" x14ac:dyDescent="0.25">
      <c r="B31" s="31"/>
      <c r="D31" s="31"/>
      <c r="E31" s="31"/>
      <c r="F31" s="31"/>
      <c r="G31" s="31"/>
      <c r="H31" s="67"/>
      <c r="I31" s="67"/>
      <c r="J31" s="67"/>
      <c r="K31" s="67"/>
      <c r="L31" s="31"/>
      <c r="M31" s="74"/>
      <c r="N31" s="74"/>
      <c r="O31" s="74"/>
    </row>
    <row r="32" spans="2:15" ht="12.75" customHeight="1" x14ac:dyDescent="0.25">
      <c r="B32" s="75" t="s">
        <v>107</v>
      </c>
      <c r="D32" s="31"/>
      <c r="E32" s="31"/>
      <c r="F32" s="31"/>
      <c r="G32" s="31"/>
      <c r="H32" s="67"/>
      <c r="I32" s="67"/>
      <c r="J32" s="67"/>
      <c r="K32" s="67"/>
      <c r="L32" s="31"/>
      <c r="M32" s="74"/>
      <c r="N32" s="74"/>
      <c r="O32" s="74"/>
    </row>
    <row r="33" spans="2:2" ht="12.75" customHeight="1" x14ac:dyDescent="0.25">
      <c r="B33" s="31" t="s">
        <v>103</v>
      </c>
    </row>
    <row r="34" spans="2:2" ht="12.75" customHeight="1" x14ac:dyDescent="0.25">
      <c r="B34" s="31" t="s">
        <v>108</v>
      </c>
    </row>
    <row r="35" spans="2:2" ht="12.75" customHeight="1" x14ac:dyDescent="0.25">
      <c r="B35" s="31" t="s">
        <v>109</v>
      </c>
    </row>
    <row r="36" spans="2:2" ht="12.75" customHeight="1" x14ac:dyDescent="0.25">
      <c r="B36" s="31" t="s">
        <v>110</v>
      </c>
    </row>
    <row r="37" spans="2:2" ht="12.75" customHeight="1" x14ac:dyDescent="0.25">
      <c r="B37" s="31" t="s">
        <v>111</v>
      </c>
    </row>
    <row r="38" spans="2:2" ht="12.75" customHeight="1" x14ac:dyDescent="0.25">
      <c r="B38" s="31" t="s">
        <v>112</v>
      </c>
    </row>
    <row r="39" spans="2:2" ht="12.75" customHeight="1" x14ac:dyDescent="0.25">
      <c r="B39" s="31" t="s">
        <v>113</v>
      </c>
    </row>
    <row r="40" spans="2:2" ht="12.75" customHeight="1" x14ac:dyDescent="0.25">
      <c r="B40" s="31" t="s">
        <v>114</v>
      </c>
    </row>
    <row r="41" spans="2:2" ht="12.75" customHeight="1" x14ac:dyDescent="0.25">
      <c r="B41" s="31" t="s">
        <v>112</v>
      </c>
    </row>
    <row r="42" spans="2:2" ht="12.75" customHeight="1" x14ac:dyDescent="0.25">
      <c r="B42" s="31" t="s">
        <v>115</v>
      </c>
    </row>
    <row r="43" spans="2:2" ht="12.75" customHeight="1" x14ac:dyDescent="0.25">
      <c r="B43" s="31" t="s">
        <v>116</v>
      </c>
    </row>
    <row r="44" spans="2:2" ht="12.75" customHeight="1" x14ac:dyDescent="0.25">
      <c r="B44" s="31"/>
    </row>
    <row r="45" spans="2:2" ht="12.75" customHeight="1" x14ac:dyDescent="0.25">
      <c r="B45" s="75" t="s">
        <v>117</v>
      </c>
    </row>
    <row r="46" spans="2:2" ht="12.75" customHeight="1" x14ac:dyDescent="0.25">
      <c r="B46" s="31" t="s">
        <v>103</v>
      </c>
    </row>
    <row r="47" spans="2:2" ht="12.75" customHeight="1" x14ac:dyDescent="0.25">
      <c r="B47" s="31" t="s">
        <v>118</v>
      </c>
    </row>
    <row r="48" spans="2:2" ht="12.75" customHeight="1" x14ac:dyDescent="0.25">
      <c r="B48" s="31" t="s">
        <v>119</v>
      </c>
    </row>
    <row r="49" spans="2:2" ht="12.75" customHeight="1" x14ac:dyDescent="0.25">
      <c r="B49" s="31" t="s">
        <v>120</v>
      </c>
    </row>
    <row r="50" spans="2:2" ht="12.75" customHeight="1" x14ac:dyDescent="0.25">
      <c r="B50" s="31"/>
    </row>
    <row r="51" spans="2:2" ht="12.75" customHeight="1" x14ac:dyDescent="0.25">
      <c r="B51" s="75" t="s">
        <v>121</v>
      </c>
    </row>
    <row r="52" spans="2:2" ht="12.75" customHeight="1" x14ac:dyDescent="0.25">
      <c r="B52" s="31" t="s">
        <v>103</v>
      </c>
    </row>
    <row r="53" spans="2:2" ht="12.75" customHeight="1" x14ac:dyDescent="0.25">
      <c r="B53" s="31" t="s">
        <v>122</v>
      </c>
    </row>
    <row r="54" spans="2:2" ht="12.75" customHeight="1" x14ac:dyDescent="0.25">
      <c r="B54" s="31" t="s">
        <v>109</v>
      </c>
    </row>
    <row r="55" spans="2:2" ht="12.75" customHeight="1" x14ac:dyDescent="0.25">
      <c r="B55" s="31" t="s">
        <v>123</v>
      </c>
    </row>
    <row r="56" spans="2:2" ht="12.75" customHeight="1" x14ac:dyDescent="0.25">
      <c r="B56" s="31" t="s">
        <v>124</v>
      </c>
    </row>
    <row r="57" spans="2:2" ht="12.75" customHeight="1" x14ac:dyDescent="0.25">
      <c r="B57" s="31" t="s">
        <v>112</v>
      </c>
    </row>
    <row r="58" spans="2:2" ht="12.75" customHeight="1" x14ac:dyDescent="0.25">
      <c r="B58" s="31" t="s">
        <v>125</v>
      </c>
    </row>
    <row r="59" spans="2:2" ht="12.75" customHeight="1" x14ac:dyDescent="0.25">
      <c r="B59" s="31" t="s">
        <v>126</v>
      </c>
    </row>
    <row r="60" spans="2:2" ht="12.75" customHeight="1" x14ac:dyDescent="0.25">
      <c r="B60" s="31" t="s">
        <v>112</v>
      </c>
    </row>
    <row r="61" spans="2:2" ht="12.75" customHeight="1" x14ac:dyDescent="0.25">
      <c r="B61" s="31" t="s">
        <v>127</v>
      </c>
    </row>
    <row r="62" spans="2:2" ht="12.75" customHeight="1" x14ac:dyDescent="0.25">
      <c r="B62" s="31" t="s">
        <v>128</v>
      </c>
    </row>
  </sheetData>
  <mergeCells count="26">
    <mergeCell ref="B12:B13"/>
    <mergeCell ref="I9:I13"/>
    <mergeCell ref="J9:J13"/>
    <mergeCell ref="K9:K13"/>
    <mergeCell ref="L9:L13"/>
    <mergeCell ref="O9:O13"/>
    <mergeCell ref="G9:G13"/>
    <mergeCell ref="H9:H13"/>
    <mergeCell ref="M9:M13"/>
    <mergeCell ref="N9:N13"/>
    <mergeCell ref="A9:A11"/>
    <mergeCell ref="B9:B11"/>
    <mergeCell ref="H7:K7"/>
    <mergeCell ref="A1:D4"/>
    <mergeCell ref="L7:O7"/>
    <mergeCell ref="E1:T1"/>
    <mergeCell ref="E2:T2"/>
    <mergeCell ref="E3:T3"/>
    <mergeCell ref="N4:T4"/>
    <mergeCell ref="E4:M4"/>
    <mergeCell ref="C9:C13"/>
    <mergeCell ref="A12:A13"/>
    <mergeCell ref="Q7:T7"/>
    <mergeCell ref="D9:D13"/>
    <mergeCell ref="E9:E13"/>
    <mergeCell ref="F9:F13"/>
  </mergeCells>
  <dataValidations count="15">
    <dataValidation allowBlank="1" showInputMessage="1" showErrorMessage="1" prompt="Relacionar los beneficios y/o impactos para la ciudad, la ciudadanía o la Entidad generados con los logros y avances obtenidos y adelantados al corte del reporte. _x000a_Nota: Los beneficios se redactan en pasado." sqref="O8" xr:uid="{00000000-0002-0000-0400-000000000000}"/>
    <dataValidation allowBlank="1" showInputMessage="1" showErrorMessage="1" prompt="En caso de presentarse retraso en el avance de la meta, relacionar las situaciones que han dificultado el logro de la misma, así como las estrategias que se adelantarán para superar la situación. Use un lenguaje claro e incluyente." sqref="N8" xr:uid="{00000000-0002-0000-0400-000001000000}"/>
    <dataValidation allowBlank="1" showInputMessage="1" showErrorMessage="1" prompt="Tenga en cuenta que: El reporte cualitativo debe explicar las cifras reportadas.  Recuerde que un externo va a leer la información, por lo cual, evite términos técnicos, siglas. Use un lenguaje claro e incluyente._x000a_" sqref="M8" xr:uid="{00000000-0002-0000-0400-000002000000}"/>
    <dataValidation allowBlank="1" showInputMessage="1" showErrorMessage="1" prompt="Relacionar en este campo la dependencia y código del proyecto de inversión responsable de reportar la información de avance (No utilice siglas)." sqref="L8" xr:uid="{00000000-0002-0000-0400-000003000000}"/>
    <dataValidation allowBlank="1" showInputMessage="1" showErrorMessage="1" prompt="Relacionar el avance físico de la meta para el periodo de reporte. " sqref="H8:K8" xr:uid="{00000000-0002-0000-0400-000004000000}"/>
    <dataValidation allowBlank="1" showInputMessage="1" showErrorMessage="1" prompt="Relacionar el nombre completo del indicador de la meta._x000a_" sqref="G8" xr:uid="{00000000-0002-0000-0400-000005000000}"/>
    <dataValidation allowBlank="1" showInputMessage="1" showErrorMessage="1" prompt="Relacionar el número del indicador asignado para la meta por la Secretaría Distrital de Planeación." sqref="F8" xr:uid="{00000000-0002-0000-0400-000006000000}"/>
    <dataValidation allowBlank="1" showInputMessage="1" showErrorMessage="1" prompt="Relacionar el nombre completo de la meta." sqref="E8" xr:uid="{00000000-0002-0000-0400-000007000000}"/>
    <dataValidation allowBlank="1" showInputMessage="1" showErrorMessage="1" prompt="Relacionar el número de la meta asignado por la Secretaría Distrital de Planeación." sqref="D8" xr:uid="{00000000-0002-0000-0400-000008000000}"/>
    <dataValidation allowBlank="1" showInputMessage="1" showErrorMessage="1" prompt="Reportar la magnitud alcanzada para la vigencia al periodo del reporte." sqref="S8" xr:uid="{00000000-0002-0000-0400-000009000000}"/>
    <dataValidation allowBlank="1" showInputMessage="1" showErrorMessage="1" prompt="Relacionar la magnitud programada para cada vigencia. _x000a_Nota: En caso de ser necesario realice su actualización al comienzo de cada vigencia." sqref="R8" xr:uid="{00000000-0002-0000-0400-00000A000000}"/>
    <dataValidation allowBlank="1" showErrorMessage="1" sqref="D9:D13" xr:uid="{63816289-8D55-4BA8-BB15-E99CCA67A28C}"/>
    <dataValidation allowBlank="1" showInputMessage="1" showErrorMessage="1" prompt="Relacionar el código de la actividad. El código es asignado por SEGPLAN, y debe guardar coherencia con el registrado en la hoja de vida de indicador._x000a_" sqref="A8" xr:uid="{00000000-0002-0000-0400-00000C000000}"/>
    <dataValidation allowBlank="1" showInputMessage="1" showErrorMessage="1" prompt="Relacionar el nombre de la(s) actividad(s) del proyecto de inversión asociadas a la meta._x000a__x000a_Resalte en gris la(s) actividad(s) del proyecto de inversión que le aporta  al avance físico de la meta." sqref="B8" xr:uid="{00000000-0002-0000-0400-00000D000000}"/>
    <dataValidation allowBlank="1" showInputMessage="1" showErrorMessage="1" prompt="Relacione el tipo de meta del plan de desarrollo, las cuales pueden ser: Meta Producto, Meta Estratégica, Meta Trazadora, Meta Priorizada, etc., según lo defina la SDP. En caso de que la meta corresponda a dos o más tipos relacione los que aplique." sqref="C8" xr:uid="{00000000-0002-0000-0400-00000E000000}"/>
  </dataValidations>
  <pageMargins left="0.70866141732283472" right="0.70866141732283472" top="0.74803149606299213" bottom="0.74803149606299213" header="0" footer="0"/>
  <pageSetup scale="4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B2:D187"/>
  <sheetViews>
    <sheetView workbookViewId="0"/>
  </sheetViews>
  <sheetFormatPr baseColWidth="10" defaultColWidth="14.42578125" defaultRowHeight="15" customHeight="1" x14ac:dyDescent="0.25"/>
  <cols>
    <col min="1" max="1" width="4.42578125" customWidth="1"/>
    <col min="2" max="2" width="3.28515625" customWidth="1"/>
    <col min="3" max="3" width="9.140625" customWidth="1"/>
    <col min="4" max="4" width="198.7109375" customWidth="1"/>
    <col min="5" max="26" width="9.140625" customWidth="1"/>
  </cols>
  <sheetData>
    <row r="2" spans="2:4" ht="14.25" customHeight="1" x14ac:dyDescent="0.25">
      <c r="B2" s="676">
        <v>1</v>
      </c>
      <c r="C2" s="679" t="s">
        <v>129</v>
      </c>
      <c r="D2" s="680"/>
    </row>
    <row r="3" spans="2:4" x14ac:dyDescent="0.25">
      <c r="B3" s="677"/>
      <c r="C3" s="78">
        <v>1</v>
      </c>
      <c r="D3" s="79" t="s">
        <v>130</v>
      </c>
    </row>
    <row r="4" spans="2:4" x14ac:dyDescent="0.25">
      <c r="B4" s="677"/>
      <c r="C4" s="78">
        <v>2</v>
      </c>
      <c r="D4" s="79" t="s">
        <v>131</v>
      </c>
    </row>
    <row r="5" spans="2:4" x14ac:dyDescent="0.25">
      <c r="B5" s="677"/>
      <c r="C5" s="78">
        <v>3</v>
      </c>
      <c r="D5" s="79" t="s">
        <v>132</v>
      </c>
    </row>
    <row r="6" spans="2:4" ht="24" x14ac:dyDescent="0.25">
      <c r="B6" s="677"/>
      <c r="C6" s="78">
        <v>4</v>
      </c>
      <c r="D6" s="79" t="s">
        <v>133</v>
      </c>
    </row>
    <row r="7" spans="2:4" ht="24" x14ac:dyDescent="0.25">
      <c r="B7" s="677"/>
      <c r="C7" s="78">
        <v>5</v>
      </c>
      <c r="D7" s="79" t="s">
        <v>134</v>
      </c>
    </row>
    <row r="8" spans="2:4" ht="24" x14ac:dyDescent="0.25">
      <c r="B8" s="677"/>
      <c r="C8" s="78">
        <v>6</v>
      </c>
      <c r="D8" s="79" t="s">
        <v>135</v>
      </c>
    </row>
    <row r="9" spans="2:4" ht="24" x14ac:dyDescent="0.25">
      <c r="B9" s="678"/>
      <c r="C9" s="78">
        <v>7</v>
      </c>
      <c r="D9" s="79" t="s">
        <v>136</v>
      </c>
    </row>
    <row r="10" spans="2:4" x14ac:dyDescent="0.25">
      <c r="B10" s="676">
        <v>2</v>
      </c>
      <c r="C10" s="679" t="s">
        <v>137</v>
      </c>
      <c r="D10" s="680"/>
    </row>
    <row r="11" spans="2:4" x14ac:dyDescent="0.25">
      <c r="B11" s="677"/>
      <c r="C11" s="78">
        <v>8</v>
      </c>
      <c r="D11" s="79" t="s">
        <v>138</v>
      </c>
    </row>
    <row r="12" spans="2:4" ht="24" x14ac:dyDescent="0.25">
      <c r="B12" s="677"/>
      <c r="C12" s="78">
        <v>9</v>
      </c>
      <c r="D12" s="79" t="s">
        <v>139</v>
      </c>
    </row>
    <row r="13" spans="2:4" ht="24" x14ac:dyDescent="0.25">
      <c r="B13" s="677"/>
      <c r="C13" s="78">
        <v>10</v>
      </c>
      <c r="D13" s="79" t="s">
        <v>140</v>
      </c>
    </row>
    <row r="14" spans="2:4" ht="24" x14ac:dyDescent="0.25">
      <c r="B14" s="677"/>
      <c r="C14" s="78">
        <v>11</v>
      </c>
      <c r="D14" s="79" t="s">
        <v>141</v>
      </c>
    </row>
    <row r="15" spans="2:4" ht="36" x14ac:dyDescent="0.25">
      <c r="B15" s="677"/>
      <c r="C15" s="78">
        <v>12</v>
      </c>
      <c r="D15" s="79" t="s">
        <v>142</v>
      </c>
    </row>
    <row r="16" spans="2:4" ht="24" x14ac:dyDescent="0.25">
      <c r="B16" s="677"/>
      <c r="C16" s="78">
        <v>13</v>
      </c>
      <c r="D16" s="79" t="s">
        <v>143</v>
      </c>
    </row>
    <row r="17" spans="2:4" ht="24" x14ac:dyDescent="0.25">
      <c r="B17" s="677"/>
      <c r="C17" s="78">
        <v>14</v>
      </c>
      <c r="D17" s="79" t="s">
        <v>144</v>
      </c>
    </row>
    <row r="18" spans="2:4" ht="24" x14ac:dyDescent="0.25">
      <c r="B18" s="678"/>
      <c r="C18" s="78">
        <v>15</v>
      </c>
      <c r="D18" s="79" t="s">
        <v>145</v>
      </c>
    </row>
    <row r="19" spans="2:4" x14ac:dyDescent="0.25">
      <c r="B19" s="676">
        <v>3</v>
      </c>
      <c r="C19" s="679" t="s">
        <v>146</v>
      </c>
      <c r="D19" s="680"/>
    </row>
    <row r="20" spans="2:4" x14ac:dyDescent="0.25">
      <c r="B20" s="677"/>
      <c r="C20" s="78">
        <v>16</v>
      </c>
      <c r="D20" s="79" t="s">
        <v>147</v>
      </c>
    </row>
    <row r="21" spans="2:4" ht="15.75" customHeight="1" x14ac:dyDescent="0.25">
      <c r="B21" s="677"/>
      <c r="C21" s="78">
        <v>17</v>
      </c>
      <c r="D21" s="79" t="s">
        <v>148</v>
      </c>
    </row>
    <row r="22" spans="2:4" ht="15.75" customHeight="1" x14ac:dyDescent="0.25">
      <c r="B22" s="677"/>
      <c r="C22" s="78">
        <v>18</v>
      </c>
      <c r="D22" s="79" t="s">
        <v>149</v>
      </c>
    </row>
    <row r="23" spans="2:4" ht="15.75" customHeight="1" x14ac:dyDescent="0.25">
      <c r="B23" s="677"/>
      <c r="C23" s="78">
        <v>19</v>
      </c>
      <c r="D23" s="79" t="s">
        <v>150</v>
      </c>
    </row>
    <row r="24" spans="2:4" ht="15.75" customHeight="1" x14ac:dyDescent="0.25">
      <c r="B24" s="677"/>
      <c r="C24" s="78">
        <v>20</v>
      </c>
      <c r="D24" s="79" t="s">
        <v>151</v>
      </c>
    </row>
    <row r="25" spans="2:4" ht="15.75" customHeight="1" x14ac:dyDescent="0.25">
      <c r="B25" s="677"/>
      <c r="C25" s="80">
        <v>21</v>
      </c>
      <c r="D25" s="81" t="s">
        <v>152</v>
      </c>
    </row>
    <row r="26" spans="2:4" ht="15.75" customHeight="1" x14ac:dyDescent="0.25">
      <c r="B26" s="677"/>
      <c r="C26" s="78">
        <v>22</v>
      </c>
      <c r="D26" s="79" t="s">
        <v>153</v>
      </c>
    </row>
    <row r="27" spans="2:4" ht="15.75" customHeight="1" x14ac:dyDescent="0.25">
      <c r="B27" s="677"/>
      <c r="C27" s="78">
        <v>23</v>
      </c>
      <c r="D27" s="79" t="s">
        <v>154</v>
      </c>
    </row>
    <row r="28" spans="2:4" ht="15.75" customHeight="1" x14ac:dyDescent="0.25">
      <c r="B28" s="677"/>
      <c r="C28" s="78">
        <v>24</v>
      </c>
      <c r="D28" s="79" t="s">
        <v>155</v>
      </c>
    </row>
    <row r="29" spans="2:4" ht="15.75" customHeight="1" x14ac:dyDescent="0.25">
      <c r="B29" s="677"/>
      <c r="C29" s="78">
        <v>25</v>
      </c>
      <c r="D29" s="79" t="s">
        <v>156</v>
      </c>
    </row>
    <row r="30" spans="2:4" ht="15.75" customHeight="1" x14ac:dyDescent="0.25">
      <c r="B30" s="677"/>
      <c r="C30" s="78">
        <v>26</v>
      </c>
      <c r="D30" s="79" t="s">
        <v>157</v>
      </c>
    </row>
    <row r="31" spans="2:4" ht="15.75" customHeight="1" x14ac:dyDescent="0.25">
      <c r="B31" s="677"/>
      <c r="C31" s="78">
        <v>27</v>
      </c>
      <c r="D31" s="79" t="s">
        <v>158</v>
      </c>
    </row>
    <row r="32" spans="2:4" ht="15.75" customHeight="1" x14ac:dyDescent="0.25">
      <c r="B32" s="678"/>
      <c r="C32" s="78">
        <v>28</v>
      </c>
      <c r="D32" s="79" t="s">
        <v>159</v>
      </c>
    </row>
    <row r="33" spans="2:4" ht="15.75" customHeight="1" x14ac:dyDescent="0.25">
      <c r="B33" s="676">
        <v>4</v>
      </c>
      <c r="C33" s="679" t="s">
        <v>160</v>
      </c>
      <c r="D33" s="680"/>
    </row>
    <row r="34" spans="2:4" ht="15.75" customHeight="1" x14ac:dyDescent="0.25">
      <c r="B34" s="677"/>
      <c r="C34" s="78">
        <v>29</v>
      </c>
      <c r="D34" s="79" t="s">
        <v>161</v>
      </c>
    </row>
    <row r="35" spans="2:4" ht="15.75" customHeight="1" x14ac:dyDescent="0.25">
      <c r="B35" s="677"/>
      <c r="C35" s="78">
        <v>30</v>
      </c>
      <c r="D35" s="79" t="s">
        <v>162</v>
      </c>
    </row>
    <row r="36" spans="2:4" ht="15.75" customHeight="1" x14ac:dyDescent="0.25">
      <c r="B36" s="677"/>
      <c r="C36" s="78">
        <v>31</v>
      </c>
      <c r="D36" s="79" t="s">
        <v>163</v>
      </c>
    </row>
    <row r="37" spans="2:4" ht="15.75" customHeight="1" x14ac:dyDescent="0.25">
      <c r="B37" s="677"/>
      <c r="C37" s="78">
        <v>32</v>
      </c>
      <c r="D37" s="79" t="s">
        <v>164</v>
      </c>
    </row>
    <row r="38" spans="2:4" ht="15.75" customHeight="1" x14ac:dyDescent="0.25">
      <c r="B38" s="677"/>
      <c r="C38" s="78">
        <v>33</v>
      </c>
      <c r="D38" s="79" t="s">
        <v>165</v>
      </c>
    </row>
    <row r="39" spans="2:4" ht="15.75" customHeight="1" x14ac:dyDescent="0.25">
      <c r="B39" s="677"/>
      <c r="C39" s="78">
        <v>34</v>
      </c>
      <c r="D39" s="79" t="s">
        <v>166</v>
      </c>
    </row>
    <row r="40" spans="2:4" ht="15.75" customHeight="1" x14ac:dyDescent="0.25">
      <c r="B40" s="677"/>
      <c r="C40" s="78">
        <v>35</v>
      </c>
      <c r="D40" s="79" t="s">
        <v>167</v>
      </c>
    </row>
    <row r="41" spans="2:4" ht="15.75" customHeight="1" x14ac:dyDescent="0.25">
      <c r="B41" s="677"/>
      <c r="C41" s="78">
        <v>36</v>
      </c>
      <c r="D41" s="79" t="s">
        <v>168</v>
      </c>
    </row>
    <row r="42" spans="2:4" ht="15.75" customHeight="1" x14ac:dyDescent="0.25">
      <c r="B42" s="677"/>
      <c r="C42" s="78">
        <v>37</v>
      </c>
      <c r="D42" s="79" t="s">
        <v>169</v>
      </c>
    </row>
    <row r="43" spans="2:4" ht="15.75" customHeight="1" x14ac:dyDescent="0.25">
      <c r="B43" s="678"/>
      <c r="C43" s="78">
        <v>38</v>
      </c>
      <c r="D43" s="79" t="s">
        <v>170</v>
      </c>
    </row>
    <row r="44" spans="2:4" ht="15.75" customHeight="1" x14ac:dyDescent="0.25">
      <c r="B44" s="676">
        <v>5</v>
      </c>
      <c r="C44" s="679" t="s">
        <v>171</v>
      </c>
      <c r="D44" s="680"/>
    </row>
    <row r="45" spans="2:4" ht="15.75" customHeight="1" x14ac:dyDescent="0.25">
      <c r="B45" s="677"/>
      <c r="C45" s="78">
        <v>39</v>
      </c>
      <c r="D45" s="79" t="s">
        <v>172</v>
      </c>
    </row>
    <row r="46" spans="2:4" ht="15.75" customHeight="1" x14ac:dyDescent="0.25">
      <c r="B46" s="677"/>
      <c r="C46" s="78">
        <v>40</v>
      </c>
      <c r="D46" s="79" t="s">
        <v>173</v>
      </c>
    </row>
    <row r="47" spans="2:4" ht="15.75" customHeight="1" x14ac:dyDescent="0.25">
      <c r="B47" s="677"/>
      <c r="C47" s="78">
        <v>41</v>
      </c>
      <c r="D47" s="79" t="s">
        <v>174</v>
      </c>
    </row>
    <row r="48" spans="2:4" ht="15.75" customHeight="1" x14ac:dyDescent="0.25">
      <c r="B48" s="677"/>
      <c r="C48" s="78">
        <v>42</v>
      </c>
      <c r="D48" s="79" t="s">
        <v>175</v>
      </c>
    </row>
    <row r="49" spans="2:4" ht="15.75" customHeight="1" x14ac:dyDescent="0.25">
      <c r="B49" s="677"/>
      <c r="C49" s="78">
        <v>43</v>
      </c>
      <c r="D49" s="79" t="s">
        <v>176</v>
      </c>
    </row>
    <row r="50" spans="2:4" ht="15.75" customHeight="1" x14ac:dyDescent="0.25">
      <c r="B50" s="677"/>
      <c r="C50" s="78">
        <v>44</v>
      </c>
      <c r="D50" s="79" t="s">
        <v>177</v>
      </c>
    </row>
    <row r="51" spans="2:4" ht="15.75" customHeight="1" x14ac:dyDescent="0.25">
      <c r="B51" s="677"/>
      <c r="C51" s="78">
        <v>45</v>
      </c>
      <c r="D51" s="79" t="s">
        <v>178</v>
      </c>
    </row>
    <row r="52" spans="2:4" ht="15.75" customHeight="1" x14ac:dyDescent="0.25">
      <c r="B52" s="677"/>
      <c r="C52" s="78">
        <v>46</v>
      </c>
      <c r="D52" s="79" t="s">
        <v>179</v>
      </c>
    </row>
    <row r="53" spans="2:4" ht="15.75" customHeight="1" x14ac:dyDescent="0.25">
      <c r="B53" s="678"/>
      <c r="C53" s="78">
        <v>47</v>
      </c>
      <c r="D53" s="79" t="s">
        <v>180</v>
      </c>
    </row>
    <row r="54" spans="2:4" ht="15.75" customHeight="1" x14ac:dyDescent="0.25">
      <c r="B54" s="676">
        <v>6</v>
      </c>
      <c r="C54" s="679" t="s">
        <v>181</v>
      </c>
      <c r="D54" s="680"/>
    </row>
    <row r="55" spans="2:4" ht="15.75" customHeight="1" x14ac:dyDescent="0.25">
      <c r="B55" s="677"/>
      <c r="C55" s="78">
        <v>48</v>
      </c>
      <c r="D55" s="79" t="s">
        <v>182</v>
      </c>
    </row>
    <row r="56" spans="2:4" ht="15.75" customHeight="1" x14ac:dyDescent="0.25">
      <c r="B56" s="677"/>
      <c r="C56" s="78">
        <v>49</v>
      </c>
      <c r="D56" s="79" t="s">
        <v>183</v>
      </c>
    </row>
    <row r="57" spans="2:4" ht="15.75" customHeight="1" x14ac:dyDescent="0.25">
      <c r="B57" s="677"/>
      <c r="C57" s="78">
        <v>50</v>
      </c>
      <c r="D57" s="79" t="s">
        <v>184</v>
      </c>
    </row>
    <row r="58" spans="2:4" ht="15.75" customHeight="1" x14ac:dyDescent="0.25">
      <c r="B58" s="677"/>
      <c r="C58" s="78">
        <v>51</v>
      </c>
      <c r="D58" s="79" t="s">
        <v>185</v>
      </c>
    </row>
    <row r="59" spans="2:4" ht="15.75" customHeight="1" x14ac:dyDescent="0.25">
      <c r="B59" s="677"/>
      <c r="C59" s="78">
        <v>52</v>
      </c>
      <c r="D59" s="79" t="s">
        <v>186</v>
      </c>
    </row>
    <row r="60" spans="2:4" ht="15.75" customHeight="1" x14ac:dyDescent="0.25">
      <c r="B60" s="677"/>
      <c r="C60" s="78">
        <v>53</v>
      </c>
      <c r="D60" s="79" t="s">
        <v>187</v>
      </c>
    </row>
    <row r="61" spans="2:4" ht="15.75" customHeight="1" x14ac:dyDescent="0.25">
      <c r="B61" s="677"/>
      <c r="C61" s="78">
        <v>54</v>
      </c>
      <c r="D61" s="79" t="s">
        <v>188</v>
      </c>
    </row>
    <row r="62" spans="2:4" ht="15.75" customHeight="1" x14ac:dyDescent="0.25">
      <c r="B62" s="678"/>
      <c r="C62" s="78">
        <v>55</v>
      </c>
      <c r="D62" s="79" t="s">
        <v>189</v>
      </c>
    </row>
    <row r="63" spans="2:4" ht="15.75" customHeight="1" x14ac:dyDescent="0.25">
      <c r="B63" s="676">
        <v>7</v>
      </c>
      <c r="C63" s="679" t="s">
        <v>190</v>
      </c>
      <c r="D63" s="680"/>
    </row>
    <row r="64" spans="2:4" ht="15.75" customHeight="1" x14ac:dyDescent="0.25">
      <c r="B64" s="677"/>
      <c r="C64" s="78">
        <v>56</v>
      </c>
      <c r="D64" s="79" t="s">
        <v>191</v>
      </c>
    </row>
    <row r="65" spans="2:4" ht="15.75" customHeight="1" x14ac:dyDescent="0.25">
      <c r="B65" s="677"/>
      <c r="C65" s="78">
        <v>57</v>
      </c>
      <c r="D65" s="79" t="s">
        <v>192</v>
      </c>
    </row>
    <row r="66" spans="2:4" ht="15.75" customHeight="1" x14ac:dyDescent="0.25">
      <c r="B66" s="677"/>
      <c r="C66" s="78">
        <v>58</v>
      </c>
      <c r="D66" s="79" t="s">
        <v>193</v>
      </c>
    </row>
    <row r="67" spans="2:4" ht="15.75" customHeight="1" x14ac:dyDescent="0.25">
      <c r="B67" s="677"/>
      <c r="C67" s="78">
        <v>59</v>
      </c>
      <c r="D67" s="79" t="s">
        <v>194</v>
      </c>
    </row>
    <row r="68" spans="2:4" ht="15.75" customHeight="1" x14ac:dyDescent="0.25">
      <c r="B68" s="678"/>
      <c r="C68" s="78">
        <v>60</v>
      </c>
      <c r="D68" s="79" t="s">
        <v>195</v>
      </c>
    </row>
    <row r="69" spans="2:4" ht="15.75" customHeight="1" x14ac:dyDescent="0.25">
      <c r="B69" s="676">
        <v>8</v>
      </c>
      <c r="C69" s="679" t="s">
        <v>196</v>
      </c>
      <c r="D69" s="680"/>
    </row>
    <row r="70" spans="2:4" ht="15.75" customHeight="1" x14ac:dyDescent="0.25">
      <c r="B70" s="677"/>
      <c r="C70" s="78">
        <v>61</v>
      </c>
      <c r="D70" s="79" t="s">
        <v>197</v>
      </c>
    </row>
    <row r="71" spans="2:4" ht="15.75" customHeight="1" x14ac:dyDescent="0.25">
      <c r="B71" s="677"/>
      <c r="C71" s="78">
        <v>62</v>
      </c>
      <c r="D71" s="79" t="s">
        <v>198</v>
      </c>
    </row>
    <row r="72" spans="2:4" ht="15.75" customHeight="1" x14ac:dyDescent="0.25">
      <c r="B72" s="677"/>
      <c r="C72" s="78">
        <v>63</v>
      </c>
      <c r="D72" s="79" t="s">
        <v>199</v>
      </c>
    </row>
    <row r="73" spans="2:4" ht="15.75" customHeight="1" x14ac:dyDescent="0.25">
      <c r="B73" s="677"/>
      <c r="C73" s="78">
        <v>64</v>
      </c>
      <c r="D73" s="79" t="s">
        <v>200</v>
      </c>
    </row>
    <row r="74" spans="2:4" ht="15.75" customHeight="1" x14ac:dyDescent="0.25">
      <c r="B74" s="677"/>
      <c r="C74" s="78">
        <v>65</v>
      </c>
      <c r="D74" s="79" t="s">
        <v>201</v>
      </c>
    </row>
    <row r="75" spans="2:4" ht="15.75" customHeight="1" x14ac:dyDescent="0.25">
      <c r="B75" s="677"/>
      <c r="C75" s="78">
        <v>66</v>
      </c>
      <c r="D75" s="79" t="s">
        <v>202</v>
      </c>
    </row>
    <row r="76" spans="2:4" ht="15.75" customHeight="1" x14ac:dyDescent="0.25">
      <c r="B76" s="677"/>
      <c r="C76" s="78">
        <v>67</v>
      </c>
      <c r="D76" s="79" t="s">
        <v>203</v>
      </c>
    </row>
    <row r="77" spans="2:4" ht="15.75" customHeight="1" x14ac:dyDescent="0.25">
      <c r="B77" s="677"/>
      <c r="C77" s="78">
        <v>68</v>
      </c>
      <c r="D77" s="79" t="s">
        <v>204</v>
      </c>
    </row>
    <row r="78" spans="2:4" ht="15.75" customHeight="1" x14ac:dyDescent="0.25">
      <c r="B78" s="677"/>
      <c r="C78" s="78">
        <v>69</v>
      </c>
      <c r="D78" s="79" t="s">
        <v>205</v>
      </c>
    </row>
    <row r="79" spans="2:4" ht="15.75" customHeight="1" x14ac:dyDescent="0.25">
      <c r="B79" s="677"/>
      <c r="C79" s="78">
        <v>70</v>
      </c>
      <c r="D79" s="79" t="s">
        <v>206</v>
      </c>
    </row>
    <row r="80" spans="2:4" ht="15.75" customHeight="1" x14ac:dyDescent="0.25">
      <c r="B80" s="677"/>
      <c r="C80" s="78">
        <v>71</v>
      </c>
      <c r="D80" s="79" t="s">
        <v>207</v>
      </c>
    </row>
    <row r="81" spans="2:4" ht="15.75" customHeight="1" x14ac:dyDescent="0.25">
      <c r="B81" s="678"/>
      <c r="C81" s="78">
        <v>72</v>
      </c>
      <c r="D81" s="79" t="s">
        <v>208</v>
      </c>
    </row>
    <row r="82" spans="2:4" ht="15.75" customHeight="1" x14ac:dyDescent="0.25">
      <c r="B82" s="676">
        <v>9</v>
      </c>
      <c r="C82" s="679" t="s">
        <v>209</v>
      </c>
      <c r="D82" s="680"/>
    </row>
    <row r="83" spans="2:4" ht="15.75" customHeight="1" x14ac:dyDescent="0.25">
      <c r="B83" s="677"/>
      <c r="C83" s="78">
        <v>73</v>
      </c>
      <c r="D83" s="79" t="s">
        <v>210</v>
      </c>
    </row>
    <row r="84" spans="2:4" ht="15.75" customHeight="1" x14ac:dyDescent="0.25">
      <c r="B84" s="677"/>
      <c r="C84" s="78">
        <v>74</v>
      </c>
      <c r="D84" s="79" t="s">
        <v>211</v>
      </c>
    </row>
    <row r="85" spans="2:4" ht="15.75" customHeight="1" x14ac:dyDescent="0.25">
      <c r="B85" s="677"/>
      <c r="C85" s="78">
        <v>75</v>
      </c>
      <c r="D85" s="79" t="s">
        <v>212</v>
      </c>
    </row>
    <row r="86" spans="2:4" ht="15.75" customHeight="1" x14ac:dyDescent="0.25">
      <c r="B86" s="677"/>
      <c r="C86" s="78">
        <v>76</v>
      </c>
      <c r="D86" s="79" t="s">
        <v>213</v>
      </c>
    </row>
    <row r="87" spans="2:4" ht="15.75" customHeight="1" x14ac:dyDescent="0.25">
      <c r="B87" s="677"/>
      <c r="C87" s="78">
        <v>77</v>
      </c>
      <c r="D87" s="79" t="s">
        <v>214</v>
      </c>
    </row>
    <row r="88" spans="2:4" ht="15.75" customHeight="1" x14ac:dyDescent="0.25">
      <c r="B88" s="677"/>
      <c r="C88" s="78">
        <v>78</v>
      </c>
      <c r="D88" s="79" t="s">
        <v>215</v>
      </c>
    </row>
    <row r="89" spans="2:4" ht="15.75" customHeight="1" x14ac:dyDescent="0.25">
      <c r="B89" s="677"/>
      <c r="C89" s="78">
        <v>79</v>
      </c>
      <c r="D89" s="79" t="s">
        <v>216</v>
      </c>
    </row>
    <row r="90" spans="2:4" ht="15.75" customHeight="1" x14ac:dyDescent="0.25">
      <c r="B90" s="678"/>
      <c r="C90" s="78">
        <v>80</v>
      </c>
      <c r="D90" s="79" t="s">
        <v>217</v>
      </c>
    </row>
    <row r="91" spans="2:4" ht="15.75" customHeight="1" x14ac:dyDescent="0.25">
      <c r="B91" s="676">
        <v>10</v>
      </c>
      <c r="C91" s="679" t="s">
        <v>218</v>
      </c>
      <c r="D91" s="680"/>
    </row>
    <row r="92" spans="2:4" ht="15.75" customHeight="1" x14ac:dyDescent="0.25">
      <c r="B92" s="677"/>
      <c r="C92" s="78">
        <v>81</v>
      </c>
      <c r="D92" s="79" t="s">
        <v>219</v>
      </c>
    </row>
    <row r="93" spans="2:4" ht="15.75" customHeight="1" x14ac:dyDescent="0.25">
      <c r="B93" s="677"/>
      <c r="C93" s="78">
        <v>82</v>
      </c>
      <c r="D93" s="79" t="s">
        <v>220</v>
      </c>
    </row>
    <row r="94" spans="2:4" ht="15.75" customHeight="1" x14ac:dyDescent="0.25">
      <c r="B94" s="677"/>
      <c r="C94" s="78">
        <v>83</v>
      </c>
      <c r="D94" s="79" t="s">
        <v>221</v>
      </c>
    </row>
    <row r="95" spans="2:4" ht="15.75" customHeight="1" x14ac:dyDescent="0.25">
      <c r="B95" s="677"/>
      <c r="C95" s="78">
        <v>84</v>
      </c>
      <c r="D95" s="79" t="s">
        <v>222</v>
      </c>
    </row>
    <row r="96" spans="2:4" ht="15.75" customHeight="1" x14ac:dyDescent="0.25">
      <c r="B96" s="677"/>
      <c r="C96" s="78">
        <v>85</v>
      </c>
      <c r="D96" s="79" t="s">
        <v>223</v>
      </c>
    </row>
    <row r="97" spans="2:4" ht="15.75" customHeight="1" x14ac:dyDescent="0.25">
      <c r="B97" s="677"/>
      <c r="C97" s="78">
        <v>86</v>
      </c>
      <c r="D97" s="79" t="s">
        <v>224</v>
      </c>
    </row>
    <row r="98" spans="2:4" ht="15.75" customHeight="1" x14ac:dyDescent="0.25">
      <c r="B98" s="677"/>
      <c r="C98" s="78">
        <v>87</v>
      </c>
      <c r="D98" s="79" t="s">
        <v>225</v>
      </c>
    </row>
    <row r="99" spans="2:4" ht="15.75" customHeight="1" x14ac:dyDescent="0.25">
      <c r="B99" s="677"/>
      <c r="C99" s="78">
        <v>88</v>
      </c>
      <c r="D99" s="79" t="s">
        <v>226</v>
      </c>
    </row>
    <row r="100" spans="2:4" ht="15.75" customHeight="1" x14ac:dyDescent="0.25">
      <c r="B100" s="677"/>
      <c r="C100" s="78">
        <v>89</v>
      </c>
      <c r="D100" s="79" t="s">
        <v>227</v>
      </c>
    </row>
    <row r="101" spans="2:4" ht="15.75" customHeight="1" x14ac:dyDescent="0.25">
      <c r="B101" s="678"/>
      <c r="C101" s="78">
        <v>90</v>
      </c>
      <c r="D101" s="79" t="s">
        <v>228</v>
      </c>
    </row>
    <row r="102" spans="2:4" ht="15.75" customHeight="1" x14ac:dyDescent="0.25">
      <c r="B102" s="676">
        <v>11</v>
      </c>
      <c r="C102" s="679" t="s">
        <v>229</v>
      </c>
      <c r="D102" s="680"/>
    </row>
    <row r="103" spans="2:4" ht="15.75" customHeight="1" x14ac:dyDescent="0.25">
      <c r="B103" s="677"/>
      <c r="C103" s="80">
        <v>91</v>
      </c>
      <c r="D103" s="81" t="s">
        <v>230</v>
      </c>
    </row>
    <row r="104" spans="2:4" ht="15.75" customHeight="1" x14ac:dyDescent="0.25">
      <c r="B104" s="677"/>
      <c r="C104" s="80">
        <v>92</v>
      </c>
      <c r="D104" s="81" t="s">
        <v>231</v>
      </c>
    </row>
    <row r="105" spans="2:4" ht="15.75" customHeight="1" x14ac:dyDescent="0.25">
      <c r="B105" s="677"/>
      <c r="C105" s="78">
        <v>93</v>
      </c>
      <c r="D105" s="79" t="s">
        <v>232</v>
      </c>
    </row>
    <row r="106" spans="2:4" ht="15.75" customHeight="1" x14ac:dyDescent="0.25">
      <c r="B106" s="677"/>
      <c r="C106" s="78">
        <v>94</v>
      </c>
      <c r="D106" s="79" t="s">
        <v>233</v>
      </c>
    </row>
    <row r="107" spans="2:4" ht="15.75" customHeight="1" x14ac:dyDescent="0.25">
      <c r="B107" s="677"/>
      <c r="C107" s="78">
        <v>95</v>
      </c>
      <c r="D107" s="79" t="s">
        <v>234</v>
      </c>
    </row>
    <row r="108" spans="2:4" ht="15.75" customHeight="1" x14ac:dyDescent="0.25">
      <c r="B108" s="677"/>
      <c r="C108" s="78">
        <v>96</v>
      </c>
      <c r="D108" s="79" t="s">
        <v>235</v>
      </c>
    </row>
    <row r="109" spans="2:4" ht="15.75" customHeight="1" x14ac:dyDescent="0.25">
      <c r="B109" s="677"/>
      <c r="C109" s="78">
        <v>97</v>
      </c>
      <c r="D109" s="79" t="s">
        <v>236</v>
      </c>
    </row>
    <row r="110" spans="2:4" ht="15.75" customHeight="1" x14ac:dyDescent="0.25">
      <c r="B110" s="677"/>
      <c r="C110" s="78">
        <v>98</v>
      </c>
      <c r="D110" s="79" t="s">
        <v>237</v>
      </c>
    </row>
    <row r="111" spans="2:4" ht="15.75" customHeight="1" x14ac:dyDescent="0.25">
      <c r="B111" s="677"/>
      <c r="C111" s="78">
        <v>99</v>
      </c>
      <c r="D111" s="79" t="s">
        <v>238</v>
      </c>
    </row>
    <row r="112" spans="2:4" ht="15.75" customHeight="1" x14ac:dyDescent="0.25">
      <c r="B112" s="678"/>
      <c r="C112" s="78">
        <v>100</v>
      </c>
      <c r="D112" s="79" t="s">
        <v>239</v>
      </c>
    </row>
    <row r="113" spans="2:4" ht="15.75" customHeight="1" x14ac:dyDescent="0.25">
      <c r="B113" s="676">
        <v>12</v>
      </c>
      <c r="C113" s="679" t="s">
        <v>240</v>
      </c>
      <c r="D113" s="680"/>
    </row>
    <row r="114" spans="2:4" ht="15.75" customHeight="1" x14ac:dyDescent="0.25">
      <c r="B114" s="677"/>
      <c r="C114" s="78">
        <v>101</v>
      </c>
      <c r="D114" s="79" t="s">
        <v>241</v>
      </c>
    </row>
    <row r="115" spans="2:4" ht="15.75" customHeight="1" x14ac:dyDescent="0.25">
      <c r="B115" s="677"/>
      <c r="C115" s="78">
        <v>102</v>
      </c>
      <c r="D115" s="79" t="s">
        <v>242</v>
      </c>
    </row>
    <row r="116" spans="2:4" ht="15.75" customHeight="1" x14ac:dyDescent="0.25">
      <c r="B116" s="677"/>
      <c r="C116" s="78">
        <v>103</v>
      </c>
      <c r="D116" s="79" t="s">
        <v>243</v>
      </c>
    </row>
    <row r="117" spans="2:4" ht="15.75" customHeight="1" x14ac:dyDescent="0.25">
      <c r="B117" s="677"/>
      <c r="C117" s="78">
        <v>104</v>
      </c>
      <c r="D117" s="79" t="s">
        <v>244</v>
      </c>
    </row>
    <row r="118" spans="2:4" ht="15.75" customHeight="1" x14ac:dyDescent="0.25">
      <c r="B118" s="677"/>
      <c r="C118" s="78">
        <v>105</v>
      </c>
      <c r="D118" s="79" t="s">
        <v>245</v>
      </c>
    </row>
    <row r="119" spans="2:4" ht="15.75" customHeight="1" x14ac:dyDescent="0.25">
      <c r="B119" s="677"/>
      <c r="C119" s="78">
        <v>106</v>
      </c>
      <c r="D119" s="79" t="s">
        <v>246</v>
      </c>
    </row>
    <row r="120" spans="2:4" ht="15.75" customHeight="1" x14ac:dyDescent="0.25">
      <c r="B120" s="677"/>
      <c r="C120" s="78">
        <v>107</v>
      </c>
      <c r="D120" s="79" t="s">
        <v>247</v>
      </c>
    </row>
    <row r="121" spans="2:4" ht="15.75" customHeight="1" x14ac:dyDescent="0.25">
      <c r="B121" s="677"/>
      <c r="C121" s="78">
        <v>108</v>
      </c>
      <c r="D121" s="79" t="s">
        <v>248</v>
      </c>
    </row>
    <row r="122" spans="2:4" ht="15.75" customHeight="1" x14ac:dyDescent="0.25">
      <c r="B122" s="677"/>
      <c r="C122" s="78">
        <v>109</v>
      </c>
      <c r="D122" s="79" t="s">
        <v>249</v>
      </c>
    </row>
    <row r="123" spans="2:4" ht="15.75" customHeight="1" x14ac:dyDescent="0.25">
      <c r="B123" s="677"/>
      <c r="C123" s="78">
        <v>110</v>
      </c>
      <c r="D123" s="79" t="s">
        <v>250</v>
      </c>
    </row>
    <row r="124" spans="2:4" ht="15.75" customHeight="1" x14ac:dyDescent="0.25">
      <c r="B124" s="678"/>
      <c r="C124" s="78">
        <v>111</v>
      </c>
      <c r="D124" s="79" t="s">
        <v>251</v>
      </c>
    </row>
    <row r="125" spans="2:4" ht="15.75" customHeight="1" x14ac:dyDescent="0.25">
      <c r="B125" s="676">
        <v>13</v>
      </c>
      <c r="C125" s="679" t="s">
        <v>252</v>
      </c>
      <c r="D125" s="680"/>
    </row>
    <row r="126" spans="2:4" ht="15.75" customHeight="1" x14ac:dyDescent="0.25">
      <c r="B126" s="677"/>
      <c r="C126" s="78">
        <v>112</v>
      </c>
      <c r="D126" s="79" t="s">
        <v>253</v>
      </c>
    </row>
    <row r="127" spans="2:4" ht="15.75" customHeight="1" x14ac:dyDescent="0.25">
      <c r="B127" s="677"/>
      <c r="C127" s="78">
        <v>113</v>
      </c>
      <c r="D127" s="79" t="s">
        <v>254</v>
      </c>
    </row>
    <row r="128" spans="2:4" ht="15.75" customHeight="1" x14ac:dyDescent="0.25">
      <c r="B128" s="677"/>
      <c r="C128" s="78">
        <v>114</v>
      </c>
      <c r="D128" s="79" t="s">
        <v>255</v>
      </c>
    </row>
    <row r="129" spans="2:4" ht="15.75" customHeight="1" x14ac:dyDescent="0.25">
      <c r="B129" s="677"/>
      <c r="C129" s="78">
        <v>115</v>
      </c>
      <c r="D129" s="79" t="s">
        <v>256</v>
      </c>
    </row>
    <row r="130" spans="2:4" ht="15.75" customHeight="1" x14ac:dyDescent="0.25">
      <c r="B130" s="678"/>
      <c r="C130" s="78">
        <v>116</v>
      </c>
      <c r="D130" s="79" t="s">
        <v>257</v>
      </c>
    </row>
    <row r="131" spans="2:4" ht="15.75" customHeight="1" x14ac:dyDescent="0.25">
      <c r="B131" s="676">
        <v>14</v>
      </c>
      <c r="C131" s="679" t="s">
        <v>258</v>
      </c>
      <c r="D131" s="680"/>
    </row>
    <row r="132" spans="2:4" ht="15.75" customHeight="1" x14ac:dyDescent="0.25">
      <c r="B132" s="677"/>
      <c r="C132" s="78">
        <v>117</v>
      </c>
      <c r="D132" s="79" t="s">
        <v>259</v>
      </c>
    </row>
    <row r="133" spans="2:4" ht="15.75" customHeight="1" x14ac:dyDescent="0.25">
      <c r="B133" s="677"/>
      <c r="C133" s="78">
        <v>118</v>
      </c>
      <c r="D133" s="79" t="s">
        <v>260</v>
      </c>
    </row>
    <row r="134" spans="2:4" ht="15.75" customHeight="1" x14ac:dyDescent="0.25">
      <c r="B134" s="677"/>
      <c r="C134" s="78">
        <v>119</v>
      </c>
      <c r="D134" s="79" t="s">
        <v>261</v>
      </c>
    </row>
    <row r="135" spans="2:4" ht="15.75" customHeight="1" x14ac:dyDescent="0.25">
      <c r="B135" s="677"/>
      <c r="C135" s="78">
        <v>120</v>
      </c>
      <c r="D135" s="79" t="s">
        <v>262</v>
      </c>
    </row>
    <row r="136" spans="2:4" ht="15.75" customHeight="1" x14ac:dyDescent="0.25">
      <c r="B136" s="677"/>
      <c r="C136" s="78">
        <v>121</v>
      </c>
      <c r="D136" s="79" t="s">
        <v>263</v>
      </c>
    </row>
    <row r="137" spans="2:4" ht="15.75" customHeight="1" x14ac:dyDescent="0.25">
      <c r="B137" s="677"/>
      <c r="C137" s="78">
        <v>122</v>
      </c>
      <c r="D137" s="79" t="s">
        <v>264</v>
      </c>
    </row>
    <row r="138" spans="2:4" ht="15.75" customHeight="1" x14ac:dyDescent="0.25">
      <c r="B138" s="677"/>
      <c r="C138" s="78">
        <v>123</v>
      </c>
      <c r="D138" s="79" t="s">
        <v>265</v>
      </c>
    </row>
    <row r="139" spans="2:4" ht="15.75" customHeight="1" x14ac:dyDescent="0.25">
      <c r="B139" s="677"/>
      <c r="C139" s="78">
        <v>124</v>
      </c>
      <c r="D139" s="79" t="s">
        <v>266</v>
      </c>
    </row>
    <row r="140" spans="2:4" ht="15.75" customHeight="1" x14ac:dyDescent="0.25">
      <c r="B140" s="677"/>
      <c r="C140" s="78">
        <v>125</v>
      </c>
      <c r="D140" s="79" t="s">
        <v>267</v>
      </c>
    </row>
    <row r="141" spans="2:4" ht="15.75" customHeight="1" x14ac:dyDescent="0.25">
      <c r="B141" s="678"/>
      <c r="C141" s="78">
        <v>126</v>
      </c>
      <c r="D141" s="79" t="s">
        <v>268</v>
      </c>
    </row>
    <row r="142" spans="2:4" ht="15.75" customHeight="1" x14ac:dyDescent="0.25">
      <c r="B142" s="676">
        <v>15</v>
      </c>
      <c r="C142" s="679" t="s">
        <v>269</v>
      </c>
      <c r="D142" s="680"/>
    </row>
    <row r="143" spans="2:4" ht="15.75" customHeight="1" x14ac:dyDescent="0.25">
      <c r="B143" s="677"/>
      <c r="C143" s="78">
        <v>127</v>
      </c>
      <c r="D143" s="79" t="s">
        <v>270</v>
      </c>
    </row>
    <row r="144" spans="2:4" ht="15.75" customHeight="1" x14ac:dyDescent="0.25">
      <c r="B144" s="677"/>
      <c r="C144" s="78">
        <v>128</v>
      </c>
      <c r="D144" s="79" t="s">
        <v>271</v>
      </c>
    </row>
    <row r="145" spans="2:4" ht="15.75" customHeight="1" x14ac:dyDescent="0.25">
      <c r="B145" s="677"/>
      <c r="C145" s="78">
        <v>129</v>
      </c>
      <c r="D145" s="79" t="s">
        <v>272</v>
      </c>
    </row>
    <row r="146" spans="2:4" ht="15.75" customHeight="1" x14ac:dyDescent="0.25">
      <c r="B146" s="677"/>
      <c r="C146" s="78">
        <v>130</v>
      </c>
      <c r="D146" s="79" t="s">
        <v>273</v>
      </c>
    </row>
    <row r="147" spans="2:4" ht="15.75" customHeight="1" x14ac:dyDescent="0.25">
      <c r="B147" s="677"/>
      <c r="C147" s="78">
        <v>131</v>
      </c>
      <c r="D147" s="79" t="s">
        <v>274</v>
      </c>
    </row>
    <row r="148" spans="2:4" ht="15.75" customHeight="1" x14ac:dyDescent="0.25">
      <c r="B148" s="677"/>
      <c r="C148" s="78">
        <v>132</v>
      </c>
      <c r="D148" s="79" t="s">
        <v>275</v>
      </c>
    </row>
    <row r="149" spans="2:4" ht="15.75" customHeight="1" x14ac:dyDescent="0.25">
      <c r="B149" s="677"/>
      <c r="C149" s="78">
        <v>133</v>
      </c>
      <c r="D149" s="79" t="s">
        <v>276</v>
      </c>
    </row>
    <row r="150" spans="2:4" ht="15.75" customHeight="1" x14ac:dyDescent="0.25">
      <c r="B150" s="677"/>
      <c r="C150" s="78">
        <v>134</v>
      </c>
      <c r="D150" s="79" t="s">
        <v>277</v>
      </c>
    </row>
    <row r="151" spans="2:4" ht="15.75" customHeight="1" x14ac:dyDescent="0.25">
      <c r="B151" s="677"/>
      <c r="C151" s="78">
        <v>135</v>
      </c>
      <c r="D151" s="79" t="s">
        <v>278</v>
      </c>
    </row>
    <row r="152" spans="2:4" ht="15.75" customHeight="1" x14ac:dyDescent="0.25">
      <c r="B152" s="677"/>
      <c r="C152" s="78">
        <v>136</v>
      </c>
      <c r="D152" s="79" t="s">
        <v>279</v>
      </c>
    </row>
    <row r="153" spans="2:4" ht="15.75" customHeight="1" x14ac:dyDescent="0.25">
      <c r="B153" s="677"/>
      <c r="C153" s="78">
        <v>137</v>
      </c>
      <c r="D153" s="79" t="s">
        <v>280</v>
      </c>
    </row>
    <row r="154" spans="2:4" ht="15.75" customHeight="1" x14ac:dyDescent="0.25">
      <c r="B154" s="678"/>
      <c r="C154" s="78">
        <v>138</v>
      </c>
      <c r="D154" s="79" t="s">
        <v>281</v>
      </c>
    </row>
    <row r="155" spans="2:4" ht="15.75" customHeight="1" x14ac:dyDescent="0.25">
      <c r="B155" s="676">
        <v>16</v>
      </c>
      <c r="C155" s="679" t="s">
        <v>282</v>
      </c>
      <c r="D155" s="680"/>
    </row>
    <row r="156" spans="2:4" ht="15.75" customHeight="1" x14ac:dyDescent="0.25">
      <c r="B156" s="677"/>
      <c r="C156" s="78">
        <v>139</v>
      </c>
      <c r="D156" s="82" t="s">
        <v>283</v>
      </c>
    </row>
    <row r="157" spans="2:4" ht="15.75" customHeight="1" x14ac:dyDescent="0.25">
      <c r="B157" s="677"/>
      <c r="C157" s="78">
        <v>140</v>
      </c>
      <c r="D157" s="79" t="s">
        <v>284</v>
      </c>
    </row>
    <row r="158" spans="2:4" ht="15.75" customHeight="1" x14ac:dyDescent="0.25">
      <c r="B158" s="677"/>
      <c r="C158" s="78">
        <v>141</v>
      </c>
      <c r="D158" s="79" t="s">
        <v>285</v>
      </c>
    </row>
    <row r="159" spans="2:4" ht="15.75" customHeight="1" x14ac:dyDescent="0.25">
      <c r="B159" s="677"/>
      <c r="C159" s="78">
        <v>142</v>
      </c>
      <c r="D159" s="79" t="s">
        <v>286</v>
      </c>
    </row>
    <row r="160" spans="2:4" ht="15.75" customHeight="1" x14ac:dyDescent="0.25">
      <c r="B160" s="677"/>
      <c r="C160" s="80">
        <v>143</v>
      </c>
      <c r="D160" s="81" t="s">
        <v>287</v>
      </c>
    </row>
    <row r="161" spans="2:4" ht="15.75" customHeight="1" x14ac:dyDescent="0.25">
      <c r="B161" s="677"/>
      <c r="C161" s="80">
        <v>144</v>
      </c>
      <c r="D161" s="81" t="s">
        <v>288</v>
      </c>
    </row>
    <row r="162" spans="2:4" ht="15.75" customHeight="1" x14ac:dyDescent="0.25">
      <c r="B162" s="677"/>
      <c r="C162" s="80">
        <v>145</v>
      </c>
      <c r="D162" s="81" t="s">
        <v>289</v>
      </c>
    </row>
    <row r="163" spans="2:4" ht="15.75" customHeight="1" x14ac:dyDescent="0.25">
      <c r="B163" s="677"/>
      <c r="C163" s="78">
        <v>146</v>
      </c>
      <c r="D163" s="79" t="s">
        <v>290</v>
      </c>
    </row>
    <row r="164" spans="2:4" ht="15.75" customHeight="1" x14ac:dyDescent="0.25">
      <c r="B164" s="677"/>
      <c r="C164" s="78">
        <v>147</v>
      </c>
      <c r="D164" s="79" t="s">
        <v>291</v>
      </c>
    </row>
    <row r="165" spans="2:4" ht="15.75" customHeight="1" x14ac:dyDescent="0.25">
      <c r="B165" s="677"/>
      <c r="C165" s="80">
        <v>148</v>
      </c>
      <c r="D165" s="81" t="s">
        <v>292</v>
      </c>
    </row>
    <row r="166" spans="2:4" ht="15.75" customHeight="1" x14ac:dyDescent="0.25">
      <c r="B166" s="677"/>
      <c r="C166" s="78">
        <v>149</v>
      </c>
      <c r="D166" s="79" t="s">
        <v>293</v>
      </c>
    </row>
    <row r="167" spans="2:4" ht="15.75" customHeight="1" x14ac:dyDescent="0.25">
      <c r="B167" s="678"/>
      <c r="C167" s="78">
        <v>150</v>
      </c>
      <c r="D167" s="79" t="s">
        <v>294</v>
      </c>
    </row>
    <row r="168" spans="2:4" ht="15.75" customHeight="1" x14ac:dyDescent="0.25">
      <c r="B168" s="676">
        <v>17</v>
      </c>
      <c r="C168" s="679" t="s">
        <v>295</v>
      </c>
      <c r="D168" s="680"/>
    </row>
    <row r="169" spans="2:4" ht="15.75" customHeight="1" x14ac:dyDescent="0.25">
      <c r="B169" s="677"/>
      <c r="C169" s="78">
        <v>151</v>
      </c>
      <c r="D169" s="79" t="s">
        <v>296</v>
      </c>
    </row>
    <row r="170" spans="2:4" ht="15.75" customHeight="1" x14ac:dyDescent="0.25">
      <c r="B170" s="677"/>
      <c r="C170" s="78">
        <v>152</v>
      </c>
      <c r="D170" s="79" t="s">
        <v>297</v>
      </c>
    </row>
    <row r="171" spans="2:4" ht="15.75" customHeight="1" x14ac:dyDescent="0.25">
      <c r="B171" s="677"/>
      <c r="C171" s="78">
        <v>153</v>
      </c>
      <c r="D171" s="79" t="s">
        <v>298</v>
      </c>
    </row>
    <row r="172" spans="2:4" ht="15.75" customHeight="1" x14ac:dyDescent="0.25">
      <c r="B172" s="677"/>
      <c r="C172" s="78">
        <v>154</v>
      </c>
      <c r="D172" s="79" t="s">
        <v>299</v>
      </c>
    </row>
    <row r="173" spans="2:4" ht="15.75" customHeight="1" x14ac:dyDescent="0.25">
      <c r="B173" s="677"/>
      <c r="C173" s="78">
        <v>155</v>
      </c>
      <c r="D173" s="79" t="s">
        <v>300</v>
      </c>
    </row>
    <row r="174" spans="2:4" ht="15.75" customHeight="1" x14ac:dyDescent="0.25">
      <c r="B174" s="677"/>
      <c r="C174" s="78">
        <v>156</v>
      </c>
      <c r="D174" s="79" t="s">
        <v>301</v>
      </c>
    </row>
    <row r="175" spans="2:4" ht="15.75" customHeight="1" x14ac:dyDescent="0.25">
      <c r="B175" s="677"/>
      <c r="C175" s="78">
        <v>157</v>
      </c>
      <c r="D175" s="79" t="s">
        <v>302</v>
      </c>
    </row>
    <row r="176" spans="2:4" ht="15.75" customHeight="1" x14ac:dyDescent="0.25">
      <c r="B176" s="677"/>
      <c r="C176" s="78">
        <v>158</v>
      </c>
      <c r="D176" s="79" t="s">
        <v>303</v>
      </c>
    </row>
    <row r="177" spans="2:4" ht="15.75" customHeight="1" x14ac:dyDescent="0.25">
      <c r="B177" s="677"/>
      <c r="C177" s="78">
        <v>159</v>
      </c>
      <c r="D177" s="79" t="s">
        <v>304</v>
      </c>
    </row>
    <row r="178" spans="2:4" ht="15.75" customHeight="1" x14ac:dyDescent="0.25">
      <c r="B178" s="677"/>
      <c r="C178" s="78">
        <v>160</v>
      </c>
      <c r="D178" s="79" t="s">
        <v>305</v>
      </c>
    </row>
    <row r="179" spans="2:4" ht="15.75" customHeight="1" x14ac:dyDescent="0.25">
      <c r="B179" s="677"/>
      <c r="C179" s="78">
        <v>161</v>
      </c>
      <c r="D179" s="79" t="s">
        <v>306</v>
      </c>
    </row>
    <row r="180" spans="2:4" ht="15.75" customHeight="1" x14ac:dyDescent="0.25">
      <c r="B180" s="677"/>
      <c r="C180" s="78">
        <v>162</v>
      </c>
      <c r="D180" s="79" t="s">
        <v>307</v>
      </c>
    </row>
    <row r="181" spans="2:4" ht="15.75" customHeight="1" x14ac:dyDescent="0.25">
      <c r="B181" s="677"/>
      <c r="C181" s="78">
        <v>163</v>
      </c>
      <c r="D181" s="79" t="s">
        <v>308</v>
      </c>
    </row>
    <row r="182" spans="2:4" ht="15.75" customHeight="1" x14ac:dyDescent="0.25">
      <c r="B182" s="677"/>
      <c r="C182" s="78">
        <v>164</v>
      </c>
      <c r="D182" s="79" t="s">
        <v>309</v>
      </c>
    </row>
    <row r="183" spans="2:4" ht="15.75" customHeight="1" x14ac:dyDescent="0.25">
      <c r="B183" s="677"/>
      <c r="C183" s="78">
        <v>165</v>
      </c>
      <c r="D183" s="79" t="s">
        <v>310</v>
      </c>
    </row>
    <row r="184" spans="2:4" ht="15.75" customHeight="1" x14ac:dyDescent="0.25">
      <c r="B184" s="677"/>
      <c r="C184" s="78">
        <v>166</v>
      </c>
      <c r="D184" s="79" t="s">
        <v>311</v>
      </c>
    </row>
    <row r="185" spans="2:4" ht="15.75" customHeight="1" x14ac:dyDescent="0.25">
      <c r="B185" s="677"/>
      <c r="C185" s="78">
        <v>167</v>
      </c>
      <c r="D185" s="79" t="s">
        <v>312</v>
      </c>
    </row>
    <row r="186" spans="2:4" ht="15.75" customHeight="1" x14ac:dyDescent="0.25">
      <c r="B186" s="677"/>
      <c r="C186" s="78">
        <v>168</v>
      </c>
      <c r="D186" s="79" t="s">
        <v>313</v>
      </c>
    </row>
    <row r="187" spans="2:4" ht="15.75" customHeight="1" x14ac:dyDescent="0.25">
      <c r="B187" s="678"/>
      <c r="C187" s="78">
        <v>169</v>
      </c>
      <c r="D187" s="79" t="s">
        <v>314</v>
      </c>
    </row>
  </sheetData>
  <mergeCells count="34">
    <mergeCell ref="C142:D142"/>
    <mergeCell ref="C155:D155"/>
    <mergeCell ref="C168:D168"/>
    <mergeCell ref="C44:D44"/>
    <mergeCell ref="C54:D54"/>
    <mergeCell ref="C63:D63"/>
    <mergeCell ref="C69:D69"/>
    <mergeCell ref="C82:D82"/>
    <mergeCell ref="C91:D91"/>
    <mergeCell ref="C102:D102"/>
    <mergeCell ref="B142:B154"/>
    <mergeCell ref="B155:B167"/>
    <mergeCell ref="B168:B187"/>
    <mergeCell ref="B33:B43"/>
    <mergeCell ref="B44:B53"/>
    <mergeCell ref="B54:B62"/>
    <mergeCell ref="B63:B68"/>
    <mergeCell ref="B69:B81"/>
    <mergeCell ref="B82:B90"/>
    <mergeCell ref="B91:B101"/>
    <mergeCell ref="C33:D33"/>
    <mergeCell ref="B102:B112"/>
    <mergeCell ref="B113:B124"/>
    <mergeCell ref="B125:B130"/>
    <mergeCell ref="B131:B141"/>
    <mergeCell ref="C113:D113"/>
    <mergeCell ref="C125:D125"/>
    <mergeCell ref="C131:D131"/>
    <mergeCell ref="B2:B9"/>
    <mergeCell ref="C2:D2"/>
    <mergeCell ref="B10:B18"/>
    <mergeCell ref="C10:D10"/>
    <mergeCell ref="B19:B32"/>
    <mergeCell ref="C19:D19"/>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T77"/>
  <sheetViews>
    <sheetView zoomScale="70" zoomScaleNormal="70" workbookViewId="0">
      <selection activeCell="A27" sqref="A27"/>
    </sheetView>
  </sheetViews>
  <sheetFormatPr baseColWidth="10" defaultColWidth="14.42578125" defaultRowHeight="15" customHeight="1" x14ac:dyDescent="0.25"/>
  <cols>
    <col min="1" max="1" width="65.28515625" customWidth="1"/>
    <col min="2" max="2" width="11.42578125" customWidth="1"/>
    <col min="3" max="3" width="63.42578125" customWidth="1"/>
    <col min="4" max="5" width="11.42578125" customWidth="1"/>
    <col min="6" max="6" width="18.85546875" customWidth="1"/>
    <col min="7" max="7" width="11.42578125" customWidth="1"/>
    <col min="8" max="11" width="20.7109375" customWidth="1"/>
    <col min="12" max="12" width="35" customWidth="1"/>
    <col min="13" max="16" width="11.42578125" customWidth="1"/>
    <col min="17" max="17" width="15.85546875" customWidth="1"/>
    <col min="18" max="20" width="11.42578125" customWidth="1"/>
    <col min="21" max="26" width="10.7109375" customWidth="1"/>
  </cols>
  <sheetData>
    <row r="1" spans="1:20" ht="16.5" customHeight="1" x14ac:dyDescent="0.3">
      <c r="A1" s="83" t="s">
        <v>315</v>
      </c>
      <c r="B1" s="84"/>
      <c r="C1" s="83" t="s">
        <v>316</v>
      </c>
      <c r="D1" s="85"/>
      <c r="E1" s="86" t="s">
        <v>317</v>
      </c>
      <c r="F1" s="86" t="s">
        <v>318</v>
      </c>
      <c r="G1" s="84"/>
      <c r="H1" s="687" t="s">
        <v>319</v>
      </c>
      <c r="I1" s="688"/>
      <c r="J1" s="688"/>
      <c r="K1" s="689"/>
      <c r="L1" s="690" t="s">
        <v>320</v>
      </c>
      <c r="M1" s="688"/>
      <c r="N1" s="688"/>
      <c r="O1" s="689"/>
      <c r="P1" s="87"/>
      <c r="Q1" s="691" t="s">
        <v>321</v>
      </c>
      <c r="R1" s="688"/>
      <c r="S1" s="688"/>
      <c r="T1" s="689"/>
    </row>
    <row r="2" spans="1:20" ht="12" customHeight="1" x14ac:dyDescent="0.3">
      <c r="A2" s="88" t="s">
        <v>322</v>
      </c>
      <c r="B2" s="84"/>
      <c r="C2" s="89" t="s">
        <v>323</v>
      </c>
      <c r="D2" s="85"/>
      <c r="E2" s="90">
        <v>1</v>
      </c>
      <c r="F2" s="90" t="s">
        <v>324</v>
      </c>
      <c r="G2" s="84"/>
      <c r="H2" s="681" t="s">
        <v>325</v>
      </c>
      <c r="I2" s="682"/>
      <c r="J2" s="682"/>
      <c r="K2" s="683"/>
      <c r="L2" s="84"/>
      <c r="M2" s="86">
        <v>2012</v>
      </c>
      <c r="N2" s="86"/>
      <c r="O2" s="86"/>
      <c r="P2" s="84"/>
      <c r="Q2" s="86"/>
      <c r="R2" s="91" t="s">
        <v>326</v>
      </c>
      <c r="S2" s="91" t="s">
        <v>327</v>
      </c>
      <c r="T2" s="91" t="s">
        <v>328</v>
      </c>
    </row>
    <row r="3" spans="1:20" ht="12" customHeight="1" x14ac:dyDescent="0.3">
      <c r="A3" s="88" t="s">
        <v>329</v>
      </c>
      <c r="B3" s="84"/>
      <c r="C3" s="89" t="s">
        <v>330</v>
      </c>
      <c r="D3" s="85"/>
      <c r="E3" s="90"/>
      <c r="F3" s="90"/>
      <c r="G3" s="84"/>
      <c r="H3" s="92"/>
      <c r="I3" s="93"/>
      <c r="J3" s="93"/>
      <c r="K3" s="94"/>
      <c r="L3" s="84"/>
      <c r="M3" s="86"/>
      <c r="N3" s="86"/>
      <c r="O3" s="86"/>
      <c r="P3" s="84"/>
      <c r="Q3" s="86"/>
      <c r="R3" s="91"/>
      <c r="S3" s="91"/>
      <c r="T3" s="91"/>
    </row>
    <row r="4" spans="1:20" ht="12" customHeight="1" x14ac:dyDescent="0.3">
      <c r="A4" s="88" t="s">
        <v>331</v>
      </c>
      <c r="B4" s="84"/>
      <c r="C4" s="89" t="s">
        <v>332</v>
      </c>
      <c r="D4" s="85"/>
      <c r="E4" s="90"/>
      <c r="F4" s="90"/>
      <c r="G4" s="84"/>
      <c r="H4" s="92"/>
      <c r="I4" s="93"/>
      <c r="J4" s="93"/>
      <c r="K4" s="94"/>
      <c r="L4" s="84"/>
      <c r="M4" s="86"/>
      <c r="N4" s="86"/>
      <c r="O4" s="86"/>
      <c r="P4" s="84"/>
      <c r="Q4" s="86"/>
      <c r="R4" s="91"/>
      <c r="S4" s="91"/>
      <c r="T4" s="91"/>
    </row>
    <row r="5" spans="1:20" ht="12" customHeight="1" x14ac:dyDescent="0.3">
      <c r="A5" s="88" t="s">
        <v>333</v>
      </c>
      <c r="B5" s="84"/>
      <c r="C5" s="89" t="s">
        <v>334</v>
      </c>
      <c r="D5" s="85"/>
      <c r="E5" s="90">
        <v>2</v>
      </c>
      <c r="F5" s="90" t="s">
        <v>335</v>
      </c>
      <c r="G5" s="84"/>
      <c r="H5" s="692" t="s">
        <v>336</v>
      </c>
      <c r="I5" s="95">
        <v>2017</v>
      </c>
      <c r="J5" s="96"/>
      <c r="K5" s="97"/>
      <c r="L5" s="84"/>
      <c r="M5" s="98" t="s">
        <v>326</v>
      </c>
      <c r="N5" s="98" t="s">
        <v>327</v>
      </c>
      <c r="O5" s="98" t="s">
        <v>328</v>
      </c>
      <c r="P5" s="84"/>
      <c r="Q5" s="99" t="s">
        <v>337</v>
      </c>
      <c r="R5" s="100">
        <v>479830</v>
      </c>
      <c r="S5" s="100">
        <v>222331</v>
      </c>
      <c r="T5" s="100">
        <v>257499</v>
      </c>
    </row>
    <row r="6" spans="1:20" ht="12" customHeight="1" x14ac:dyDescent="0.3">
      <c r="A6" s="88" t="s">
        <v>338</v>
      </c>
      <c r="B6" s="84"/>
      <c r="C6" s="89" t="s">
        <v>339</v>
      </c>
      <c r="D6" s="85"/>
      <c r="E6" s="90">
        <v>3</v>
      </c>
      <c r="F6" s="90" t="s">
        <v>340</v>
      </c>
      <c r="G6" s="84"/>
      <c r="H6" s="693"/>
      <c r="I6" s="101" t="s">
        <v>326</v>
      </c>
      <c r="J6" s="102" t="s">
        <v>327</v>
      </c>
      <c r="K6" s="103" t="s">
        <v>328</v>
      </c>
      <c r="L6" s="84"/>
      <c r="M6" s="100">
        <v>7571345</v>
      </c>
      <c r="N6" s="100">
        <v>3653868</v>
      </c>
      <c r="O6" s="100">
        <v>3917477</v>
      </c>
      <c r="P6" s="84"/>
      <c r="Q6" s="99" t="s">
        <v>341</v>
      </c>
      <c r="R6" s="100">
        <v>135160</v>
      </c>
      <c r="S6" s="100">
        <v>62795</v>
      </c>
      <c r="T6" s="100">
        <v>72365</v>
      </c>
    </row>
    <row r="7" spans="1:20" ht="12.75" customHeight="1" x14ac:dyDescent="0.3">
      <c r="A7" s="84"/>
      <c r="B7" s="84"/>
      <c r="C7" s="89" t="s">
        <v>342</v>
      </c>
      <c r="D7" s="85"/>
      <c r="E7" s="90">
        <v>4</v>
      </c>
      <c r="F7" s="90" t="s">
        <v>343</v>
      </c>
      <c r="G7" s="84"/>
      <c r="H7" s="104" t="s">
        <v>344</v>
      </c>
      <c r="I7" s="105"/>
      <c r="J7" s="106"/>
      <c r="K7" s="107"/>
      <c r="L7" s="84"/>
      <c r="M7" s="108">
        <v>120482</v>
      </c>
      <c r="N7" s="108">
        <v>61704</v>
      </c>
      <c r="O7" s="108">
        <v>58778</v>
      </c>
      <c r="P7" s="84"/>
      <c r="Q7" s="99" t="s">
        <v>345</v>
      </c>
      <c r="R7" s="100">
        <v>109955</v>
      </c>
      <c r="S7" s="100">
        <v>55153</v>
      </c>
      <c r="T7" s="100">
        <v>54802</v>
      </c>
    </row>
    <row r="8" spans="1:20" ht="12" customHeight="1" x14ac:dyDescent="0.3">
      <c r="A8" s="83" t="s">
        <v>346</v>
      </c>
      <c r="B8" s="84"/>
      <c r="C8" s="89" t="s">
        <v>347</v>
      </c>
      <c r="D8" s="85"/>
      <c r="E8" s="90">
        <v>5</v>
      </c>
      <c r="F8" s="90" t="s">
        <v>348</v>
      </c>
      <c r="G8" s="84"/>
      <c r="H8" s="109" t="s">
        <v>326</v>
      </c>
      <c r="I8" s="110">
        <v>8080734</v>
      </c>
      <c r="J8" s="110">
        <v>3912910</v>
      </c>
      <c r="K8" s="110">
        <v>4167824</v>
      </c>
      <c r="L8" s="84"/>
      <c r="M8" s="108">
        <v>120064</v>
      </c>
      <c r="N8" s="108">
        <v>61454</v>
      </c>
      <c r="O8" s="108">
        <v>58610</v>
      </c>
      <c r="P8" s="84"/>
      <c r="Q8" s="99" t="s">
        <v>349</v>
      </c>
      <c r="R8" s="100">
        <v>409257</v>
      </c>
      <c r="S8" s="100">
        <v>199566</v>
      </c>
      <c r="T8" s="100">
        <v>209691</v>
      </c>
    </row>
    <row r="9" spans="1:20" ht="12" customHeight="1" x14ac:dyDescent="0.3">
      <c r="A9" s="99" t="s">
        <v>350</v>
      </c>
      <c r="B9" s="84"/>
      <c r="C9" s="84"/>
      <c r="D9" s="85"/>
      <c r="E9" s="90">
        <v>6</v>
      </c>
      <c r="F9" s="90" t="s">
        <v>351</v>
      </c>
      <c r="G9" s="84"/>
      <c r="H9" s="111" t="s">
        <v>352</v>
      </c>
      <c r="I9" s="112">
        <v>607390</v>
      </c>
      <c r="J9" s="112">
        <v>312062</v>
      </c>
      <c r="K9" s="112">
        <v>295328</v>
      </c>
      <c r="L9" s="84"/>
      <c r="M9" s="108">
        <v>119780</v>
      </c>
      <c r="N9" s="108">
        <v>61272</v>
      </c>
      <c r="O9" s="108">
        <v>58508</v>
      </c>
      <c r="P9" s="84"/>
      <c r="Q9" s="99" t="s">
        <v>353</v>
      </c>
      <c r="R9" s="100">
        <v>400686</v>
      </c>
      <c r="S9" s="100">
        <v>197911</v>
      </c>
      <c r="T9" s="100">
        <v>202775</v>
      </c>
    </row>
    <row r="10" spans="1:20" ht="12" customHeight="1" x14ac:dyDescent="0.3">
      <c r="A10" s="99" t="s">
        <v>354</v>
      </c>
      <c r="B10" s="84"/>
      <c r="C10" s="84"/>
      <c r="D10" s="85"/>
      <c r="E10" s="90">
        <v>7</v>
      </c>
      <c r="F10" s="90" t="s">
        <v>355</v>
      </c>
      <c r="G10" s="84"/>
      <c r="H10" s="111" t="s">
        <v>356</v>
      </c>
      <c r="I10" s="112">
        <v>601914</v>
      </c>
      <c r="J10" s="112">
        <v>308936</v>
      </c>
      <c r="K10" s="112">
        <v>292978</v>
      </c>
      <c r="L10" s="84"/>
      <c r="M10" s="108">
        <v>119273</v>
      </c>
      <c r="N10" s="108">
        <v>61064</v>
      </c>
      <c r="O10" s="108">
        <v>58209</v>
      </c>
      <c r="P10" s="84"/>
      <c r="Q10" s="99" t="s">
        <v>357</v>
      </c>
      <c r="R10" s="100">
        <v>201593</v>
      </c>
      <c r="S10" s="100">
        <v>99557</v>
      </c>
      <c r="T10" s="100">
        <v>102036</v>
      </c>
    </row>
    <row r="11" spans="1:20" ht="12" customHeight="1" x14ac:dyDescent="0.3">
      <c r="A11" s="99" t="s">
        <v>358</v>
      </c>
      <c r="B11" s="84"/>
      <c r="C11" s="83" t="s">
        <v>359</v>
      </c>
      <c r="D11" s="85"/>
      <c r="E11" s="90">
        <v>8</v>
      </c>
      <c r="F11" s="90" t="s">
        <v>360</v>
      </c>
      <c r="G11" s="84"/>
      <c r="H11" s="111" t="s">
        <v>361</v>
      </c>
      <c r="I11" s="112">
        <v>602967</v>
      </c>
      <c r="J11" s="112">
        <v>308654</v>
      </c>
      <c r="K11" s="112">
        <v>294313</v>
      </c>
      <c r="L11" s="84"/>
      <c r="M11" s="108">
        <v>118935</v>
      </c>
      <c r="N11" s="108">
        <v>60931</v>
      </c>
      <c r="O11" s="108">
        <v>58004</v>
      </c>
      <c r="P11" s="84"/>
      <c r="Q11" s="99" t="s">
        <v>362</v>
      </c>
      <c r="R11" s="100">
        <v>597522</v>
      </c>
      <c r="S11" s="100">
        <v>292176</v>
      </c>
      <c r="T11" s="100">
        <v>305346</v>
      </c>
    </row>
    <row r="12" spans="1:20" ht="12" customHeight="1" x14ac:dyDescent="0.3">
      <c r="A12" s="99" t="s">
        <v>363</v>
      </c>
      <c r="B12" s="84"/>
      <c r="C12" s="89" t="s">
        <v>364</v>
      </c>
      <c r="D12" s="85"/>
      <c r="E12" s="90">
        <v>9</v>
      </c>
      <c r="F12" s="90" t="s">
        <v>365</v>
      </c>
      <c r="G12" s="84"/>
      <c r="H12" s="111" t="s">
        <v>366</v>
      </c>
      <c r="I12" s="112">
        <v>632370</v>
      </c>
      <c r="J12" s="112">
        <v>321173</v>
      </c>
      <c r="K12" s="112">
        <v>311197</v>
      </c>
      <c r="L12" s="84"/>
      <c r="M12" s="108">
        <v>118833</v>
      </c>
      <c r="N12" s="108">
        <v>60903</v>
      </c>
      <c r="O12" s="108">
        <v>57930</v>
      </c>
      <c r="P12" s="84"/>
      <c r="Q12" s="99" t="s">
        <v>367</v>
      </c>
      <c r="R12" s="100">
        <v>1030623</v>
      </c>
      <c r="S12" s="100">
        <v>502287</v>
      </c>
      <c r="T12" s="100">
        <v>528336</v>
      </c>
    </row>
    <row r="13" spans="1:20" ht="12" customHeight="1" x14ac:dyDescent="0.3">
      <c r="A13" s="99" t="s">
        <v>368</v>
      </c>
      <c r="B13" s="84"/>
      <c r="C13" s="89" t="s">
        <v>369</v>
      </c>
      <c r="D13" s="85"/>
      <c r="E13" s="90">
        <v>10</v>
      </c>
      <c r="F13" s="90" t="s">
        <v>370</v>
      </c>
      <c r="G13" s="84"/>
      <c r="H13" s="111" t="s">
        <v>371</v>
      </c>
      <c r="I13" s="112">
        <v>672749</v>
      </c>
      <c r="J13" s="112">
        <v>339928</v>
      </c>
      <c r="K13" s="112">
        <v>332821</v>
      </c>
      <c r="L13" s="84"/>
      <c r="M13" s="108">
        <v>118730</v>
      </c>
      <c r="N13" s="108">
        <v>60874</v>
      </c>
      <c r="O13" s="108">
        <v>57856</v>
      </c>
      <c r="P13" s="84"/>
      <c r="Q13" s="99" t="s">
        <v>372</v>
      </c>
      <c r="R13" s="100">
        <v>353859</v>
      </c>
      <c r="S13" s="100">
        <v>167533</v>
      </c>
      <c r="T13" s="100">
        <v>186326</v>
      </c>
    </row>
    <row r="14" spans="1:20" ht="12" customHeight="1" x14ac:dyDescent="0.3">
      <c r="A14" s="99" t="s">
        <v>373</v>
      </c>
      <c r="B14" s="84"/>
      <c r="C14" s="89" t="s">
        <v>374</v>
      </c>
      <c r="D14" s="85"/>
      <c r="E14" s="90">
        <v>11</v>
      </c>
      <c r="F14" s="90" t="s">
        <v>375</v>
      </c>
      <c r="G14" s="84"/>
      <c r="H14" s="111" t="s">
        <v>376</v>
      </c>
      <c r="I14" s="112">
        <v>650902</v>
      </c>
      <c r="J14" s="112">
        <v>329064</v>
      </c>
      <c r="K14" s="112">
        <v>321838</v>
      </c>
      <c r="L14" s="84"/>
      <c r="M14" s="108">
        <v>118696</v>
      </c>
      <c r="N14" s="108">
        <v>60878</v>
      </c>
      <c r="O14" s="108">
        <v>57818</v>
      </c>
      <c r="P14" s="84"/>
      <c r="Q14" s="99" t="s">
        <v>377</v>
      </c>
      <c r="R14" s="100">
        <v>851299</v>
      </c>
      <c r="S14" s="100">
        <v>406597</v>
      </c>
      <c r="T14" s="100">
        <v>444702</v>
      </c>
    </row>
    <row r="15" spans="1:20" ht="12" customHeight="1" x14ac:dyDescent="0.3">
      <c r="A15" s="99" t="s">
        <v>378</v>
      </c>
      <c r="B15" s="84"/>
      <c r="C15" s="89" t="s">
        <v>379</v>
      </c>
      <c r="D15" s="85"/>
      <c r="E15" s="90">
        <v>12</v>
      </c>
      <c r="F15" s="90" t="s">
        <v>380</v>
      </c>
      <c r="G15" s="84"/>
      <c r="H15" s="111" t="s">
        <v>381</v>
      </c>
      <c r="I15" s="112">
        <v>651442</v>
      </c>
      <c r="J15" s="112">
        <v>316050</v>
      </c>
      <c r="K15" s="112">
        <v>335392</v>
      </c>
      <c r="L15" s="84"/>
      <c r="M15" s="108">
        <v>119101</v>
      </c>
      <c r="N15" s="108">
        <v>61076</v>
      </c>
      <c r="O15" s="108">
        <v>58025</v>
      </c>
      <c r="P15" s="84"/>
      <c r="Q15" s="99" t="s">
        <v>382</v>
      </c>
      <c r="R15" s="100">
        <v>1094488</v>
      </c>
      <c r="S15" s="100">
        <v>518960</v>
      </c>
      <c r="T15" s="100">
        <v>575528</v>
      </c>
    </row>
    <row r="16" spans="1:20" ht="12" customHeight="1" x14ac:dyDescent="0.3">
      <c r="A16" s="99" t="s">
        <v>383</v>
      </c>
      <c r="B16" s="84"/>
      <c r="C16" s="89" t="s">
        <v>384</v>
      </c>
      <c r="D16" s="85"/>
      <c r="E16" s="90">
        <v>13</v>
      </c>
      <c r="F16" s="90" t="s">
        <v>385</v>
      </c>
      <c r="G16" s="84"/>
      <c r="H16" s="111" t="s">
        <v>386</v>
      </c>
      <c r="I16" s="112">
        <v>640060</v>
      </c>
      <c r="J16" s="112">
        <v>303971</v>
      </c>
      <c r="K16" s="112">
        <v>336089</v>
      </c>
      <c r="L16" s="84"/>
      <c r="M16" s="108">
        <v>119856</v>
      </c>
      <c r="N16" s="108">
        <v>61418</v>
      </c>
      <c r="O16" s="108">
        <v>58438</v>
      </c>
      <c r="P16" s="84"/>
      <c r="Q16" s="99" t="s">
        <v>387</v>
      </c>
      <c r="R16" s="100">
        <v>234948</v>
      </c>
      <c r="S16" s="100">
        <v>112703</v>
      </c>
      <c r="T16" s="100">
        <v>122245</v>
      </c>
    </row>
    <row r="17" spans="1:20" ht="12" customHeight="1" x14ac:dyDescent="0.3">
      <c r="A17" s="99" t="s">
        <v>388</v>
      </c>
      <c r="B17" s="84"/>
      <c r="C17" s="89" t="s">
        <v>389</v>
      </c>
      <c r="D17" s="85"/>
      <c r="E17" s="90">
        <v>14</v>
      </c>
      <c r="F17" s="90" t="s">
        <v>390</v>
      </c>
      <c r="G17" s="84"/>
      <c r="H17" s="111" t="s">
        <v>391</v>
      </c>
      <c r="I17" s="112">
        <v>563389</v>
      </c>
      <c r="J17" s="112">
        <v>268367</v>
      </c>
      <c r="K17" s="112">
        <v>295022</v>
      </c>
      <c r="L17" s="84"/>
      <c r="M17" s="108">
        <v>121019</v>
      </c>
      <c r="N17" s="108">
        <v>61921</v>
      </c>
      <c r="O17" s="108">
        <v>59098</v>
      </c>
      <c r="P17" s="84"/>
      <c r="Q17" s="99" t="s">
        <v>392</v>
      </c>
      <c r="R17" s="100">
        <v>147933</v>
      </c>
      <c r="S17" s="100">
        <v>68544</v>
      </c>
      <c r="T17" s="100">
        <v>79389</v>
      </c>
    </row>
    <row r="18" spans="1:20" ht="12" customHeight="1" x14ac:dyDescent="0.3">
      <c r="A18" s="99" t="s">
        <v>393</v>
      </c>
      <c r="B18" s="84"/>
      <c r="C18" s="89" t="s">
        <v>394</v>
      </c>
      <c r="D18" s="85"/>
      <c r="E18" s="90">
        <v>15</v>
      </c>
      <c r="F18" s="90" t="s">
        <v>395</v>
      </c>
      <c r="G18" s="84"/>
      <c r="H18" s="111" t="s">
        <v>396</v>
      </c>
      <c r="I18" s="112">
        <v>519261</v>
      </c>
      <c r="J18" s="112">
        <v>244556</v>
      </c>
      <c r="K18" s="112">
        <v>274705</v>
      </c>
      <c r="L18" s="84"/>
      <c r="M18" s="108">
        <v>122272</v>
      </c>
      <c r="N18" s="108">
        <v>62471</v>
      </c>
      <c r="O18" s="108">
        <v>59801</v>
      </c>
      <c r="P18" s="84"/>
      <c r="Q18" s="99" t="s">
        <v>397</v>
      </c>
      <c r="R18" s="100">
        <v>98209</v>
      </c>
      <c r="S18" s="100">
        <v>49277</v>
      </c>
      <c r="T18" s="100">
        <v>48932</v>
      </c>
    </row>
    <row r="19" spans="1:20" ht="12" customHeight="1" x14ac:dyDescent="0.3">
      <c r="A19" s="83" t="s">
        <v>398</v>
      </c>
      <c r="B19" s="84"/>
      <c r="C19" s="89" t="s">
        <v>399</v>
      </c>
      <c r="D19" s="85"/>
      <c r="E19" s="90">
        <v>16</v>
      </c>
      <c r="F19" s="90" t="s">
        <v>400</v>
      </c>
      <c r="G19" s="84"/>
      <c r="H19" s="111" t="s">
        <v>401</v>
      </c>
      <c r="I19" s="112">
        <v>503389</v>
      </c>
      <c r="J19" s="112">
        <v>233302</v>
      </c>
      <c r="K19" s="112">
        <v>270087</v>
      </c>
      <c r="L19" s="84"/>
      <c r="M19" s="108">
        <v>123722</v>
      </c>
      <c r="N19" s="108">
        <v>63080</v>
      </c>
      <c r="O19" s="108">
        <v>60642</v>
      </c>
      <c r="P19" s="84"/>
      <c r="Q19" s="99" t="s">
        <v>402</v>
      </c>
      <c r="R19" s="100">
        <v>108457</v>
      </c>
      <c r="S19" s="100">
        <v>52580</v>
      </c>
      <c r="T19" s="100">
        <v>55877</v>
      </c>
    </row>
    <row r="20" spans="1:20" ht="12" customHeight="1" x14ac:dyDescent="0.3">
      <c r="A20" s="113" t="s">
        <v>403</v>
      </c>
      <c r="B20" s="84"/>
      <c r="C20" s="89" t="s">
        <v>404</v>
      </c>
      <c r="D20" s="85"/>
      <c r="E20" s="90">
        <v>17</v>
      </c>
      <c r="F20" s="90" t="s">
        <v>405</v>
      </c>
      <c r="G20" s="84"/>
      <c r="H20" s="111" t="s">
        <v>406</v>
      </c>
      <c r="I20" s="112">
        <v>439872</v>
      </c>
      <c r="J20" s="112">
        <v>200142</v>
      </c>
      <c r="K20" s="112">
        <v>239730</v>
      </c>
      <c r="L20" s="84"/>
      <c r="M20" s="108">
        <v>125124</v>
      </c>
      <c r="N20" s="108">
        <v>63639</v>
      </c>
      <c r="O20" s="108">
        <v>61485</v>
      </c>
      <c r="P20" s="84"/>
      <c r="Q20" s="99" t="s">
        <v>407</v>
      </c>
      <c r="R20" s="100">
        <v>258212</v>
      </c>
      <c r="S20" s="100">
        <v>125944</v>
      </c>
      <c r="T20" s="100">
        <v>132268</v>
      </c>
    </row>
    <row r="21" spans="1:20" ht="12" customHeight="1" x14ac:dyDescent="0.3">
      <c r="A21" s="113" t="s">
        <v>408</v>
      </c>
      <c r="B21" s="84"/>
      <c r="C21" s="89" t="s">
        <v>409</v>
      </c>
      <c r="D21" s="85"/>
      <c r="E21" s="90">
        <v>18</v>
      </c>
      <c r="F21" s="90" t="s">
        <v>410</v>
      </c>
      <c r="G21" s="84"/>
      <c r="H21" s="111" t="s">
        <v>411</v>
      </c>
      <c r="I21" s="112">
        <v>341916</v>
      </c>
      <c r="J21" s="112">
        <v>152813</v>
      </c>
      <c r="K21" s="112">
        <v>189103</v>
      </c>
      <c r="L21" s="84"/>
      <c r="M21" s="108">
        <v>126598</v>
      </c>
      <c r="N21" s="108">
        <v>64282</v>
      </c>
      <c r="O21" s="108">
        <v>62316</v>
      </c>
      <c r="P21" s="84"/>
      <c r="Q21" s="99" t="s">
        <v>412</v>
      </c>
      <c r="R21" s="100">
        <v>24160</v>
      </c>
      <c r="S21" s="100">
        <v>12726</v>
      </c>
      <c r="T21" s="100">
        <v>11434</v>
      </c>
    </row>
    <row r="22" spans="1:20" ht="12" customHeight="1" x14ac:dyDescent="0.3">
      <c r="A22" s="113" t="s">
        <v>413</v>
      </c>
      <c r="B22" s="84"/>
      <c r="C22" s="89" t="s">
        <v>414</v>
      </c>
      <c r="D22" s="85"/>
      <c r="E22" s="90">
        <v>19</v>
      </c>
      <c r="F22" s="90" t="s">
        <v>415</v>
      </c>
      <c r="G22" s="84"/>
      <c r="H22" s="111" t="s">
        <v>416</v>
      </c>
      <c r="I22" s="112">
        <v>253646</v>
      </c>
      <c r="J22" s="112">
        <v>111646</v>
      </c>
      <c r="K22" s="112">
        <v>142000</v>
      </c>
      <c r="L22" s="84"/>
      <c r="M22" s="108">
        <v>128143</v>
      </c>
      <c r="N22" s="108">
        <v>65043</v>
      </c>
      <c r="O22" s="108">
        <v>63100</v>
      </c>
      <c r="P22" s="84"/>
      <c r="Q22" s="99" t="s">
        <v>417</v>
      </c>
      <c r="R22" s="100">
        <v>377272</v>
      </c>
      <c r="S22" s="100">
        <v>184951</v>
      </c>
      <c r="T22" s="100">
        <v>192321</v>
      </c>
    </row>
    <row r="23" spans="1:20" ht="12" customHeight="1" x14ac:dyDescent="0.3">
      <c r="A23" s="113" t="s">
        <v>418</v>
      </c>
      <c r="B23" s="84"/>
      <c r="C23" s="89" t="s">
        <v>419</v>
      </c>
      <c r="D23" s="85"/>
      <c r="E23" s="90">
        <v>20</v>
      </c>
      <c r="F23" s="90" t="s">
        <v>420</v>
      </c>
      <c r="G23" s="84"/>
      <c r="H23" s="111" t="s">
        <v>421</v>
      </c>
      <c r="I23" s="112">
        <v>177853</v>
      </c>
      <c r="J23" s="112">
        <v>76747</v>
      </c>
      <c r="K23" s="112">
        <v>101106</v>
      </c>
      <c r="L23" s="84"/>
      <c r="M23" s="108">
        <v>129625</v>
      </c>
      <c r="N23" s="108">
        <v>65820</v>
      </c>
      <c r="O23" s="108">
        <v>63805</v>
      </c>
      <c r="P23" s="84"/>
      <c r="Q23" s="99" t="s">
        <v>422</v>
      </c>
      <c r="R23" s="100">
        <v>651586</v>
      </c>
      <c r="S23" s="100">
        <v>319009</v>
      </c>
      <c r="T23" s="100">
        <v>332577</v>
      </c>
    </row>
    <row r="24" spans="1:20" ht="12" customHeight="1" x14ac:dyDescent="0.3">
      <c r="A24" s="113" t="s">
        <v>423</v>
      </c>
      <c r="B24" s="84"/>
      <c r="C24" s="89" t="s">
        <v>424</v>
      </c>
      <c r="D24" s="85"/>
      <c r="E24" s="90">
        <v>55</v>
      </c>
      <c r="F24" s="90" t="s">
        <v>425</v>
      </c>
      <c r="G24" s="84"/>
      <c r="H24" s="111" t="s">
        <v>426</v>
      </c>
      <c r="I24" s="112">
        <v>113108</v>
      </c>
      <c r="J24" s="112">
        <v>45521</v>
      </c>
      <c r="K24" s="112">
        <v>67587</v>
      </c>
      <c r="L24" s="84"/>
      <c r="M24" s="108">
        <v>131107</v>
      </c>
      <c r="N24" s="108">
        <v>66558</v>
      </c>
      <c r="O24" s="108">
        <v>64549</v>
      </c>
      <c r="P24" s="84"/>
      <c r="Q24" s="99" t="s">
        <v>427</v>
      </c>
      <c r="R24" s="100">
        <v>6296</v>
      </c>
      <c r="S24" s="100">
        <v>3268</v>
      </c>
      <c r="T24" s="100">
        <v>3028</v>
      </c>
    </row>
    <row r="25" spans="1:20" ht="12" customHeight="1" x14ac:dyDescent="0.3">
      <c r="A25" s="113" t="s">
        <v>428</v>
      </c>
      <c r="B25" s="84"/>
      <c r="C25" s="113" t="s">
        <v>429</v>
      </c>
      <c r="D25" s="85"/>
      <c r="E25" s="90">
        <v>66</v>
      </c>
      <c r="F25" s="90" t="s">
        <v>430</v>
      </c>
      <c r="G25" s="84"/>
      <c r="H25" s="111" t="s">
        <v>431</v>
      </c>
      <c r="I25" s="112">
        <v>108506</v>
      </c>
      <c r="J25" s="112">
        <v>39978</v>
      </c>
      <c r="K25" s="112">
        <v>68528</v>
      </c>
      <c r="L25" s="84"/>
      <c r="M25" s="108">
        <v>132790</v>
      </c>
      <c r="N25" s="108">
        <v>67353</v>
      </c>
      <c r="O25" s="108">
        <v>65437</v>
      </c>
      <c r="P25" s="84"/>
      <c r="Q25" s="114" t="s">
        <v>326</v>
      </c>
      <c r="R25" s="108">
        <f t="shared" ref="R25:T25" si="0">SUM(R5:R24)</f>
        <v>7571345</v>
      </c>
      <c r="S25" s="108">
        <f t="shared" si="0"/>
        <v>3653868</v>
      </c>
      <c r="T25" s="108">
        <f t="shared" si="0"/>
        <v>3917477</v>
      </c>
    </row>
    <row r="26" spans="1:20" ht="12" customHeight="1" x14ac:dyDescent="0.3">
      <c r="A26" s="113" t="s">
        <v>432</v>
      </c>
      <c r="B26" s="84"/>
      <c r="C26" s="89" t="s">
        <v>433</v>
      </c>
      <c r="D26" s="85"/>
      <c r="E26" s="90">
        <v>77</v>
      </c>
      <c r="F26" s="90" t="s">
        <v>434</v>
      </c>
      <c r="G26" s="84"/>
      <c r="H26" s="84"/>
      <c r="I26" s="84"/>
      <c r="J26" s="84"/>
      <c r="K26" s="84"/>
      <c r="L26" s="84"/>
      <c r="M26" s="108">
        <v>133340</v>
      </c>
      <c r="N26" s="108">
        <v>67602</v>
      </c>
      <c r="O26" s="108">
        <v>65738</v>
      </c>
      <c r="P26" s="84"/>
      <c r="Q26" s="84"/>
      <c r="R26" s="84"/>
      <c r="S26" s="84"/>
      <c r="T26" s="84"/>
    </row>
    <row r="27" spans="1:20" ht="12" customHeight="1" x14ac:dyDescent="0.3">
      <c r="A27" s="113" t="s">
        <v>435</v>
      </c>
      <c r="B27" s="84"/>
      <c r="C27" s="89" t="s">
        <v>436</v>
      </c>
      <c r="D27" s="85"/>
      <c r="E27" s="90">
        <v>88</v>
      </c>
      <c r="F27" s="90" t="s">
        <v>437</v>
      </c>
      <c r="G27" s="84"/>
      <c r="H27" s="84"/>
      <c r="I27" s="84"/>
      <c r="J27" s="84"/>
      <c r="K27" s="84"/>
      <c r="L27" s="84"/>
      <c r="M27" s="108">
        <v>132165</v>
      </c>
      <c r="N27" s="108">
        <v>67024</v>
      </c>
      <c r="O27" s="108">
        <v>65141</v>
      </c>
      <c r="P27" s="84"/>
      <c r="Q27" s="694" t="s">
        <v>438</v>
      </c>
      <c r="R27" s="695"/>
      <c r="S27" s="695"/>
      <c r="T27" s="696"/>
    </row>
    <row r="28" spans="1:20" ht="12" customHeight="1" x14ac:dyDescent="0.3">
      <c r="A28" s="115" t="s">
        <v>439</v>
      </c>
      <c r="B28" s="84"/>
      <c r="C28" s="89" t="s">
        <v>440</v>
      </c>
      <c r="D28" s="85"/>
      <c r="E28" s="90">
        <v>98</v>
      </c>
      <c r="F28" s="90" t="s">
        <v>441</v>
      </c>
      <c r="G28" s="84"/>
      <c r="H28" s="84"/>
      <c r="I28" s="84"/>
      <c r="J28" s="84"/>
      <c r="K28" s="84"/>
      <c r="L28" s="84"/>
      <c r="M28" s="108">
        <v>129957</v>
      </c>
      <c r="N28" s="108">
        <v>65924</v>
      </c>
      <c r="O28" s="108">
        <v>64033</v>
      </c>
      <c r="P28" s="84"/>
      <c r="Q28" s="681" t="s">
        <v>325</v>
      </c>
      <c r="R28" s="682"/>
      <c r="S28" s="682"/>
      <c r="T28" s="683"/>
    </row>
    <row r="29" spans="1:20" ht="12" customHeight="1" x14ac:dyDescent="0.3">
      <c r="A29" s="116" t="s">
        <v>442</v>
      </c>
      <c r="B29" s="84"/>
      <c r="C29" s="89" t="s">
        <v>443</v>
      </c>
      <c r="D29" s="85"/>
      <c r="E29" s="117"/>
      <c r="F29" s="117"/>
      <c r="G29" s="84"/>
      <c r="H29" s="84"/>
      <c r="I29" s="84"/>
      <c r="J29" s="84"/>
      <c r="K29" s="84"/>
      <c r="L29" s="84"/>
      <c r="M29" s="108">
        <v>127797</v>
      </c>
      <c r="N29" s="108">
        <v>64838</v>
      </c>
      <c r="O29" s="108">
        <v>62959</v>
      </c>
      <c r="P29" s="84"/>
      <c r="Q29" s="692" t="s">
        <v>336</v>
      </c>
      <c r="R29" s="684">
        <v>2015</v>
      </c>
      <c r="S29" s="685"/>
      <c r="T29" s="686"/>
    </row>
    <row r="30" spans="1:20" ht="12" customHeight="1" x14ac:dyDescent="0.3">
      <c r="A30" s="116" t="s">
        <v>444</v>
      </c>
      <c r="B30" s="84"/>
      <c r="C30" s="89" t="s">
        <v>445</v>
      </c>
      <c r="D30" s="85"/>
      <c r="E30" s="117"/>
      <c r="F30" s="117"/>
      <c r="G30" s="84"/>
      <c r="H30" s="84"/>
      <c r="I30" s="84"/>
      <c r="J30" s="84"/>
      <c r="K30" s="84"/>
      <c r="L30" s="84"/>
      <c r="M30" s="108">
        <v>125232</v>
      </c>
      <c r="N30" s="108">
        <v>63602</v>
      </c>
      <c r="O30" s="108">
        <v>61630</v>
      </c>
      <c r="P30" s="84"/>
      <c r="Q30" s="693"/>
      <c r="R30" s="101" t="s">
        <v>326</v>
      </c>
      <c r="S30" s="102" t="s">
        <v>327</v>
      </c>
      <c r="T30" s="103" t="s">
        <v>328</v>
      </c>
    </row>
    <row r="31" spans="1:20" ht="12" customHeight="1" x14ac:dyDescent="0.3">
      <c r="A31" s="116" t="s">
        <v>446</v>
      </c>
      <c r="B31" s="84"/>
      <c r="C31" s="89" t="s">
        <v>447</v>
      </c>
      <c r="D31" s="85"/>
      <c r="E31" s="117"/>
      <c r="F31" s="117"/>
      <c r="G31" s="84"/>
      <c r="H31" s="84"/>
      <c r="I31" s="84"/>
      <c r="J31" s="84"/>
      <c r="K31" s="84"/>
      <c r="L31" s="84"/>
      <c r="M31" s="108">
        <v>124055</v>
      </c>
      <c r="N31" s="108">
        <v>62761</v>
      </c>
      <c r="O31" s="108">
        <v>61294</v>
      </c>
      <c r="P31" s="84"/>
      <c r="Q31" s="104" t="s">
        <v>344</v>
      </c>
      <c r="R31" s="105"/>
      <c r="S31" s="106"/>
      <c r="T31" s="107"/>
    </row>
    <row r="32" spans="1:20" ht="12" customHeight="1" x14ac:dyDescent="0.3">
      <c r="A32" s="116" t="s">
        <v>448</v>
      </c>
      <c r="B32" s="84"/>
      <c r="C32" s="89" t="s">
        <v>449</v>
      </c>
      <c r="D32" s="85"/>
      <c r="E32" s="117"/>
      <c r="F32" s="117"/>
      <c r="G32" s="84"/>
      <c r="H32" s="84"/>
      <c r="I32" s="84"/>
      <c r="J32" s="84"/>
      <c r="K32" s="84"/>
      <c r="L32" s="84"/>
      <c r="M32" s="108">
        <v>125190</v>
      </c>
      <c r="N32" s="108">
        <v>62619</v>
      </c>
      <c r="O32" s="108">
        <v>62571</v>
      </c>
      <c r="P32" s="84"/>
      <c r="Q32" s="118" t="s">
        <v>326</v>
      </c>
      <c r="R32" s="119">
        <v>7878783</v>
      </c>
      <c r="S32" s="120">
        <v>3810013</v>
      </c>
      <c r="T32" s="121">
        <v>4068770</v>
      </c>
    </row>
    <row r="33" spans="1:20" ht="12" customHeight="1" x14ac:dyDescent="0.3">
      <c r="A33" s="115" t="s">
        <v>450</v>
      </c>
      <c r="B33" s="84"/>
      <c r="C33" s="89" t="s">
        <v>451</v>
      </c>
      <c r="D33" s="85"/>
      <c r="E33" s="117"/>
      <c r="F33" s="117"/>
      <c r="G33" s="84"/>
      <c r="H33" s="84"/>
      <c r="I33" s="84"/>
      <c r="J33" s="84"/>
      <c r="K33" s="84"/>
      <c r="L33" s="84"/>
      <c r="M33" s="108">
        <v>127692</v>
      </c>
      <c r="N33" s="108">
        <v>62895</v>
      </c>
      <c r="O33" s="108">
        <v>64797</v>
      </c>
      <c r="P33" s="84"/>
      <c r="Q33" s="122" t="s">
        <v>352</v>
      </c>
      <c r="R33" s="123">
        <v>603230</v>
      </c>
      <c r="S33" s="124">
        <v>309432</v>
      </c>
      <c r="T33" s="125">
        <v>293798</v>
      </c>
    </row>
    <row r="34" spans="1:20" ht="12" customHeight="1" x14ac:dyDescent="0.3">
      <c r="A34" s="126" t="s">
        <v>452</v>
      </c>
      <c r="B34" s="84"/>
      <c r="C34" s="89" t="s">
        <v>453</v>
      </c>
      <c r="D34" s="85"/>
      <c r="E34" s="117"/>
      <c r="F34" s="117"/>
      <c r="G34" s="84"/>
      <c r="H34" s="84"/>
      <c r="I34" s="84"/>
      <c r="J34" s="84"/>
      <c r="K34" s="84"/>
      <c r="L34" s="84"/>
      <c r="M34" s="108">
        <v>129742</v>
      </c>
      <c r="N34" s="108">
        <v>62993</v>
      </c>
      <c r="O34" s="108">
        <v>66749</v>
      </c>
      <c r="P34" s="84"/>
      <c r="Q34" s="122" t="s">
        <v>356</v>
      </c>
      <c r="R34" s="123">
        <v>598182</v>
      </c>
      <c r="S34" s="124">
        <v>306434</v>
      </c>
      <c r="T34" s="125">
        <v>291748</v>
      </c>
    </row>
    <row r="35" spans="1:20" ht="12" customHeight="1" x14ac:dyDescent="0.3">
      <c r="A35" s="126" t="s">
        <v>454</v>
      </c>
      <c r="B35" s="84"/>
      <c r="C35" s="83" t="s">
        <v>455</v>
      </c>
      <c r="D35" s="85"/>
      <c r="E35" s="117"/>
      <c r="F35" s="117"/>
      <c r="G35" s="84"/>
      <c r="H35" s="84"/>
      <c r="I35" s="84"/>
      <c r="J35" s="84"/>
      <c r="K35" s="84"/>
      <c r="L35" s="84"/>
      <c r="M35" s="108">
        <v>131768</v>
      </c>
      <c r="N35" s="108">
        <v>63030</v>
      </c>
      <c r="O35" s="108">
        <v>68738</v>
      </c>
      <c r="P35" s="84"/>
      <c r="Q35" s="122" t="s">
        <v>361</v>
      </c>
      <c r="R35" s="123">
        <v>605068</v>
      </c>
      <c r="S35" s="124">
        <v>309819</v>
      </c>
      <c r="T35" s="125">
        <v>295249</v>
      </c>
    </row>
    <row r="36" spans="1:20" ht="12" customHeight="1" x14ac:dyDescent="0.3">
      <c r="A36" s="126" t="s">
        <v>456</v>
      </c>
      <c r="B36" s="84"/>
      <c r="C36" s="89" t="s">
        <v>347</v>
      </c>
      <c r="D36" s="85"/>
      <c r="E36" s="117"/>
      <c r="F36" s="117"/>
      <c r="G36" s="84"/>
      <c r="H36" s="84"/>
      <c r="I36" s="84"/>
      <c r="J36" s="84"/>
      <c r="K36" s="84"/>
      <c r="L36" s="84"/>
      <c r="M36" s="108">
        <v>132712</v>
      </c>
      <c r="N36" s="108">
        <v>62862</v>
      </c>
      <c r="O36" s="108">
        <v>69850</v>
      </c>
      <c r="P36" s="84"/>
      <c r="Q36" s="122" t="s">
        <v>366</v>
      </c>
      <c r="R36" s="123">
        <v>642476</v>
      </c>
      <c r="S36" s="124">
        <v>325752</v>
      </c>
      <c r="T36" s="125">
        <v>316724</v>
      </c>
    </row>
    <row r="37" spans="1:20" ht="12" customHeight="1" x14ac:dyDescent="0.3">
      <c r="A37" s="126" t="s">
        <v>457</v>
      </c>
      <c r="B37" s="84"/>
      <c r="C37" s="89" t="s">
        <v>458</v>
      </c>
      <c r="D37" s="85"/>
      <c r="E37" s="117"/>
      <c r="F37" s="117"/>
      <c r="G37" s="84"/>
      <c r="H37" s="84"/>
      <c r="I37" s="84"/>
      <c r="J37" s="84"/>
      <c r="K37" s="84"/>
      <c r="L37" s="84"/>
      <c r="M37" s="108">
        <v>131882</v>
      </c>
      <c r="N37" s="108">
        <v>62354</v>
      </c>
      <c r="O37" s="108">
        <v>69528</v>
      </c>
      <c r="P37" s="84"/>
      <c r="Q37" s="122" t="s">
        <v>371</v>
      </c>
      <c r="R37" s="123">
        <v>669960</v>
      </c>
      <c r="S37" s="124">
        <v>338888</v>
      </c>
      <c r="T37" s="125">
        <v>331072</v>
      </c>
    </row>
    <row r="38" spans="1:20" ht="12" customHeight="1" x14ac:dyDescent="0.3">
      <c r="A38" s="126" t="s">
        <v>459</v>
      </c>
      <c r="B38" s="84"/>
      <c r="C38" s="89" t="s">
        <v>460</v>
      </c>
      <c r="D38" s="85"/>
      <c r="E38" s="117"/>
      <c r="F38" s="117"/>
      <c r="G38" s="84"/>
      <c r="H38" s="84"/>
      <c r="I38" s="84"/>
      <c r="J38" s="84"/>
      <c r="K38" s="84"/>
      <c r="L38" s="84"/>
      <c r="M38" s="108">
        <v>129823</v>
      </c>
      <c r="N38" s="108">
        <v>61588</v>
      </c>
      <c r="O38" s="108">
        <v>68235</v>
      </c>
      <c r="P38" s="84"/>
      <c r="Q38" s="122" t="s">
        <v>376</v>
      </c>
      <c r="R38" s="123">
        <v>635633</v>
      </c>
      <c r="S38" s="124">
        <v>319048</v>
      </c>
      <c r="T38" s="125">
        <v>316585</v>
      </c>
    </row>
    <row r="39" spans="1:20" ht="12" customHeight="1" x14ac:dyDescent="0.3">
      <c r="A39" s="126" t="s">
        <v>461</v>
      </c>
      <c r="B39" s="84"/>
      <c r="C39" s="89" t="s">
        <v>462</v>
      </c>
      <c r="D39" s="127"/>
      <c r="E39" s="117"/>
      <c r="F39" s="117"/>
      <c r="G39" s="84"/>
      <c r="H39" s="84"/>
      <c r="I39" s="84"/>
      <c r="J39" s="84"/>
      <c r="K39" s="84"/>
      <c r="L39" s="84"/>
      <c r="M39" s="108">
        <v>127922</v>
      </c>
      <c r="N39" s="108">
        <v>60850</v>
      </c>
      <c r="O39" s="108">
        <v>67072</v>
      </c>
      <c r="P39" s="84"/>
      <c r="Q39" s="122" t="s">
        <v>381</v>
      </c>
      <c r="R39" s="123">
        <v>657874</v>
      </c>
      <c r="S39" s="124">
        <v>313458</v>
      </c>
      <c r="T39" s="125">
        <v>344416</v>
      </c>
    </row>
    <row r="40" spans="1:20" ht="12" customHeight="1" x14ac:dyDescent="0.3">
      <c r="A40" s="83" t="s">
        <v>463</v>
      </c>
      <c r="B40" s="84"/>
      <c r="C40" s="89" t="s">
        <v>464</v>
      </c>
      <c r="D40" s="85"/>
      <c r="E40" s="117"/>
      <c r="F40" s="117"/>
      <c r="G40" s="84"/>
      <c r="H40" s="84"/>
      <c r="I40" s="84"/>
      <c r="J40" s="84"/>
      <c r="K40" s="84"/>
      <c r="L40" s="84"/>
      <c r="M40" s="108">
        <v>126082</v>
      </c>
      <c r="N40" s="108">
        <v>60165</v>
      </c>
      <c r="O40" s="108">
        <v>65917</v>
      </c>
      <c r="P40" s="84"/>
      <c r="Q40" s="122" t="s">
        <v>386</v>
      </c>
      <c r="R40" s="123">
        <v>614779</v>
      </c>
      <c r="S40" s="124">
        <v>293158</v>
      </c>
      <c r="T40" s="125">
        <v>321621</v>
      </c>
    </row>
    <row r="41" spans="1:20" ht="12" customHeight="1" x14ac:dyDescent="0.3">
      <c r="A41" s="89" t="s">
        <v>465</v>
      </c>
      <c r="B41" s="84"/>
      <c r="C41" s="128" t="s">
        <v>466</v>
      </c>
      <c r="D41" s="85"/>
      <c r="E41" s="117"/>
      <c r="F41" s="117"/>
      <c r="G41" s="84"/>
      <c r="H41" s="84"/>
      <c r="I41" s="84"/>
      <c r="J41" s="84"/>
      <c r="K41" s="84"/>
      <c r="L41" s="84"/>
      <c r="M41" s="108"/>
      <c r="N41" s="108"/>
      <c r="O41" s="108"/>
      <c r="P41" s="84"/>
      <c r="Q41" s="122"/>
      <c r="R41" s="123"/>
      <c r="S41" s="124"/>
      <c r="T41" s="125"/>
    </row>
    <row r="42" spans="1:20" ht="12" customHeight="1" x14ac:dyDescent="0.3">
      <c r="A42" s="89" t="s">
        <v>467</v>
      </c>
      <c r="B42" s="84"/>
      <c r="C42" s="129" t="s">
        <v>468</v>
      </c>
      <c r="D42" s="85"/>
      <c r="E42" s="117"/>
      <c r="F42" s="117"/>
      <c r="G42" s="84"/>
      <c r="H42" s="84"/>
      <c r="I42" s="84"/>
      <c r="J42" s="84"/>
      <c r="K42" s="84"/>
      <c r="L42" s="84"/>
      <c r="M42" s="108"/>
      <c r="N42" s="108"/>
      <c r="O42" s="108"/>
      <c r="P42" s="84"/>
      <c r="Q42" s="122"/>
      <c r="R42" s="123"/>
      <c r="S42" s="124"/>
      <c r="T42" s="125"/>
    </row>
    <row r="43" spans="1:20" ht="12" customHeight="1" x14ac:dyDescent="0.3">
      <c r="A43" s="89" t="s">
        <v>469</v>
      </c>
      <c r="B43" s="84"/>
      <c r="C43" s="85"/>
      <c r="D43" s="85"/>
      <c r="E43" s="117"/>
      <c r="F43" s="117"/>
      <c r="G43" s="84"/>
      <c r="H43" s="84"/>
      <c r="I43" s="84"/>
      <c r="J43" s="84"/>
      <c r="K43" s="84"/>
      <c r="L43" s="84"/>
      <c r="M43" s="108"/>
      <c r="N43" s="108"/>
      <c r="O43" s="108"/>
      <c r="P43" s="84"/>
      <c r="Q43" s="122"/>
      <c r="R43" s="123"/>
      <c r="S43" s="124"/>
      <c r="T43" s="125"/>
    </row>
    <row r="44" spans="1:20" ht="12" customHeight="1" x14ac:dyDescent="0.3">
      <c r="A44" s="89" t="s">
        <v>470</v>
      </c>
      <c r="B44" s="84"/>
      <c r="C44" s="85"/>
      <c r="D44" s="85"/>
      <c r="E44" s="117"/>
      <c r="F44" s="117"/>
      <c r="G44" s="84"/>
      <c r="H44" s="84"/>
      <c r="I44" s="84"/>
      <c r="J44" s="84"/>
      <c r="K44" s="84"/>
      <c r="L44" s="84"/>
      <c r="M44" s="108"/>
      <c r="N44" s="108"/>
      <c r="O44" s="108"/>
      <c r="P44" s="84"/>
      <c r="Q44" s="122"/>
      <c r="R44" s="123"/>
      <c r="S44" s="124"/>
      <c r="T44" s="125"/>
    </row>
    <row r="45" spans="1:20" ht="12" customHeight="1" x14ac:dyDescent="0.3">
      <c r="A45" s="89" t="s">
        <v>471</v>
      </c>
      <c r="B45" s="84"/>
      <c r="C45" s="84"/>
      <c r="D45" s="85"/>
      <c r="E45" s="117"/>
      <c r="F45" s="117"/>
      <c r="G45" s="84"/>
      <c r="H45" s="84"/>
      <c r="I45" s="84"/>
      <c r="J45" s="84"/>
      <c r="K45" s="84"/>
      <c r="L45" s="84"/>
      <c r="M45" s="108">
        <v>123600</v>
      </c>
      <c r="N45" s="108">
        <v>59117</v>
      </c>
      <c r="O45" s="108">
        <v>64483</v>
      </c>
      <c r="P45" s="84"/>
      <c r="Q45" s="122" t="s">
        <v>391</v>
      </c>
      <c r="R45" s="123">
        <v>536343</v>
      </c>
      <c r="S45" s="124">
        <v>254902</v>
      </c>
      <c r="T45" s="125">
        <v>281441</v>
      </c>
    </row>
    <row r="46" spans="1:20" ht="12" customHeight="1" x14ac:dyDescent="0.3">
      <c r="A46" s="83" t="s">
        <v>472</v>
      </c>
      <c r="B46" s="84"/>
      <c r="C46" s="84"/>
      <c r="D46" s="85"/>
      <c r="E46" s="117"/>
      <c r="F46" s="117"/>
      <c r="G46" s="84"/>
      <c r="H46" s="84"/>
      <c r="I46" s="84"/>
      <c r="J46" s="84"/>
      <c r="K46" s="84"/>
      <c r="L46" s="84"/>
      <c r="M46" s="108"/>
      <c r="N46" s="108"/>
      <c r="O46" s="108"/>
      <c r="P46" s="84"/>
      <c r="Q46" s="122"/>
      <c r="R46" s="123"/>
      <c r="S46" s="124"/>
      <c r="T46" s="125"/>
    </row>
    <row r="47" spans="1:20" ht="12" customHeight="1" x14ac:dyDescent="0.3">
      <c r="A47" s="89" t="s">
        <v>473</v>
      </c>
      <c r="B47" s="84"/>
      <c r="C47" s="84"/>
      <c r="D47" s="85"/>
      <c r="E47" s="117"/>
      <c r="F47" s="117"/>
      <c r="G47" s="84"/>
      <c r="H47" s="84"/>
      <c r="I47" s="84"/>
      <c r="J47" s="84"/>
      <c r="K47" s="84"/>
      <c r="L47" s="84"/>
      <c r="M47" s="108"/>
      <c r="N47" s="108"/>
      <c r="O47" s="108"/>
      <c r="P47" s="84"/>
      <c r="Q47" s="122"/>
      <c r="R47" s="123"/>
      <c r="S47" s="124"/>
      <c r="T47" s="125"/>
    </row>
    <row r="48" spans="1:20" ht="12" customHeight="1" x14ac:dyDescent="0.3">
      <c r="A48" s="89" t="s">
        <v>474</v>
      </c>
      <c r="B48" s="84"/>
      <c r="C48" s="84"/>
      <c r="D48" s="85"/>
      <c r="E48" s="117"/>
      <c r="F48" s="117"/>
      <c r="G48" s="84"/>
      <c r="H48" s="84"/>
      <c r="I48" s="84"/>
      <c r="J48" s="84"/>
      <c r="K48" s="84"/>
      <c r="L48" s="84"/>
      <c r="M48" s="108"/>
      <c r="N48" s="108"/>
      <c r="O48" s="108"/>
      <c r="P48" s="84"/>
      <c r="Q48" s="122"/>
      <c r="R48" s="123"/>
      <c r="S48" s="124"/>
      <c r="T48" s="125"/>
    </row>
    <row r="49" spans="1:20" ht="12" customHeight="1" x14ac:dyDescent="0.3">
      <c r="A49" s="130" t="s">
        <v>475</v>
      </c>
      <c r="B49" s="84"/>
      <c r="C49" s="84"/>
      <c r="D49" s="85"/>
      <c r="E49" s="117"/>
      <c r="F49" s="117"/>
      <c r="G49" s="84"/>
      <c r="H49" s="84"/>
      <c r="I49" s="84"/>
      <c r="J49" s="84"/>
      <c r="K49" s="84"/>
      <c r="L49" s="84"/>
      <c r="M49" s="108">
        <v>120324</v>
      </c>
      <c r="N49" s="108">
        <v>57551</v>
      </c>
      <c r="O49" s="108">
        <v>62773</v>
      </c>
      <c r="P49" s="84"/>
      <c r="Q49" s="122" t="s">
        <v>396</v>
      </c>
      <c r="R49" s="123">
        <v>516837</v>
      </c>
      <c r="S49" s="124">
        <v>242123</v>
      </c>
      <c r="T49" s="125">
        <v>274714</v>
      </c>
    </row>
    <row r="50" spans="1:20" ht="12" customHeight="1" x14ac:dyDescent="0.3">
      <c r="A50" s="99" t="s">
        <v>476</v>
      </c>
      <c r="B50" s="84"/>
      <c r="C50" s="85"/>
      <c r="D50" s="85"/>
      <c r="E50" s="117"/>
      <c r="F50" s="117"/>
      <c r="G50" s="84"/>
      <c r="H50" s="84"/>
      <c r="I50" s="84"/>
      <c r="J50" s="84"/>
      <c r="K50" s="84"/>
      <c r="L50" s="84"/>
      <c r="M50" s="108">
        <v>116606</v>
      </c>
      <c r="N50" s="108">
        <v>55686</v>
      </c>
      <c r="O50" s="108">
        <v>60920</v>
      </c>
      <c r="P50" s="84"/>
      <c r="Q50" s="122" t="s">
        <v>401</v>
      </c>
      <c r="R50" s="123">
        <v>489703</v>
      </c>
      <c r="S50" s="124">
        <v>225926</v>
      </c>
      <c r="T50" s="125">
        <v>263777</v>
      </c>
    </row>
    <row r="51" spans="1:20" ht="12" customHeight="1" x14ac:dyDescent="0.3">
      <c r="A51" s="99" t="s">
        <v>477</v>
      </c>
      <c r="B51" s="84"/>
      <c r="C51" s="85"/>
      <c r="D51" s="85"/>
      <c r="E51" s="117"/>
      <c r="F51" s="117"/>
      <c r="G51" s="84"/>
      <c r="H51" s="84"/>
      <c r="I51" s="84"/>
      <c r="J51" s="84"/>
      <c r="K51" s="84"/>
      <c r="L51" s="84"/>
      <c r="M51" s="108">
        <v>112852</v>
      </c>
      <c r="N51" s="108">
        <v>53849</v>
      </c>
      <c r="O51" s="108">
        <v>59003</v>
      </c>
      <c r="P51" s="84"/>
      <c r="Q51" s="122" t="s">
        <v>406</v>
      </c>
      <c r="R51" s="123">
        <v>406084</v>
      </c>
      <c r="S51" s="124">
        <v>183930</v>
      </c>
      <c r="T51" s="125">
        <v>222154</v>
      </c>
    </row>
    <row r="52" spans="1:20" ht="12" customHeight="1" x14ac:dyDescent="0.3">
      <c r="A52" s="83" t="s">
        <v>478</v>
      </c>
      <c r="B52" s="84"/>
      <c r="C52" s="85"/>
      <c r="D52" s="85"/>
      <c r="E52" s="117"/>
      <c r="F52" s="117"/>
      <c r="G52" s="84"/>
      <c r="H52" s="84"/>
      <c r="I52" s="84"/>
      <c r="J52" s="84"/>
      <c r="K52" s="84"/>
      <c r="L52" s="84"/>
      <c r="M52" s="108">
        <v>97001</v>
      </c>
      <c r="N52" s="108">
        <v>44730</v>
      </c>
      <c r="O52" s="108">
        <v>52271</v>
      </c>
      <c r="P52" s="84"/>
      <c r="Q52" s="84"/>
      <c r="R52" s="84"/>
      <c r="S52" s="84"/>
      <c r="T52" s="84"/>
    </row>
    <row r="53" spans="1:20" ht="12" customHeight="1" x14ac:dyDescent="0.3">
      <c r="A53" s="130" t="s">
        <v>479</v>
      </c>
      <c r="B53" s="84"/>
      <c r="C53" s="85"/>
      <c r="D53" s="85"/>
      <c r="E53" s="117"/>
      <c r="F53" s="117"/>
      <c r="G53" s="84"/>
      <c r="H53" s="84"/>
      <c r="I53" s="84"/>
      <c r="J53" s="84"/>
      <c r="K53" s="84"/>
      <c r="L53" s="84"/>
      <c r="M53" s="108">
        <v>93445</v>
      </c>
      <c r="N53" s="108">
        <v>42931</v>
      </c>
      <c r="O53" s="108">
        <v>50514</v>
      </c>
      <c r="P53" s="84"/>
      <c r="Q53" s="84"/>
      <c r="R53" s="84"/>
      <c r="S53" s="84"/>
      <c r="T53" s="84"/>
    </row>
    <row r="54" spans="1:20" ht="12" customHeight="1" x14ac:dyDescent="0.3">
      <c r="A54" s="130" t="s">
        <v>480</v>
      </c>
      <c r="B54" s="84"/>
      <c r="C54" s="85"/>
      <c r="D54" s="85"/>
      <c r="E54" s="117"/>
      <c r="F54" s="117"/>
      <c r="G54" s="84"/>
      <c r="H54" s="84"/>
      <c r="I54" s="84"/>
      <c r="J54" s="84"/>
      <c r="K54" s="84"/>
      <c r="L54" s="84"/>
      <c r="M54" s="108">
        <v>89853</v>
      </c>
      <c r="N54" s="108">
        <v>41126</v>
      </c>
      <c r="O54" s="108">
        <v>48727</v>
      </c>
      <c r="P54" s="84"/>
      <c r="Q54" s="84"/>
      <c r="R54" s="84"/>
      <c r="S54" s="84"/>
      <c r="T54" s="84"/>
    </row>
    <row r="55" spans="1:20" ht="12" customHeight="1" x14ac:dyDescent="0.3">
      <c r="A55" s="83" t="s">
        <v>481</v>
      </c>
      <c r="B55" s="84"/>
      <c r="C55" s="85"/>
      <c r="D55" s="85"/>
      <c r="E55" s="117"/>
      <c r="F55" s="117"/>
      <c r="G55" s="84"/>
      <c r="H55" s="84"/>
      <c r="I55" s="84"/>
      <c r="J55" s="84"/>
      <c r="K55" s="84"/>
      <c r="L55" s="84"/>
      <c r="M55" s="108">
        <v>66807</v>
      </c>
      <c r="N55" s="108">
        <v>30117</v>
      </c>
      <c r="O55" s="108">
        <v>36690</v>
      </c>
      <c r="P55" s="84"/>
      <c r="Q55" s="84"/>
      <c r="R55" s="84"/>
      <c r="S55" s="84"/>
      <c r="T55" s="84"/>
    </row>
    <row r="56" spans="1:20" ht="12" customHeight="1" x14ac:dyDescent="0.3">
      <c r="A56" s="130" t="s">
        <v>482</v>
      </c>
      <c r="B56" s="84"/>
      <c r="C56" s="85"/>
      <c r="D56" s="85"/>
      <c r="E56" s="117"/>
      <c r="F56" s="117"/>
      <c r="G56" s="84"/>
      <c r="H56" s="84"/>
      <c r="I56" s="84"/>
      <c r="J56" s="84"/>
      <c r="K56" s="84"/>
      <c r="L56" s="84"/>
      <c r="M56" s="108">
        <v>63071</v>
      </c>
      <c r="N56" s="108">
        <v>28387</v>
      </c>
      <c r="O56" s="108">
        <v>34684</v>
      </c>
      <c r="P56" s="84"/>
      <c r="Q56" s="84"/>
      <c r="R56" s="84"/>
      <c r="S56" s="84"/>
      <c r="T56" s="84"/>
    </row>
    <row r="57" spans="1:20" ht="12" customHeight="1" x14ac:dyDescent="0.3">
      <c r="A57" s="130" t="s">
        <v>483</v>
      </c>
      <c r="B57" s="84"/>
      <c r="C57" s="85"/>
      <c r="D57" s="85"/>
      <c r="E57" s="117"/>
      <c r="F57" s="117"/>
      <c r="G57" s="84"/>
      <c r="H57" s="84"/>
      <c r="I57" s="84"/>
      <c r="J57" s="84"/>
      <c r="K57" s="84"/>
      <c r="L57" s="84"/>
      <c r="M57" s="108">
        <v>59761</v>
      </c>
      <c r="N57" s="108">
        <v>26856</v>
      </c>
      <c r="O57" s="108">
        <v>32905</v>
      </c>
      <c r="P57" s="84"/>
      <c r="Q57" s="84"/>
      <c r="R57" s="84"/>
      <c r="S57" s="84"/>
      <c r="T57" s="84"/>
    </row>
    <row r="58" spans="1:20" ht="12" customHeight="1" x14ac:dyDescent="0.3">
      <c r="A58" s="130" t="s">
        <v>484</v>
      </c>
      <c r="B58" s="84"/>
      <c r="C58" s="85"/>
      <c r="D58" s="85"/>
      <c r="E58" s="117"/>
      <c r="F58" s="117"/>
      <c r="G58" s="84"/>
      <c r="H58" s="84"/>
      <c r="I58" s="84"/>
      <c r="J58" s="84"/>
      <c r="K58" s="84"/>
      <c r="L58" s="84"/>
      <c r="M58" s="108">
        <v>56749</v>
      </c>
      <c r="N58" s="108">
        <v>25466</v>
      </c>
      <c r="O58" s="108">
        <v>31283</v>
      </c>
      <c r="P58" s="84"/>
      <c r="Q58" s="84"/>
      <c r="R58" s="84"/>
      <c r="S58" s="84"/>
      <c r="T58" s="84"/>
    </row>
    <row r="59" spans="1:20" ht="16.5" customHeight="1" x14ac:dyDescent="0.3">
      <c r="A59" s="84"/>
      <c r="B59" s="84"/>
      <c r="C59" s="85"/>
      <c r="D59" s="85"/>
      <c r="E59" s="117"/>
      <c r="F59" s="117"/>
      <c r="G59" s="84"/>
      <c r="H59" s="84"/>
      <c r="I59" s="84"/>
      <c r="J59" s="84"/>
      <c r="K59" s="84"/>
      <c r="L59" s="84"/>
      <c r="M59" s="108">
        <v>53748</v>
      </c>
      <c r="N59" s="108">
        <v>24086</v>
      </c>
      <c r="O59" s="108">
        <v>29662</v>
      </c>
      <c r="P59" s="84"/>
      <c r="Q59" s="84"/>
      <c r="R59" s="84"/>
      <c r="S59" s="84"/>
      <c r="T59" s="84"/>
    </row>
    <row r="60" spans="1:20" ht="16.5" customHeight="1" x14ac:dyDescent="0.3">
      <c r="A60" s="84"/>
      <c r="B60" s="84"/>
      <c r="C60" s="85"/>
      <c r="D60" s="85"/>
      <c r="E60" s="117"/>
      <c r="F60" s="117"/>
      <c r="G60" s="84"/>
      <c r="H60" s="84"/>
      <c r="I60" s="84"/>
      <c r="J60" s="84"/>
      <c r="K60" s="84"/>
      <c r="L60" s="84"/>
      <c r="M60" s="108">
        <v>50833</v>
      </c>
      <c r="N60" s="108">
        <v>22745</v>
      </c>
      <c r="O60" s="108">
        <v>28088</v>
      </c>
      <c r="P60" s="84"/>
      <c r="Q60" s="84"/>
      <c r="R60" s="84"/>
      <c r="S60" s="84"/>
      <c r="T60" s="84"/>
    </row>
    <row r="61" spans="1:20" ht="16.5" customHeight="1" x14ac:dyDescent="0.3">
      <c r="A61" s="84"/>
      <c r="B61" s="84"/>
      <c r="C61" s="85"/>
      <c r="D61" s="85"/>
      <c r="E61" s="117"/>
      <c r="F61" s="117"/>
      <c r="G61" s="84"/>
      <c r="H61" s="84"/>
      <c r="I61" s="84"/>
      <c r="J61" s="84"/>
      <c r="K61" s="84"/>
      <c r="L61" s="84"/>
      <c r="M61" s="108">
        <v>47916</v>
      </c>
      <c r="N61" s="108">
        <v>21407</v>
      </c>
      <c r="O61" s="108">
        <v>26509</v>
      </c>
      <c r="P61" s="84"/>
      <c r="Q61" s="84"/>
      <c r="R61" s="84"/>
      <c r="S61" s="84"/>
      <c r="T61" s="84"/>
    </row>
    <row r="62" spans="1:20" ht="16.5" customHeight="1" x14ac:dyDescent="0.3">
      <c r="A62" s="84"/>
      <c r="B62" s="84"/>
      <c r="C62" s="85"/>
      <c r="D62" s="85"/>
      <c r="E62" s="117"/>
      <c r="F62" s="117"/>
      <c r="G62" s="84"/>
      <c r="H62" s="84"/>
      <c r="I62" s="84"/>
      <c r="J62" s="84"/>
      <c r="K62" s="84"/>
      <c r="L62" s="84"/>
      <c r="M62" s="108">
        <v>44929</v>
      </c>
      <c r="N62" s="108">
        <v>20042</v>
      </c>
      <c r="O62" s="108">
        <v>24887</v>
      </c>
      <c r="P62" s="84"/>
      <c r="Q62" s="84"/>
      <c r="R62" s="84"/>
      <c r="S62" s="84"/>
      <c r="T62" s="84"/>
    </row>
    <row r="63" spans="1:20" ht="16.5" customHeight="1" x14ac:dyDescent="0.3">
      <c r="A63" s="84"/>
      <c r="B63" s="84"/>
      <c r="C63" s="85"/>
      <c r="D63" s="85"/>
      <c r="E63" s="117"/>
      <c r="F63" s="117"/>
      <c r="G63" s="84"/>
      <c r="H63" s="84"/>
      <c r="I63" s="84"/>
      <c r="J63" s="84"/>
      <c r="K63" s="84"/>
      <c r="L63" s="84"/>
      <c r="M63" s="108">
        <v>41939</v>
      </c>
      <c r="N63" s="108">
        <v>18676</v>
      </c>
      <c r="O63" s="108">
        <v>23263</v>
      </c>
      <c r="P63" s="84"/>
      <c r="Q63" s="84"/>
      <c r="R63" s="84"/>
      <c r="S63" s="84"/>
      <c r="T63" s="84"/>
    </row>
    <row r="64" spans="1:20" ht="16.5" customHeight="1" x14ac:dyDescent="0.3">
      <c r="A64" s="84"/>
      <c r="B64" s="84"/>
      <c r="C64" s="85"/>
      <c r="D64" s="85"/>
      <c r="E64" s="117"/>
      <c r="F64" s="117"/>
      <c r="G64" s="84"/>
      <c r="H64" s="84"/>
      <c r="I64" s="84"/>
      <c r="J64" s="84"/>
      <c r="K64" s="84"/>
      <c r="L64" s="84"/>
      <c r="M64" s="108">
        <v>39086</v>
      </c>
      <c r="N64" s="108">
        <v>17369</v>
      </c>
      <c r="O64" s="108">
        <v>21717</v>
      </c>
      <c r="P64" s="84"/>
      <c r="Q64" s="84"/>
      <c r="R64" s="84"/>
      <c r="S64" s="84"/>
      <c r="T64" s="84"/>
    </row>
    <row r="65" spans="13:15" ht="16.5" customHeight="1" x14ac:dyDescent="0.3">
      <c r="M65" s="108">
        <v>36348</v>
      </c>
      <c r="N65" s="108">
        <v>16117</v>
      </c>
      <c r="O65" s="108">
        <v>20231</v>
      </c>
    </row>
    <row r="66" spans="13:15" ht="16.5" customHeight="1" x14ac:dyDescent="0.3">
      <c r="M66" s="108">
        <v>33755</v>
      </c>
      <c r="N66" s="108">
        <v>14898</v>
      </c>
      <c r="O66" s="108">
        <v>18857</v>
      </c>
    </row>
    <row r="67" spans="13:15" ht="16.5" customHeight="1" x14ac:dyDescent="0.3">
      <c r="M67" s="108">
        <v>31333</v>
      </c>
      <c r="N67" s="108">
        <v>13708</v>
      </c>
      <c r="O67" s="108">
        <v>17625</v>
      </c>
    </row>
    <row r="68" spans="13:15" ht="16.5" customHeight="1" x14ac:dyDescent="0.3">
      <c r="M68" s="108">
        <v>28832</v>
      </c>
      <c r="N68" s="108">
        <v>12440</v>
      </c>
      <c r="O68" s="108">
        <v>16392</v>
      </c>
    </row>
    <row r="69" spans="13:15" ht="16.5" customHeight="1" x14ac:dyDescent="0.3">
      <c r="M69" s="108">
        <v>26662</v>
      </c>
      <c r="N69" s="108">
        <v>11342</v>
      </c>
      <c r="O69" s="108">
        <v>15320</v>
      </c>
    </row>
    <row r="70" spans="13:15" ht="16.5" customHeight="1" x14ac:dyDescent="0.3">
      <c r="M70" s="108">
        <v>24625</v>
      </c>
      <c r="N70" s="108">
        <v>10306</v>
      </c>
      <c r="O70" s="108">
        <v>14319</v>
      </c>
    </row>
    <row r="71" spans="13:15" ht="16.5" customHeight="1" x14ac:dyDescent="0.3">
      <c r="M71" s="108">
        <v>22734</v>
      </c>
      <c r="N71" s="108">
        <v>9334</v>
      </c>
      <c r="O71" s="108">
        <v>13400</v>
      </c>
    </row>
    <row r="72" spans="13:15" ht="16.5" customHeight="1" x14ac:dyDescent="0.3">
      <c r="M72" s="108">
        <v>20994</v>
      </c>
      <c r="N72" s="108">
        <v>8432</v>
      </c>
      <c r="O72" s="108">
        <v>12562</v>
      </c>
    </row>
    <row r="73" spans="13:15" ht="16.5" customHeight="1" x14ac:dyDescent="0.3">
      <c r="M73" s="108">
        <v>19408</v>
      </c>
      <c r="N73" s="108">
        <v>7603</v>
      </c>
      <c r="O73" s="108">
        <v>11805</v>
      </c>
    </row>
    <row r="74" spans="13:15" ht="16.5" customHeight="1" x14ac:dyDescent="0.3">
      <c r="M74" s="108">
        <v>17988</v>
      </c>
      <c r="N74" s="108">
        <v>7002</v>
      </c>
      <c r="O74" s="108">
        <v>10986</v>
      </c>
    </row>
    <row r="75" spans="13:15" ht="16.5" customHeight="1" x14ac:dyDescent="0.3">
      <c r="M75" s="108">
        <v>16675</v>
      </c>
      <c r="N75" s="108">
        <v>6510</v>
      </c>
      <c r="O75" s="108">
        <v>10165</v>
      </c>
    </row>
    <row r="76" spans="13:15" ht="16.5" customHeight="1" x14ac:dyDescent="0.3">
      <c r="M76" s="108">
        <v>15472</v>
      </c>
      <c r="N76" s="108">
        <v>6134</v>
      </c>
      <c r="O76" s="108">
        <v>9338</v>
      </c>
    </row>
    <row r="77" spans="13:15" ht="16.5" customHeight="1" x14ac:dyDescent="0.3">
      <c r="M77" s="99">
        <v>89747</v>
      </c>
      <c r="N77" s="99">
        <v>33084</v>
      </c>
      <c r="O77" s="99">
        <v>56663</v>
      </c>
    </row>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600-000000000000}">
      <formula1>$A$15:$A$50</formula1>
    </dataValidation>
  </dataValidations>
  <pageMargins left="0.7" right="0.7" top="0.75" bottom="0.75"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B2:F30"/>
  <sheetViews>
    <sheetView showGridLines="0" workbookViewId="0"/>
  </sheetViews>
  <sheetFormatPr baseColWidth="10" defaultColWidth="14.42578125" defaultRowHeight="15" customHeight="1" x14ac:dyDescent="0.25"/>
  <cols>
    <col min="1" max="1" width="6.7109375" customWidth="1"/>
    <col min="2" max="2" width="56.28515625" customWidth="1"/>
    <col min="3" max="3" width="145.5703125" customWidth="1"/>
    <col min="4" max="4" width="11.42578125" customWidth="1"/>
    <col min="5" max="6" width="11.42578125" hidden="1" customWidth="1"/>
    <col min="7" max="26" width="10.7109375" customWidth="1"/>
  </cols>
  <sheetData>
    <row r="2" spans="2:3" ht="24" customHeight="1" x14ac:dyDescent="0.3">
      <c r="B2" s="697" t="s">
        <v>485</v>
      </c>
      <c r="C2" s="400"/>
    </row>
    <row r="3" spans="2:3" ht="24" customHeight="1" x14ac:dyDescent="0.35">
      <c r="B3" s="131"/>
      <c r="C3" s="131"/>
    </row>
    <row r="4" spans="2:3" ht="24" customHeight="1" x14ac:dyDescent="0.25">
      <c r="B4" s="132" t="s">
        <v>486</v>
      </c>
      <c r="C4" s="133" t="s">
        <v>487</v>
      </c>
    </row>
    <row r="5" spans="2:3" ht="24" customHeight="1" x14ac:dyDescent="0.25">
      <c r="B5" s="134" t="s">
        <v>488</v>
      </c>
      <c r="C5" s="135" t="s">
        <v>489</v>
      </c>
    </row>
    <row r="6" spans="2:3" ht="24" customHeight="1" x14ac:dyDescent="0.25">
      <c r="B6" s="134" t="s">
        <v>490</v>
      </c>
      <c r="C6" s="135" t="s">
        <v>491</v>
      </c>
    </row>
    <row r="7" spans="2:3" ht="24" customHeight="1" x14ac:dyDescent="0.25">
      <c r="B7" s="134" t="s">
        <v>492</v>
      </c>
      <c r="C7" s="135" t="s">
        <v>493</v>
      </c>
    </row>
    <row r="8" spans="2:3" ht="24" customHeight="1" x14ac:dyDescent="0.25">
      <c r="B8" s="134" t="s">
        <v>494</v>
      </c>
      <c r="C8" s="136" t="s">
        <v>495</v>
      </c>
    </row>
    <row r="9" spans="2:3" ht="24" customHeight="1" x14ac:dyDescent="0.25">
      <c r="B9" s="134" t="s">
        <v>496</v>
      </c>
      <c r="C9" s="136" t="s">
        <v>497</v>
      </c>
    </row>
    <row r="10" spans="2:3" ht="24" customHeight="1" x14ac:dyDescent="0.25">
      <c r="B10" s="134" t="s">
        <v>498</v>
      </c>
      <c r="C10" s="136" t="s">
        <v>499</v>
      </c>
    </row>
    <row r="11" spans="2:3" ht="24" customHeight="1" x14ac:dyDescent="0.25">
      <c r="B11" s="137" t="s">
        <v>500</v>
      </c>
      <c r="C11" s="135" t="s">
        <v>501</v>
      </c>
    </row>
    <row r="12" spans="2:3" ht="24" customHeight="1" x14ac:dyDescent="0.25">
      <c r="B12" s="137" t="s">
        <v>502</v>
      </c>
      <c r="C12" s="135" t="s">
        <v>503</v>
      </c>
    </row>
    <row r="13" spans="2:3" ht="24" customHeight="1" x14ac:dyDescent="0.25">
      <c r="B13" s="137" t="s">
        <v>504</v>
      </c>
      <c r="C13" s="135" t="s">
        <v>505</v>
      </c>
    </row>
    <row r="14" spans="2:3" ht="24" customHeight="1" x14ac:dyDescent="0.25">
      <c r="B14" s="138"/>
      <c r="C14" s="135"/>
    </row>
    <row r="15" spans="2:3" ht="24" customHeight="1" x14ac:dyDescent="0.25">
      <c r="B15" s="137" t="s">
        <v>506</v>
      </c>
      <c r="C15" s="135" t="s">
        <v>507</v>
      </c>
    </row>
    <row r="16" spans="2:3" ht="24" customHeight="1" x14ac:dyDescent="0.25">
      <c r="B16" s="137" t="s">
        <v>508</v>
      </c>
      <c r="C16" s="135" t="s">
        <v>509</v>
      </c>
    </row>
    <row r="17" spans="2:3" ht="24" customHeight="1" x14ac:dyDescent="0.25">
      <c r="B17" s="137" t="s">
        <v>510</v>
      </c>
      <c r="C17" s="135" t="s">
        <v>511</v>
      </c>
    </row>
    <row r="18" spans="2:3" ht="24" customHeight="1" x14ac:dyDescent="0.25">
      <c r="B18" s="137" t="s">
        <v>512</v>
      </c>
      <c r="C18" s="135" t="s">
        <v>513</v>
      </c>
    </row>
    <row r="19" spans="2:3" ht="24" customHeight="1" x14ac:dyDescent="0.25">
      <c r="B19" s="137" t="s">
        <v>514</v>
      </c>
      <c r="C19" s="135" t="s">
        <v>515</v>
      </c>
    </row>
    <row r="20" spans="2:3" ht="24" customHeight="1" x14ac:dyDescent="0.25">
      <c r="B20" s="137" t="s">
        <v>516</v>
      </c>
      <c r="C20" s="135" t="s">
        <v>517</v>
      </c>
    </row>
    <row r="21" spans="2:3" ht="24" customHeight="1" x14ac:dyDescent="0.25">
      <c r="B21" s="137" t="s">
        <v>518</v>
      </c>
      <c r="C21" s="135" t="s">
        <v>519</v>
      </c>
    </row>
    <row r="22" spans="2:3" ht="24" customHeight="1" x14ac:dyDescent="0.25">
      <c r="B22" s="137" t="s">
        <v>520</v>
      </c>
      <c r="C22" s="135" t="s">
        <v>521</v>
      </c>
    </row>
    <row r="23" spans="2:3" ht="24" customHeight="1" x14ac:dyDescent="0.25">
      <c r="B23" s="137" t="s">
        <v>522</v>
      </c>
      <c r="C23" s="135" t="s">
        <v>523</v>
      </c>
    </row>
    <row r="24" spans="2:3" ht="24" customHeight="1" x14ac:dyDescent="0.25">
      <c r="B24" s="137" t="s">
        <v>524</v>
      </c>
      <c r="C24" s="135" t="s">
        <v>525</v>
      </c>
    </row>
    <row r="25" spans="2:3" ht="24" customHeight="1" x14ac:dyDescent="0.25">
      <c r="B25" s="137" t="s">
        <v>526</v>
      </c>
      <c r="C25" s="135" t="s">
        <v>527</v>
      </c>
    </row>
    <row r="26" spans="2:3" ht="24" customHeight="1" x14ac:dyDescent="0.25">
      <c r="B26" s="137" t="s">
        <v>528</v>
      </c>
      <c r="C26" s="135" t="s">
        <v>529</v>
      </c>
    </row>
    <row r="27" spans="2:3" ht="24" customHeight="1" x14ac:dyDescent="0.25">
      <c r="B27" s="137" t="s">
        <v>530</v>
      </c>
      <c r="C27" s="135" t="s">
        <v>531</v>
      </c>
    </row>
    <row r="28" spans="2:3" ht="24" customHeight="1" x14ac:dyDescent="0.25">
      <c r="B28" s="137" t="s">
        <v>532</v>
      </c>
      <c r="C28" s="135" t="s">
        <v>533</v>
      </c>
    </row>
    <row r="29" spans="2:3" ht="24" customHeight="1" x14ac:dyDescent="0.25">
      <c r="B29" s="137" t="s">
        <v>534</v>
      </c>
      <c r="C29" s="135" t="s">
        <v>535</v>
      </c>
    </row>
    <row r="30" spans="2:3" ht="24" customHeight="1" x14ac:dyDescent="0.25">
      <c r="B30" s="139" t="s">
        <v>536</v>
      </c>
      <c r="C30" s="140" t="s">
        <v>537</v>
      </c>
    </row>
  </sheetData>
  <mergeCells count="1">
    <mergeCell ref="B2:C2"/>
  </mergeCells>
  <pageMargins left="0.25" right="0.25" top="0.75" bottom="0.75" header="0" footer="0"/>
  <pageSetup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1. Generalidades</vt:lpstr>
      <vt:lpstr>Anexo Ficha Técnica</vt:lpstr>
      <vt:lpstr>2.Actividad_tareas_subtareas</vt:lpstr>
      <vt:lpstr>3. Actividades Proyecto</vt:lpstr>
      <vt:lpstr>4.Magnitud_Presupuesto</vt:lpstr>
      <vt:lpstr>5. Metas_PDD</vt:lpstr>
      <vt:lpstr>ANEXO_ODS</vt:lpstr>
      <vt:lpstr>ANEXO_VARIABLES</vt:lpstr>
      <vt:lpstr>GLOSARIO</vt:lpstr>
      <vt:lpstr>INSTRUCCIÓN DE DILIGENCIAMIENTO</vt:lpstr>
      <vt:lpstr>INSTRUCTIVO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Mijail Enrique Montiel Sandoval</cp:lastModifiedBy>
  <dcterms:created xsi:type="dcterms:W3CDTF">2016-09-13T14:01:46Z</dcterms:created>
  <dcterms:modified xsi:type="dcterms:W3CDTF">2026-04-23T14:59:11Z</dcterms:modified>
</cp:coreProperties>
</file>