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Unidades compartidas\OAPLANEACION-SDM\2.13 PLAN ANUAL DE ADQUISICIONES PAA\2026\15. PUBLIWEB\01.ENERO\"/>
    </mc:Choice>
  </mc:AlternateContent>
  <xr:revisionPtr revIDLastSave="0" documentId="13_ncr:1_{0BD2670A-EB6A-43E5-BF39-19BDFD94B720}" xr6:coauthVersionLast="47" xr6:coauthVersionMax="47" xr10:uidLastSave="{00000000-0000-0000-0000-000000000000}"/>
  <bookViews>
    <workbookView xWindow="11805" yWindow="15" windowWidth="12105" windowHeight="10200" xr2:uid="{00000000-000D-0000-FFFF-FFFF00000000}"/>
  </bookViews>
  <sheets>
    <sheet name="EJECUCIÓN" sheetId="2" r:id="rId1"/>
    <sheet name="FUNCIONAMIETO" sheetId="6" r:id="rId2"/>
    <sheet name="FET" sheetId="7" r:id="rId3"/>
  </sheets>
  <definedNames>
    <definedName name="_xlnm._FilterDatabase" localSheetId="0" hidden="1">EJECUCIÓN!$A$5:$M$5</definedName>
    <definedName name="a">#REF!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uri="GoogleSheetsCustomDataVersion2">
      <go:sheetsCustomData xmlns:go="http://customooxmlschemas.google.com/" r:id="rId12" roundtripDataChecksum="ywgk7rNtCU/notpEjyKLHeb8txNSoPqvo95Y34Fc27E="/>
    </ext>
  </extLst>
</workbook>
</file>

<file path=xl/calcChain.xml><?xml version="1.0" encoding="utf-8"?>
<calcChain xmlns="http://schemas.openxmlformats.org/spreadsheetml/2006/main">
  <c r="H6" i="7" l="1"/>
  <c r="F6" i="7"/>
  <c r="D6" i="7"/>
  <c r="C6" i="7"/>
  <c r="G6" i="7" s="1"/>
  <c r="J5" i="7"/>
  <c r="I5" i="7"/>
  <c r="G5" i="7"/>
  <c r="E5" i="7"/>
  <c r="H9" i="6"/>
  <c r="F9" i="6"/>
  <c r="D9" i="6"/>
  <c r="C9" i="6"/>
  <c r="G9" i="6" s="1"/>
  <c r="J8" i="6"/>
  <c r="I8" i="6"/>
  <c r="G8" i="6"/>
  <c r="E8" i="6"/>
  <c r="J7" i="6"/>
  <c r="I7" i="6"/>
  <c r="G7" i="6"/>
  <c r="E7" i="6"/>
  <c r="J6" i="6"/>
  <c r="I6" i="6"/>
  <c r="G6" i="6"/>
  <c r="E6" i="6"/>
  <c r="M26" i="2"/>
  <c r="L26" i="2"/>
  <c r="J26" i="2"/>
  <c r="H26" i="2"/>
  <c r="M25" i="2"/>
  <c r="L25" i="2"/>
  <c r="J25" i="2"/>
  <c r="H25" i="2"/>
  <c r="I24" i="2"/>
  <c r="G24" i="2"/>
  <c r="F24" i="2"/>
  <c r="M23" i="2"/>
  <c r="L23" i="2"/>
  <c r="J23" i="2"/>
  <c r="H23" i="2"/>
  <c r="M22" i="2"/>
  <c r="L22" i="2"/>
  <c r="J22" i="2"/>
  <c r="H22" i="2"/>
  <c r="I21" i="2"/>
  <c r="G21" i="2"/>
  <c r="F21" i="2"/>
  <c r="M20" i="2"/>
  <c r="L20" i="2"/>
  <c r="J20" i="2"/>
  <c r="H20" i="2"/>
  <c r="M19" i="2"/>
  <c r="L19" i="2"/>
  <c r="J19" i="2"/>
  <c r="H19" i="2"/>
  <c r="K18" i="2"/>
  <c r="I18" i="2"/>
  <c r="G18" i="2"/>
  <c r="F18" i="2"/>
  <c r="M17" i="2"/>
  <c r="L17" i="2"/>
  <c r="J17" i="2"/>
  <c r="H17" i="2"/>
  <c r="K16" i="2"/>
  <c r="I16" i="2"/>
  <c r="G16" i="2"/>
  <c r="F16" i="2"/>
  <c r="M15" i="2"/>
  <c r="L15" i="2"/>
  <c r="J15" i="2"/>
  <c r="H15" i="2"/>
  <c r="M14" i="2"/>
  <c r="L14" i="2"/>
  <c r="J14" i="2"/>
  <c r="H14" i="2"/>
  <c r="M13" i="2"/>
  <c r="L13" i="2"/>
  <c r="J13" i="2"/>
  <c r="H13" i="2"/>
  <c r="F11" i="2"/>
  <c r="M8" i="2"/>
  <c r="L8" i="2"/>
  <c r="J8" i="2"/>
  <c r="H8" i="2"/>
  <c r="I9" i="2"/>
  <c r="F9" i="2"/>
  <c r="M6" i="2"/>
  <c r="L6" i="2"/>
  <c r="J6" i="2"/>
  <c r="H6" i="2"/>
  <c r="H10" i="2" l="1"/>
  <c r="H18" i="2"/>
  <c r="J27" i="2"/>
  <c r="H24" i="2"/>
  <c r="H7" i="2"/>
  <c r="I28" i="2"/>
  <c r="J24" i="2"/>
  <c r="L30" i="2"/>
  <c r="L7" i="2"/>
  <c r="M16" i="2"/>
  <c r="L29" i="2"/>
  <c r="M30" i="2"/>
  <c r="J30" i="2"/>
  <c r="H29" i="2"/>
  <c r="G31" i="2"/>
  <c r="M27" i="2"/>
  <c r="L27" i="2"/>
  <c r="H27" i="2"/>
  <c r="M24" i="2"/>
  <c r="F28" i="2"/>
  <c r="M21" i="2"/>
  <c r="L21" i="2"/>
  <c r="H21" i="2"/>
  <c r="M18" i="2"/>
  <c r="J18" i="2"/>
  <c r="L16" i="2"/>
  <c r="G11" i="2"/>
  <c r="H11" i="2" s="1"/>
  <c r="M10" i="2"/>
  <c r="M7" i="2"/>
  <c r="G9" i="2"/>
  <c r="H16" i="2"/>
  <c r="G28" i="2"/>
  <c r="J9" i="2"/>
  <c r="L10" i="2"/>
  <c r="L18" i="2"/>
  <c r="L24" i="2"/>
  <c r="K11" i="2"/>
  <c r="M29" i="2"/>
  <c r="H30" i="2"/>
  <c r="F12" i="2"/>
  <c r="K9" i="2"/>
  <c r="K28" i="2"/>
  <c r="K31" i="2"/>
  <c r="J6" i="7"/>
  <c r="I6" i="7"/>
  <c r="E9" i="6"/>
  <c r="I11" i="2"/>
  <c r="J11" i="2" s="1"/>
  <c r="I31" i="2"/>
  <c r="J7" i="2"/>
  <c r="J10" i="2"/>
  <c r="J16" i="2"/>
  <c r="J21" i="2"/>
  <c r="J29" i="2"/>
  <c r="F31" i="2"/>
  <c r="J9" i="6"/>
  <c r="I9" i="6"/>
  <c r="E6" i="7"/>
  <c r="H31" i="2" l="1"/>
  <c r="H28" i="2"/>
  <c r="I32" i="2"/>
  <c r="J28" i="2"/>
  <c r="K32" i="2"/>
  <c r="M9" i="2"/>
  <c r="L9" i="2"/>
  <c r="K12" i="2"/>
  <c r="M31" i="2"/>
  <c r="L31" i="2"/>
  <c r="G12" i="2"/>
  <c r="H9" i="2"/>
  <c r="J31" i="2"/>
  <c r="M28" i="2"/>
  <c r="L28" i="2"/>
  <c r="M11" i="2"/>
  <c r="L11" i="2"/>
  <c r="I12" i="2"/>
  <c r="G32" i="2"/>
  <c r="F32" i="2"/>
  <c r="M32" i="2" l="1"/>
  <c r="L32" i="2"/>
  <c r="H32" i="2"/>
  <c r="F33" i="2"/>
  <c r="J32" i="2"/>
  <c r="J12" i="2"/>
  <c r="I33" i="2"/>
  <c r="G33" i="2"/>
  <c r="H12" i="2"/>
  <c r="K33" i="2"/>
  <c r="M12" i="2"/>
  <c r="L12" i="2"/>
  <c r="J33" i="2" l="1"/>
  <c r="H33" i="2"/>
  <c r="L33" i="2"/>
  <c r="M33" i="2"/>
</calcChain>
</file>

<file path=xl/sharedStrings.xml><?xml version="1.0" encoding="utf-8"?>
<sst xmlns="http://schemas.openxmlformats.org/spreadsheetml/2006/main" count="129" uniqueCount="89">
  <si>
    <t>INFORME DE EJECUCION DEL PRESUPUESTO DE GASTOS E INVERSIONES</t>
  </si>
  <si>
    <t xml:space="preserve">SECRETARÍA DISTRITAL DE MOVILIDAD </t>
  </si>
  <si>
    <t>PLAN DISTRITAL DE DESARROLLO</t>
  </si>
  <si>
    <t>PROYECTO DE INVERSIÓN</t>
  </si>
  <si>
    <t xml:space="preserve">CDP´S </t>
  </si>
  <si>
    <t>% DE EJEC. CDP</t>
  </si>
  <si>
    <t>COMPROMISOS (RP)</t>
  </si>
  <si>
    <t>% DE EJEC. 
RP</t>
  </si>
  <si>
    <t xml:space="preserve">GIROS </t>
  </si>
  <si>
    <t>% 
GIRO APROP.</t>
  </si>
  <si>
    <t>% 
GIRO RP</t>
  </si>
  <si>
    <t>Bogota Camina Segura</t>
  </si>
  <si>
    <t>7969</t>
  </si>
  <si>
    <t>O230117459920240093</t>
  </si>
  <si>
    <t>Mejoramiento en la gestión de las acciones de transparencia e integridad de la Secretaría Distrital de Movilidad en Bogotá D.C</t>
  </si>
  <si>
    <t>TOTAL</t>
  </si>
  <si>
    <t>7982</t>
  </si>
  <si>
    <t>O230117459920240095</t>
  </si>
  <si>
    <t>Mejoramiento y mantenimiento de los servicios de TI asociados a la infraestructura tecnológica operacional de la Secretaría Distrital de la Movilidad Bogotá D.C.</t>
  </si>
  <si>
    <t>INVERSION</t>
  </si>
  <si>
    <t>PASIVOS</t>
  </si>
  <si>
    <t>7985</t>
  </si>
  <si>
    <t>O230117459920240097</t>
  </si>
  <si>
    <t>Consolidación del trabajo colaborativo y apoyo institucional en la Secretaría Distrital de Movilidad de Bogotá D.C</t>
  </si>
  <si>
    <t>SUB. GESTIÓN CORPORATIVA</t>
  </si>
  <si>
    <t>7994</t>
  </si>
  <si>
    <t>O230117459920240104</t>
  </si>
  <si>
    <t>Fortalecimiento de la Gestión Jurídica en la Secretaría Distrital de Movilidad de Bogotá D.C.</t>
  </si>
  <si>
    <t>SUB. GESTIÓN JURIDICA</t>
  </si>
  <si>
    <t>UNIDAD EJECUTORA 01</t>
  </si>
  <si>
    <t>7941</t>
  </si>
  <si>
    <t>O230117240920240100</t>
  </si>
  <si>
    <t>Fortalecimiento del componente de gobernanza para la implementación de la estrategia de seguridad vial en Bogotá D.C.</t>
  </si>
  <si>
    <t>7975</t>
  </si>
  <si>
    <t>O230117240920240099</t>
  </si>
  <si>
    <t>Implementación de acciones para una movilidad sostenible, segura y confiable para Bogotá D.C.</t>
  </si>
  <si>
    <t>8012</t>
  </si>
  <si>
    <t>O230117450220240077</t>
  </si>
  <si>
    <t>Implementación de espacios de participación ciudadana incidente en Bogotá D.C.</t>
  </si>
  <si>
    <t>SUB. POLÍTICA DE MOVILIDAD</t>
  </si>
  <si>
    <t>7980</t>
  </si>
  <si>
    <t>O230117240920240096</t>
  </si>
  <si>
    <t>Implementación de intervenciones integrales de cultura, comunicación y pedagogía, para la movilidad segura en Bogotá D.C.</t>
  </si>
  <si>
    <t>7996</t>
  </si>
  <si>
    <t>O230117240920240116</t>
  </si>
  <si>
    <t>Fortalecimiento del programa niñas y niños primero para mejorar la seguridad vial y la confianza en el camino al colegio en Bogotá D.C.</t>
  </si>
  <si>
    <t>7998</t>
  </si>
  <si>
    <t>O230117240220240114</t>
  </si>
  <si>
    <t>Fortalecimiento de la red de cicloinfraestructura en la ciudad de Bogotá D.C</t>
  </si>
  <si>
    <t>8000</t>
  </si>
  <si>
    <t>O230117240920240124</t>
  </si>
  <si>
    <t>Fortalecimiento del sistema de señalización para la movilidad enfocada en la mejora de la seguridad vial en la ciudad de Bogotá D.C.</t>
  </si>
  <si>
    <t>8001</t>
  </si>
  <si>
    <t>O230117240920240127</t>
  </si>
  <si>
    <t>Consolidación de las intervenciones en el espacio público para el mejoramiento de las condiciones de movilidad y seguridad vial en los corredores y puntos estratégicos en Bogotá D.C.</t>
  </si>
  <si>
    <t>8009</t>
  </si>
  <si>
    <t>O230117240920240125</t>
  </si>
  <si>
    <t>Fortalecimiento de las intervenciones de control y prevención del tránsito y el transporte para mejorar la seguridad vial en Bogotá D.C.</t>
  </si>
  <si>
    <t>SUB. GESTIÓN DE LA MOVILIDAD</t>
  </si>
  <si>
    <t>7974</t>
  </si>
  <si>
    <t>O230117459920240075</t>
  </si>
  <si>
    <t>Fortalecimiento de los procesos contravencionales asociados a las infracciones de normas de tránsito y transporte público en Bogotá D.C.</t>
  </si>
  <si>
    <t>8008</t>
  </si>
  <si>
    <t>O230117459920240076</t>
  </si>
  <si>
    <t>Mejoramiento de los servicios prestados en la Secretaría Distrital de Movilidad de Bogotá D.C</t>
  </si>
  <si>
    <t>SUB. DE SERVICIOS A LA CIUDADANÍA</t>
  </si>
  <si>
    <t>UNIDAD EJECUTORA 02</t>
  </si>
  <si>
    <t>TOTAL SDM</t>
  </si>
  <si>
    <t>COMPROMISOS - RP</t>
  </si>
  <si>
    <t>SECRETARÍA DISTRITAL DE MOVILIDAD</t>
  </si>
  <si>
    <t xml:space="preserve">GASTOS DE FUNCIONAMIENTO </t>
  </si>
  <si>
    <t>RUBRO</t>
  </si>
  <si>
    <t>PRESUPUESTO  ASIGNADO</t>
  </si>
  <si>
    <t>O211</t>
  </si>
  <si>
    <t xml:space="preserve"> GASTOS DE PERSONAL </t>
  </si>
  <si>
    <t>O212</t>
  </si>
  <si>
    <t>ADQUISICIÓN DE BIENES Y SERVICIOS</t>
  </si>
  <si>
    <t>O213</t>
  </si>
  <si>
    <t>TRANSFERENCIAS CORRIENTES DE FUNCIONAMIENTO</t>
  </si>
  <si>
    <t>O21</t>
  </si>
  <si>
    <t>GASTOS DE FUNCIONAMIENTO</t>
  </si>
  <si>
    <t>FONDO DE ESTABILIZACIÓN TARIFARIA - FET</t>
  </si>
  <si>
    <t>NOMBRE DEL RUBRO</t>
  </si>
  <si>
    <t>CÓDIGO DEL RUBRO</t>
  </si>
  <si>
    <t>Diferencial Tarifario</t>
  </si>
  <si>
    <t>O2330102003010301</t>
  </si>
  <si>
    <t>TOTAL FET</t>
  </si>
  <si>
    <t>EJECUCION PRESUPUESTAL  - 31 DE ENERO DE 2026</t>
  </si>
  <si>
    <t>PRESUPUESTO  ASIGNADO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</si>
</sst>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\ #,##0;[Red]\-&quot;$&quot;\ #,##0"/>
    <numFmt numFmtId="44" formatCode="_-&quot;$&quot;\ * #,##0.00_-;\-&quot;$&quot;\ * #,##0.00_-;_-&quot;$&quot;\ * &quot;-&quot;??_-;_-@_-"/>
    <numFmt numFmtId="164" formatCode="_(* #,##0_);_(* \(#,##0\);_(* &quot;-&quot;??_);_(@_)"/>
    <numFmt numFmtId="165" formatCode="0.0%"/>
    <numFmt numFmtId="166" formatCode="_-* #,##0_-;\-* #,##0_-;_-* &quot;-&quot;_-;_-@"/>
    <numFmt numFmtId="167" formatCode="#,###,,"/>
    <numFmt numFmtId="168" formatCode="&quot;$&quot;\ #,##0"/>
    <numFmt numFmtId="169" formatCode="#,##0,,"/>
    <numFmt numFmtId="170" formatCode="_-&quot;$&quot;\ * #,##0_-;\-&quot;$&quot;\ * #,##0_-;_-&quot;$&quot;\ * &quot;-&quot;_-;_-@"/>
    <numFmt numFmtId="171" formatCode="_-&quot;$&quot;\ * #,##0_-;\-&quot;$&quot;\ * #,##0_-;_-&quot;$&quot;\ * &quot;-&quot;??_-;_-@_-"/>
  </numFmts>
  <fonts count="18" x14ac:knownFonts="1">
    <font>
      <sz val="11"/>
      <color theme="1"/>
      <name val="Calibri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sz val="6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99594"/>
        <bgColor rgb="FFD99594"/>
      </patternFill>
    </fill>
    <fill>
      <patternFill patternType="solid">
        <fgColor rgb="FFF2DBDB"/>
        <bgColor rgb="FFF2DBDB"/>
      </patternFill>
    </fill>
    <fill>
      <patternFill patternType="solid">
        <fgColor rgb="FFE5B8B7"/>
        <bgColor rgb="FFE5B8B7"/>
      </patternFill>
    </fill>
    <fill>
      <patternFill patternType="solid">
        <fgColor rgb="FFB6DDE8"/>
        <bgColor rgb="FFB6DDE8"/>
      </patternFill>
    </fill>
    <fill>
      <patternFill patternType="solid">
        <fgColor rgb="FF92CDDC"/>
        <bgColor rgb="FF92CDDC"/>
      </patternFill>
    </fill>
    <fill>
      <patternFill patternType="solid">
        <fgColor rgb="FFEAF1DD"/>
        <bgColor rgb="FFEAF1DD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31">
    <xf numFmtId="0" fontId="0" fillId="0" borderId="0" xfId="0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0" fontId="4" fillId="2" borderId="17" xfId="0" applyFont="1" applyFill="1" applyBorder="1"/>
    <xf numFmtId="0" fontId="5" fillId="3" borderId="21" xfId="0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7" fontId="4" fillId="3" borderId="3" xfId="0" applyNumberFormat="1" applyFont="1" applyFill="1" applyBorder="1" applyAlignment="1">
      <alignment horizontal="center" vertical="center" wrapText="1"/>
    </xf>
    <xf numFmtId="167" fontId="4" fillId="3" borderId="4" xfId="0" applyNumberFormat="1" applyFont="1" applyFill="1" applyBorder="1" applyAlignment="1">
      <alignment horizontal="center" vertical="center" wrapText="1"/>
    </xf>
    <xf numFmtId="49" fontId="6" fillId="5" borderId="25" xfId="0" applyNumberFormat="1" applyFont="1" applyFill="1" applyBorder="1" applyAlignment="1">
      <alignment horizontal="center" vertical="center"/>
    </xf>
    <xf numFmtId="49" fontId="6" fillId="5" borderId="26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168" fontId="8" fillId="5" borderId="7" xfId="0" applyNumberFormat="1" applyFont="1" applyFill="1" applyBorder="1" applyAlignment="1">
      <alignment horizontal="right" vertical="center"/>
    </xf>
    <xf numFmtId="165" fontId="8" fillId="5" borderId="7" xfId="0" applyNumberFormat="1" applyFont="1" applyFill="1" applyBorder="1" applyAlignment="1">
      <alignment horizontal="right" vertical="center"/>
    </xf>
    <xf numFmtId="165" fontId="8" fillId="5" borderId="27" xfId="0" applyNumberFormat="1" applyFont="1" applyFill="1" applyBorder="1" applyAlignment="1">
      <alignment horizontal="right" vertical="center"/>
    </xf>
    <xf numFmtId="10" fontId="3" fillId="2" borderId="17" xfId="0" applyNumberFormat="1" applyFont="1" applyFill="1" applyBorder="1"/>
    <xf numFmtId="0" fontId="6" fillId="5" borderId="8" xfId="0" applyFont="1" applyFill="1" applyBorder="1" applyAlignment="1">
      <alignment horizontal="center" vertical="center"/>
    </xf>
    <xf numFmtId="168" fontId="8" fillId="5" borderId="8" xfId="0" applyNumberFormat="1" applyFont="1" applyFill="1" applyBorder="1" applyAlignment="1">
      <alignment horizontal="right" vertical="center" wrapText="1"/>
    </xf>
    <xf numFmtId="168" fontId="8" fillId="5" borderId="8" xfId="0" applyNumberFormat="1" applyFont="1" applyFill="1" applyBorder="1" applyAlignment="1">
      <alignment horizontal="right" vertical="center"/>
    </xf>
    <xf numFmtId="165" fontId="8" fillId="5" borderId="8" xfId="0" applyNumberFormat="1" applyFont="1" applyFill="1" applyBorder="1" applyAlignment="1">
      <alignment horizontal="right" vertical="center"/>
    </xf>
    <xf numFmtId="165" fontId="8" fillId="5" borderId="10" xfId="0" applyNumberFormat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9" fontId="6" fillId="5" borderId="33" xfId="0" applyNumberFormat="1" applyFont="1" applyFill="1" applyBorder="1" applyAlignment="1">
      <alignment horizontal="center" vertical="center"/>
    </xf>
    <xf numFmtId="49" fontId="6" fillId="5" borderId="34" xfId="0" applyNumberFormat="1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168" fontId="12" fillId="6" borderId="8" xfId="0" applyNumberFormat="1" applyFont="1" applyFill="1" applyBorder="1" applyAlignment="1">
      <alignment horizontal="right" vertical="center" wrapText="1"/>
    </xf>
    <xf numFmtId="165" fontId="12" fillId="6" borderId="8" xfId="0" applyNumberFormat="1" applyFont="1" applyFill="1" applyBorder="1" applyAlignment="1">
      <alignment horizontal="right" vertical="center" wrapText="1"/>
    </xf>
    <xf numFmtId="165" fontId="12" fillId="6" borderId="10" xfId="0" applyNumberFormat="1" applyFont="1" applyFill="1" applyBorder="1" applyAlignment="1">
      <alignment horizontal="right" vertical="center" wrapText="1"/>
    </xf>
    <xf numFmtId="0" fontId="11" fillId="7" borderId="8" xfId="0" applyFont="1" applyFill="1" applyBorder="1" applyAlignment="1">
      <alignment horizontal="center" vertical="center" wrapText="1"/>
    </xf>
    <xf numFmtId="168" fontId="12" fillId="7" borderId="8" xfId="0" applyNumberFormat="1" applyFont="1" applyFill="1" applyBorder="1" applyAlignment="1">
      <alignment horizontal="right" vertical="center" wrapText="1"/>
    </xf>
    <xf numFmtId="165" fontId="12" fillId="7" borderId="8" xfId="0" applyNumberFormat="1" applyFont="1" applyFill="1" applyBorder="1" applyAlignment="1">
      <alignment horizontal="right" vertical="center" wrapText="1"/>
    </xf>
    <xf numFmtId="165" fontId="12" fillId="7" borderId="10" xfId="0" applyNumberFormat="1" applyFont="1" applyFill="1" applyBorder="1" applyAlignment="1">
      <alignment horizontal="right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39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168" fontId="12" fillId="8" borderId="12" xfId="0" applyNumberFormat="1" applyFont="1" applyFill="1" applyBorder="1" applyAlignment="1">
      <alignment horizontal="right" vertical="center"/>
    </xf>
    <xf numFmtId="165" fontId="12" fillId="8" borderId="12" xfId="0" applyNumberFormat="1" applyFont="1" applyFill="1" applyBorder="1" applyAlignment="1">
      <alignment horizontal="right" vertical="center"/>
    </xf>
    <xf numFmtId="165" fontId="12" fillId="8" borderId="13" xfId="0" applyNumberFormat="1" applyFont="1" applyFill="1" applyBorder="1" applyAlignment="1">
      <alignment horizontal="right" vertical="center"/>
    </xf>
    <xf numFmtId="168" fontId="3" fillId="2" borderId="17" xfId="0" applyNumberFormat="1" applyFont="1" applyFill="1" applyBorder="1"/>
    <xf numFmtId="10" fontId="3" fillId="2" borderId="17" xfId="0" applyNumberFormat="1" applyFont="1" applyFill="1" applyBorder="1" applyAlignment="1">
      <alignment vertical="center"/>
    </xf>
    <xf numFmtId="0" fontId="14" fillId="2" borderId="17" xfId="0" applyFont="1" applyFill="1" applyBorder="1"/>
    <xf numFmtId="166" fontId="13" fillId="9" borderId="8" xfId="0" applyNumberFormat="1" applyFont="1" applyFill="1" applyBorder="1" applyAlignment="1">
      <alignment horizontal="center" vertical="center" wrapText="1"/>
    </xf>
    <xf numFmtId="167" fontId="13" fillId="9" borderId="8" xfId="0" applyNumberFormat="1" applyFont="1" applyFill="1" applyBorder="1" applyAlignment="1">
      <alignment horizontal="center" vertical="center" wrapText="1"/>
    </xf>
    <xf numFmtId="169" fontId="13" fillId="9" borderId="8" xfId="0" applyNumberFormat="1" applyFont="1" applyFill="1" applyBorder="1" applyAlignment="1">
      <alignment horizontal="center" vertical="center" wrapText="1"/>
    </xf>
    <xf numFmtId="167" fontId="4" fillId="9" borderId="8" xfId="0" applyNumberFormat="1" applyFont="1" applyFill="1" applyBorder="1" applyAlignment="1">
      <alignment horizontal="center" vertical="center" wrapText="1"/>
    </xf>
    <xf numFmtId="167" fontId="4" fillId="9" borderId="10" xfId="0" applyNumberFormat="1" applyFont="1" applyFill="1" applyBorder="1" applyAlignment="1">
      <alignment horizontal="center" vertical="center" wrapText="1"/>
    </xf>
    <xf numFmtId="0" fontId="15" fillId="2" borderId="17" xfId="0" applyFont="1" applyFill="1" applyBorder="1"/>
    <xf numFmtId="0" fontId="14" fillId="2" borderId="9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170" fontId="14" fillId="0" borderId="8" xfId="0" applyNumberFormat="1" applyFont="1" applyBorder="1" applyAlignment="1">
      <alignment horizontal="center" vertical="center" wrapText="1"/>
    </xf>
    <xf numFmtId="165" fontId="14" fillId="0" borderId="8" xfId="0" applyNumberFormat="1" applyFont="1" applyBorder="1" applyAlignment="1">
      <alignment horizontal="center" vertical="center"/>
    </xf>
    <xf numFmtId="6" fontId="14" fillId="0" borderId="8" xfId="0" applyNumberFormat="1" applyFont="1" applyBorder="1" applyAlignment="1">
      <alignment horizontal="right" vertical="center" wrapText="1"/>
    </xf>
    <xf numFmtId="9" fontId="14" fillId="0" borderId="10" xfId="0" applyNumberFormat="1" applyFont="1" applyBorder="1" applyAlignment="1">
      <alignment horizontal="center" vertical="center"/>
    </xf>
    <xf numFmtId="170" fontId="14" fillId="2" borderId="8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center" vertical="center"/>
    </xf>
    <xf numFmtId="165" fontId="14" fillId="0" borderId="10" xfId="0" applyNumberFormat="1" applyFont="1" applyBorder="1" applyAlignment="1">
      <alignment horizontal="center" vertical="center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166" fontId="16" fillId="10" borderId="12" xfId="0" applyNumberFormat="1" applyFont="1" applyFill="1" applyBorder="1" applyAlignment="1">
      <alignment horizontal="center" vertical="center" wrapText="1"/>
    </xf>
    <xf numFmtId="165" fontId="16" fillId="10" borderId="12" xfId="0" applyNumberFormat="1" applyFont="1" applyFill="1" applyBorder="1" applyAlignment="1">
      <alignment horizontal="center" vertical="center"/>
    </xf>
    <xf numFmtId="165" fontId="16" fillId="10" borderId="13" xfId="0" applyNumberFormat="1" applyFont="1" applyFill="1" applyBorder="1" applyAlignment="1">
      <alignment horizontal="center" vertical="center"/>
    </xf>
    <xf numFmtId="0" fontId="7" fillId="2" borderId="17" xfId="0" applyFont="1" applyFill="1" applyBorder="1"/>
    <xf numFmtId="166" fontId="14" fillId="2" borderId="17" xfId="0" applyNumberFormat="1" applyFont="1" applyFill="1" applyBorder="1"/>
    <xf numFmtId="164" fontId="14" fillId="2" borderId="17" xfId="0" applyNumberFormat="1" applyFont="1" applyFill="1" applyBorder="1"/>
    <xf numFmtId="10" fontId="14" fillId="2" borderId="17" xfId="0" applyNumberFormat="1" applyFont="1" applyFill="1" applyBorder="1"/>
    <xf numFmtId="168" fontId="14" fillId="2" borderId="17" xfId="0" applyNumberFormat="1" applyFont="1" applyFill="1" applyBorder="1" applyAlignment="1">
      <alignment vertical="center"/>
    </xf>
    <xf numFmtId="168" fontId="14" fillId="2" borderId="17" xfId="0" applyNumberFormat="1" applyFont="1" applyFill="1" applyBorder="1"/>
    <xf numFmtId="165" fontId="14" fillId="2" borderId="17" xfId="0" applyNumberFormat="1" applyFont="1" applyFill="1" applyBorder="1"/>
    <xf numFmtId="9" fontId="14" fillId="2" borderId="17" xfId="0" applyNumberFormat="1" applyFont="1" applyFill="1" applyBorder="1"/>
    <xf numFmtId="0" fontId="14" fillId="0" borderId="8" xfId="0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/>
    </xf>
    <xf numFmtId="168" fontId="14" fillId="0" borderId="8" xfId="0" applyNumberFormat="1" applyFont="1" applyBorder="1" applyAlignment="1">
      <alignment horizontal="right" vertical="center" wrapText="1"/>
    </xf>
    <xf numFmtId="9" fontId="14" fillId="0" borderId="8" xfId="0" applyNumberFormat="1" applyFont="1" applyBorder="1" applyAlignment="1">
      <alignment horizontal="center" vertical="center"/>
    </xf>
    <xf numFmtId="168" fontId="13" fillId="10" borderId="8" xfId="0" applyNumberFormat="1" applyFont="1" applyFill="1" applyBorder="1" applyAlignment="1">
      <alignment horizontal="right" vertical="center" wrapText="1"/>
    </xf>
    <xf numFmtId="166" fontId="13" fillId="10" borderId="8" xfId="0" applyNumberFormat="1" applyFont="1" applyFill="1" applyBorder="1" applyAlignment="1">
      <alignment horizontal="center" vertical="center" wrapText="1"/>
    </xf>
    <xf numFmtId="9" fontId="13" fillId="10" borderId="8" xfId="0" applyNumberFormat="1" applyFont="1" applyFill="1" applyBorder="1" applyAlignment="1">
      <alignment horizontal="center" vertical="center"/>
    </xf>
    <xf numFmtId="168" fontId="2" fillId="0" borderId="0" xfId="0" applyNumberFormat="1" applyFont="1"/>
    <xf numFmtId="0" fontId="3" fillId="11" borderId="49" xfId="0" applyFont="1" applyFill="1" applyBorder="1"/>
    <xf numFmtId="168" fontId="12" fillId="11" borderId="49" xfId="0" applyNumberFormat="1" applyFont="1" applyFill="1" applyBorder="1" applyAlignment="1">
      <alignment horizontal="right" vertical="center"/>
    </xf>
    <xf numFmtId="171" fontId="3" fillId="11" borderId="49" xfId="1" applyNumberFormat="1" applyFont="1" applyFill="1" applyBorder="1"/>
    <xf numFmtId="171" fontId="0" fillId="11" borderId="49" xfId="0" applyNumberFormat="1" applyFill="1" applyBorder="1"/>
    <xf numFmtId="165" fontId="3" fillId="11" borderId="49" xfId="2" applyNumberFormat="1" applyFont="1" applyFill="1" applyBorder="1"/>
    <xf numFmtId="49" fontId="6" fillId="5" borderId="30" xfId="0" applyNumberFormat="1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>
      <alignment horizontal="center" vertical="center"/>
    </xf>
    <xf numFmtId="9" fontId="14" fillId="2" borderId="17" xfId="2" applyFont="1" applyFill="1" applyBorder="1"/>
    <xf numFmtId="49" fontId="6" fillId="5" borderId="34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2" xfId="0" applyFont="1" applyBorder="1"/>
    <xf numFmtId="166" fontId="4" fillId="3" borderId="23" xfId="0" applyNumberFormat="1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1" fillId="0" borderId="28" xfId="0" applyFont="1" applyBorder="1"/>
    <xf numFmtId="0" fontId="1" fillId="0" borderId="40" xfId="0" applyFont="1" applyBorder="1"/>
    <xf numFmtId="0" fontId="10" fillId="6" borderId="35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1" fillId="0" borderId="15" xfId="0" applyFont="1" applyBorder="1"/>
    <xf numFmtId="166" fontId="12" fillId="8" borderId="41" xfId="0" applyNumberFormat="1" applyFont="1" applyFill="1" applyBorder="1" applyAlignment="1">
      <alignment horizontal="center" vertical="center"/>
    </xf>
    <xf numFmtId="0" fontId="1" fillId="0" borderId="42" xfId="0" applyFont="1" applyBorder="1"/>
    <xf numFmtId="0" fontId="1" fillId="0" borderId="43" xfId="0" applyFont="1" applyBorder="1"/>
    <xf numFmtId="0" fontId="10" fillId="6" borderId="36" xfId="0" applyFont="1" applyFill="1" applyBorder="1" applyAlignment="1">
      <alignment horizontal="center" vertical="center" wrapText="1"/>
    </xf>
    <xf numFmtId="0" fontId="1" fillId="0" borderId="37" xfId="0" applyFont="1" applyBorder="1"/>
    <xf numFmtId="0" fontId="1" fillId="0" borderId="38" xfId="0" applyFont="1" applyBorder="1"/>
    <xf numFmtId="0" fontId="10" fillId="7" borderId="35" xfId="0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>
      <alignment horizontal="center" vertical="center" wrapText="1"/>
    </xf>
    <xf numFmtId="0" fontId="1" fillId="0" borderId="31" xfId="0" applyFont="1" applyBorder="1"/>
    <xf numFmtId="0" fontId="1" fillId="0" borderId="5" xfId="0" applyFont="1" applyBorder="1"/>
    <xf numFmtId="49" fontId="6" fillId="5" borderId="30" xfId="0" applyNumberFormat="1" applyFont="1" applyFill="1" applyBorder="1" applyAlignment="1">
      <alignment horizontal="center" vertical="center" wrapText="1"/>
    </xf>
    <xf numFmtId="0" fontId="1" fillId="0" borderId="32" xfId="0" applyFont="1" applyBorder="1"/>
    <xf numFmtId="0" fontId="1" fillId="0" borderId="6" xfId="0" applyFont="1" applyBorder="1"/>
    <xf numFmtId="0" fontId="7" fillId="5" borderId="30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/>
    </xf>
    <xf numFmtId="0" fontId="1" fillId="0" borderId="45" xfId="0" applyFont="1" applyBorder="1"/>
    <xf numFmtId="0" fontId="1" fillId="0" borderId="46" xfId="0" applyFont="1" applyBorder="1"/>
    <xf numFmtId="0" fontId="13" fillId="2" borderId="41" xfId="0" applyFont="1" applyFill="1" applyBorder="1" applyAlignment="1">
      <alignment horizontal="center" vertical="center"/>
    </xf>
    <xf numFmtId="0" fontId="1" fillId="0" borderId="47" xfId="0" applyFont="1" applyBorder="1"/>
    <xf numFmtId="0" fontId="14" fillId="2" borderId="48" xfId="0" applyFont="1" applyFill="1" applyBorder="1" applyAlignment="1">
      <alignment horizontal="center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1" fillId="0" borderId="52" xfId="0" applyFont="1" applyBorder="1"/>
    <xf numFmtId="0" fontId="1" fillId="0" borderId="53" xfId="0" applyFont="1" applyBorder="1"/>
    <xf numFmtId="166" fontId="13" fillId="9" borderId="35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3" fillId="10" borderId="14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4"/>
  <sheetViews>
    <sheetView tabSelected="1" topLeftCell="A4" workbookViewId="0">
      <selection activeCell="B5" sqref="B5:D5"/>
    </sheetView>
  </sheetViews>
  <sheetFormatPr baseColWidth="10" defaultColWidth="14.42578125" defaultRowHeight="15" customHeight="1" x14ac:dyDescent="0.25"/>
  <cols>
    <col min="1" max="1" width="11.28515625" customWidth="1"/>
    <col min="2" max="2" width="5" customWidth="1"/>
    <col min="3" max="3" width="8.7109375" customWidth="1"/>
    <col min="4" max="4" width="38.42578125" customWidth="1"/>
    <col min="5" max="5" width="9.7109375" customWidth="1"/>
    <col min="6" max="6" width="17.5703125" customWidth="1"/>
    <col min="7" max="7" width="19.85546875" customWidth="1"/>
    <col min="8" max="8" width="7.5703125" customWidth="1"/>
    <col min="9" max="9" width="19.5703125" customWidth="1"/>
    <col min="10" max="10" width="8.140625" customWidth="1"/>
    <col min="11" max="11" width="17.42578125" customWidth="1"/>
    <col min="12" max="12" width="8.42578125" customWidth="1"/>
    <col min="13" max="13" width="8.140625" customWidth="1"/>
    <col min="14" max="26" width="11.42578125" customWidth="1"/>
  </cols>
  <sheetData>
    <row r="1" spans="1:26" ht="12" customHeight="1" x14ac:dyDescent="0.25">
      <c r="A1" s="1"/>
      <c r="B1" s="89" t="s">
        <v>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1"/>
      <c r="B2" s="89" t="s">
        <v>1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1"/>
      <c r="B3" s="89" t="s">
        <v>87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1"/>
      <c r="B4" s="1"/>
      <c r="C4" s="1"/>
      <c r="D4" s="2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4.5" customHeight="1" x14ac:dyDescent="0.25">
      <c r="A5" s="4" t="s">
        <v>2</v>
      </c>
      <c r="B5" s="92" t="s">
        <v>3</v>
      </c>
      <c r="C5" s="93"/>
      <c r="D5" s="94"/>
      <c r="E5" s="95" t="s">
        <v>88</v>
      </c>
      <c r="F5" s="94"/>
      <c r="G5" s="5" t="s">
        <v>4</v>
      </c>
      <c r="H5" s="6" t="s">
        <v>5</v>
      </c>
      <c r="I5" s="6" t="s">
        <v>6</v>
      </c>
      <c r="J5" s="6" t="s">
        <v>7</v>
      </c>
      <c r="K5" s="5" t="s">
        <v>8</v>
      </c>
      <c r="L5" s="6" t="s">
        <v>9</v>
      </c>
      <c r="M5" s="7" t="s">
        <v>10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" customHeight="1" x14ac:dyDescent="0.25">
      <c r="A6" s="96" t="s">
        <v>11</v>
      </c>
      <c r="B6" s="8" t="s">
        <v>12</v>
      </c>
      <c r="C6" s="9" t="s">
        <v>13</v>
      </c>
      <c r="D6" s="10" t="s">
        <v>14</v>
      </c>
      <c r="E6" s="11" t="s">
        <v>15</v>
      </c>
      <c r="F6" s="12">
        <v>570210000</v>
      </c>
      <c r="G6" s="12">
        <v>494268766</v>
      </c>
      <c r="H6" s="13">
        <f t="shared" ref="H6:H33" si="0">IFERROR(G6/F6,"-")</f>
        <v>0.86681883165851181</v>
      </c>
      <c r="I6" s="12">
        <v>451869992</v>
      </c>
      <c r="J6" s="13">
        <f t="shared" ref="J6:J33" si="1">IFERROR(I6/F6,"-")</f>
        <v>0.79246241209378998</v>
      </c>
      <c r="K6" s="12">
        <v>0</v>
      </c>
      <c r="L6" s="13">
        <f t="shared" ref="L6:L33" si="2">IFERROR(K6/F6,"-")</f>
        <v>0</v>
      </c>
      <c r="M6" s="14">
        <f t="shared" ref="M6:M33" si="3">IFERROR(K6/I6,"-")</f>
        <v>0</v>
      </c>
      <c r="N6" s="1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8.25" customHeight="1" x14ac:dyDescent="0.25">
      <c r="A7" s="97"/>
      <c r="B7" s="86" t="s">
        <v>16</v>
      </c>
      <c r="C7" s="83" t="s">
        <v>17</v>
      </c>
      <c r="D7" s="85" t="s">
        <v>18</v>
      </c>
      <c r="E7" s="16" t="s">
        <v>15</v>
      </c>
      <c r="F7" s="17">
        <v>32047408000</v>
      </c>
      <c r="G7" s="17">
        <v>14362129681</v>
      </c>
      <c r="H7" s="19">
        <f t="shared" si="0"/>
        <v>0.44815261443296756</v>
      </c>
      <c r="I7" s="18">
        <v>14196797554</v>
      </c>
      <c r="J7" s="19">
        <f t="shared" si="1"/>
        <v>0.44299362850187446</v>
      </c>
      <c r="K7" s="18">
        <v>0</v>
      </c>
      <c r="L7" s="13">
        <f t="shared" si="2"/>
        <v>0</v>
      </c>
      <c r="M7" s="20">
        <f t="shared" si="3"/>
        <v>0</v>
      </c>
      <c r="N7" s="1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2" customHeight="1" x14ac:dyDescent="0.25">
      <c r="A8" s="97"/>
      <c r="B8" s="22" t="s">
        <v>21</v>
      </c>
      <c r="C8" s="23" t="s">
        <v>22</v>
      </c>
      <c r="D8" s="24" t="s">
        <v>23</v>
      </c>
      <c r="E8" s="16" t="s">
        <v>15</v>
      </c>
      <c r="F8" s="18">
        <v>32817923000</v>
      </c>
      <c r="G8" s="18">
        <v>16571888304</v>
      </c>
      <c r="H8" s="19">
        <f t="shared" si="0"/>
        <v>0.50496456780643917</v>
      </c>
      <c r="I8" s="18">
        <v>13844871866</v>
      </c>
      <c r="J8" s="19">
        <f t="shared" si="1"/>
        <v>0.42186922877477651</v>
      </c>
      <c r="K8" s="18">
        <v>0</v>
      </c>
      <c r="L8" s="13">
        <f t="shared" si="2"/>
        <v>0</v>
      </c>
      <c r="M8" s="20">
        <f t="shared" si="3"/>
        <v>0</v>
      </c>
      <c r="N8" s="1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25">
      <c r="A9" s="97"/>
      <c r="B9" s="99" t="s">
        <v>24</v>
      </c>
      <c r="C9" s="100"/>
      <c r="D9" s="101"/>
      <c r="E9" s="25" t="s">
        <v>15</v>
      </c>
      <c r="F9" s="26">
        <f>+F6+F7+F8</f>
        <v>65435541000</v>
      </c>
      <c r="G9" s="26">
        <f>+G6+G7+G8</f>
        <v>31428286751</v>
      </c>
      <c r="H9" s="27">
        <f t="shared" si="0"/>
        <v>0.48029383223101951</v>
      </c>
      <c r="I9" s="26">
        <f>+I6+I7+I8</f>
        <v>28493539412</v>
      </c>
      <c r="J9" s="27">
        <f t="shared" si="1"/>
        <v>0.43544439270395885</v>
      </c>
      <c r="K9" s="26">
        <f>+K6+K7+K8</f>
        <v>0</v>
      </c>
      <c r="L9" s="27">
        <f t="shared" si="2"/>
        <v>0</v>
      </c>
      <c r="M9" s="28">
        <f t="shared" si="3"/>
        <v>0</v>
      </c>
      <c r="N9" s="1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3.5" customHeight="1" x14ac:dyDescent="0.25">
      <c r="A10" s="97"/>
      <c r="B10" s="88" t="s">
        <v>25</v>
      </c>
      <c r="C10" s="23" t="s">
        <v>26</v>
      </c>
      <c r="D10" s="24" t="s">
        <v>27</v>
      </c>
      <c r="E10" s="16" t="s">
        <v>15</v>
      </c>
      <c r="F10" s="17">
        <v>30872127000</v>
      </c>
      <c r="G10" s="17">
        <v>26284748835</v>
      </c>
      <c r="H10" s="19">
        <f t="shared" si="0"/>
        <v>0.85140712316323397</v>
      </c>
      <c r="I10" s="18">
        <v>25559272720</v>
      </c>
      <c r="J10" s="19">
        <f t="shared" si="1"/>
        <v>0.8279077343780038</v>
      </c>
      <c r="K10" s="18">
        <v>0</v>
      </c>
      <c r="L10" s="19">
        <f t="shared" si="2"/>
        <v>0</v>
      </c>
      <c r="M10" s="20">
        <f t="shared" si="3"/>
        <v>0</v>
      </c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5">
      <c r="A11" s="97"/>
      <c r="B11" s="105" t="s">
        <v>28</v>
      </c>
      <c r="C11" s="106"/>
      <c r="D11" s="107"/>
      <c r="E11" s="25" t="s">
        <v>15</v>
      </c>
      <c r="F11" s="26">
        <f>F10</f>
        <v>30872127000</v>
      </c>
      <c r="G11" s="26">
        <f>G10</f>
        <v>26284748835</v>
      </c>
      <c r="H11" s="27">
        <f t="shared" si="0"/>
        <v>0.85140712316323397</v>
      </c>
      <c r="I11" s="26">
        <f>I10</f>
        <v>25559272720</v>
      </c>
      <c r="J11" s="27">
        <f t="shared" si="1"/>
        <v>0.8279077343780038</v>
      </c>
      <c r="K11" s="26">
        <f>K10</f>
        <v>0</v>
      </c>
      <c r="L11" s="27">
        <f t="shared" si="2"/>
        <v>0</v>
      </c>
      <c r="M11" s="28">
        <f t="shared" si="3"/>
        <v>0</v>
      </c>
      <c r="N11" s="1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5">
      <c r="A12" s="97"/>
      <c r="B12" s="108" t="s">
        <v>29</v>
      </c>
      <c r="C12" s="100"/>
      <c r="D12" s="101"/>
      <c r="E12" s="29" t="s">
        <v>15</v>
      </c>
      <c r="F12" s="30">
        <f>F9+F11</f>
        <v>96307668000</v>
      </c>
      <c r="G12" s="30">
        <f>G9+G11</f>
        <v>57713035586</v>
      </c>
      <c r="H12" s="31">
        <f t="shared" si="0"/>
        <v>0.59925691052969943</v>
      </c>
      <c r="I12" s="30">
        <f>I9+I11</f>
        <v>54052812132</v>
      </c>
      <c r="J12" s="31">
        <f t="shared" si="1"/>
        <v>0.5612513858398066</v>
      </c>
      <c r="K12" s="30">
        <f>K9+K11</f>
        <v>0</v>
      </c>
      <c r="L12" s="31">
        <f t="shared" si="2"/>
        <v>0</v>
      </c>
      <c r="M12" s="32">
        <f t="shared" si="3"/>
        <v>0</v>
      </c>
      <c r="N12" s="1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" customHeight="1" x14ac:dyDescent="0.25">
      <c r="A13" s="97"/>
      <c r="B13" s="33" t="s">
        <v>30</v>
      </c>
      <c r="C13" s="34" t="s">
        <v>31</v>
      </c>
      <c r="D13" s="35" t="s">
        <v>32</v>
      </c>
      <c r="E13" s="16" t="s">
        <v>15</v>
      </c>
      <c r="F13" s="18">
        <v>6010536000</v>
      </c>
      <c r="G13" s="18">
        <v>5070353299</v>
      </c>
      <c r="H13" s="19">
        <f t="shared" si="0"/>
        <v>0.84357756096960401</v>
      </c>
      <c r="I13" s="18">
        <v>4866956849</v>
      </c>
      <c r="J13" s="19">
        <f t="shared" si="1"/>
        <v>0.80973757565049109</v>
      </c>
      <c r="K13" s="18">
        <v>0</v>
      </c>
      <c r="L13" s="19">
        <f t="shared" si="2"/>
        <v>0</v>
      </c>
      <c r="M13" s="20">
        <f t="shared" si="3"/>
        <v>0</v>
      </c>
      <c r="N13" s="1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6" customHeight="1" x14ac:dyDescent="0.25">
      <c r="A14" s="97"/>
      <c r="B14" s="33" t="s">
        <v>33</v>
      </c>
      <c r="C14" s="34" t="s">
        <v>34</v>
      </c>
      <c r="D14" s="35" t="s">
        <v>35</v>
      </c>
      <c r="E14" s="16" t="s">
        <v>15</v>
      </c>
      <c r="F14" s="18">
        <v>48795895000</v>
      </c>
      <c r="G14" s="18">
        <v>23018436141</v>
      </c>
      <c r="H14" s="19">
        <f t="shared" si="0"/>
        <v>0.47172894648207603</v>
      </c>
      <c r="I14" s="18">
        <v>20861941515</v>
      </c>
      <c r="J14" s="19">
        <f t="shared" si="1"/>
        <v>0.42753476527072615</v>
      </c>
      <c r="K14" s="18">
        <v>0</v>
      </c>
      <c r="L14" s="19">
        <f t="shared" si="2"/>
        <v>0</v>
      </c>
      <c r="M14" s="20">
        <f t="shared" si="3"/>
        <v>0</v>
      </c>
      <c r="N14" s="1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6" customHeight="1" x14ac:dyDescent="0.25">
      <c r="A15" s="97"/>
      <c r="B15" s="33" t="s">
        <v>36</v>
      </c>
      <c r="C15" s="34" t="s">
        <v>37</v>
      </c>
      <c r="D15" s="35" t="s">
        <v>38</v>
      </c>
      <c r="E15" s="16" t="s">
        <v>15</v>
      </c>
      <c r="F15" s="18">
        <v>4520205000</v>
      </c>
      <c r="G15" s="18">
        <v>3350394288</v>
      </c>
      <c r="H15" s="19">
        <f t="shared" si="0"/>
        <v>0.74120405778056531</v>
      </c>
      <c r="I15" s="18">
        <v>2562387288</v>
      </c>
      <c r="J15" s="19">
        <f t="shared" si="1"/>
        <v>0.56687413247850482</v>
      </c>
      <c r="K15" s="18">
        <v>0</v>
      </c>
      <c r="L15" s="19">
        <f t="shared" si="2"/>
        <v>0</v>
      </c>
      <c r="M15" s="20">
        <f t="shared" si="3"/>
        <v>0</v>
      </c>
      <c r="N15" s="1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5">
      <c r="A16" s="97"/>
      <c r="B16" s="99" t="s">
        <v>39</v>
      </c>
      <c r="C16" s="100"/>
      <c r="D16" s="101"/>
      <c r="E16" s="25" t="s">
        <v>15</v>
      </c>
      <c r="F16" s="26">
        <f t="shared" ref="F16:G16" si="4">F13+F14+F15</f>
        <v>59326636000</v>
      </c>
      <c r="G16" s="26">
        <f t="shared" si="4"/>
        <v>31439183728</v>
      </c>
      <c r="H16" s="27">
        <f t="shared" si="0"/>
        <v>0.52993370006686369</v>
      </c>
      <c r="I16" s="26">
        <f>I13+I14+I15</f>
        <v>28291285652</v>
      </c>
      <c r="J16" s="27">
        <f t="shared" si="1"/>
        <v>0.47687324883885207</v>
      </c>
      <c r="K16" s="26">
        <f>K13+K14+K15</f>
        <v>0</v>
      </c>
      <c r="L16" s="27">
        <f t="shared" si="2"/>
        <v>0</v>
      </c>
      <c r="M16" s="28">
        <f t="shared" si="3"/>
        <v>0</v>
      </c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0.5" customHeight="1" x14ac:dyDescent="0.25">
      <c r="A17" s="97"/>
      <c r="B17" s="33" t="s">
        <v>40</v>
      </c>
      <c r="C17" s="34" t="s">
        <v>41</v>
      </c>
      <c r="D17" s="35" t="s">
        <v>42</v>
      </c>
      <c r="E17" s="16" t="s">
        <v>15</v>
      </c>
      <c r="F17" s="18">
        <v>8602671000</v>
      </c>
      <c r="G17" s="18">
        <v>4480184256</v>
      </c>
      <c r="H17" s="19">
        <f t="shared" si="0"/>
        <v>0.52078991001748176</v>
      </c>
      <c r="I17" s="18">
        <v>3802168756</v>
      </c>
      <c r="J17" s="19">
        <f t="shared" si="1"/>
        <v>0.44197537671730092</v>
      </c>
      <c r="K17" s="18">
        <v>0</v>
      </c>
      <c r="L17" s="19">
        <f t="shared" si="2"/>
        <v>0</v>
      </c>
      <c r="M17" s="20">
        <f t="shared" si="3"/>
        <v>0</v>
      </c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5">
      <c r="A18" s="97"/>
      <c r="B18" s="99" t="s">
        <v>24</v>
      </c>
      <c r="C18" s="100"/>
      <c r="D18" s="101"/>
      <c r="E18" s="25" t="s">
        <v>15</v>
      </c>
      <c r="F18" s="26">
        <f t="shared" ref="F18:G18" si="5">F17</f>
        <v>8602671000</v>
      </c>
      <c r="G18" s="26">
        <f t="shared" si="5"/>
        <v>4480184256</v>
      </c>
      <c r="H18" s="27">
        <f t="shared" si="0"/>
        <v>0.52078991001748176</v>
      </c>
      <c r="I18" s="26">
        <f>I17</f>
        <v>3802168756</v>
      </c>
      <c r="J18" s="27">
        <f t="shared" si="1"/>
        <v>0.44197537671730092</v>
      </c>
      <c r="K18" s="26">
        <f>K17</f>
        <v>0</v>
      </c>
      <c r="L18" s="27">
        <f t="shared" si="2"/>
        <v>0</v>
      </c>
      <c r="M18" s="28">
        <f t="shared" si="3"/>
        <v>0</v>
      </c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0.5" customHeight="1" x14ac:dyDescent="0.25">
      <c r="A19" s="97"/>
      <c r="B19" s="33" t="s">
        <v>43</v>
      </c>
      <c r="C19" s="34" t="s">
        <v>44</v>
      </c>
      <c r="D19" s="35" t="s">
        <v>45</v>
      </c>
      <c r="E19" s="16" t="s">
        <v>15</v>
      </c>
      <c r="F19" s="18">
        <v>25561813000</v>
      </c>
      <c r="G19" s="18">
        <v>23717810760</v>
      </c>
      <c r="H19" s="19">
        <f t="shared" si="0"/>
        <v>0.92786105430002164</v>
      </c>
      <c r="I19" s="18">
        <v>22658045100</v>
      </c>
      <c r="J19" s="19">
        <f t="shared" si="1"/>
        <v>0.88640211474827701</v>
      </c>
      <c r="K19" s="18">
        <v>0</v>
      </c>
      <c r="L19" s="19">
        <f t="shared" si="2"/>
        <v>0</v>
      </c>
      <c r="M19" s="20">
        <f t="shared" si="3"/>
        <v>0</v>
      </c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0.5" customHeight="1" x14ac:dyDescent="0.25">
      <c r="A20" s="97"/>
      <c r="B20" s="33" t="s">
        <v>46</v>
      </c>
      <c r="C20" s="34" t="s">
        <v>47</v>
      </c>
      <c r="D20" s="35" t="s">
        <v>48</v>
      </c>
      <c r="E20" s="16" t="s">
        <v>15</v>
      </c>
      <c r="F20" s="18">
        <v>2105948000</v>
      </c>
      <c r="G20" s="18">
        <v>968490000</v>
      </c>
      <c r="H20" s="19">
        <f t="shared" si="0"/>
        <v>0.45988315001130131</v>
      </c>
      <c r="I20" s="18">
        <v>498596000</v>
      </c>
      <c r="J20" s="19">
        <f t="shared" si="1"/>
        <v>0.23675608324612005</v>
      </c>
      <c r="K20" s="18">
        <v>0</v>
      </c>
      <c r="L20" s="19">
        <f t="shared" si="2"/>
        <v>0</v>
      </c>
      <c r="M20" s="20">
        <f t="shared" si="3"/>
        <v>0</v>
      </c>
      <c r="N20" s="1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97"/>
      <c r="B21" s="109" t="s">
        <v>49</v>
      </c>
      <c r="C21" s="112" t="s">
        <v>50</v>
      </c>
      <c r="D21" s="115" t="s">
        <v>51</v>
      </c>
      <c r="E21" s="16" t="s">
        <v>15</v>
      </c>
      <c r="F21" s="18">
        <f t="shared" ref="F21:G21" si="6">F22+F23</f>
        <v>105633880000</v>
      </c>
      <c r="G21" s="18">
        <f t="shared" si="6"/>
        <v>72246154215</v>
      </c>
      <c r="H21" s="19">
        <f t="shared" si="0"/>
        <v>0.68392976017732188</v>
      </c>
      <c r="I21" s="18">
        <f>I22+I23</f>
        <v>69812868415</v>
      </c>
      <c r="J21" s="19">
        <f t="shared" si="1"/>
        <v>0.66089467143496006</v>
      </c>
      <c r="K21" s="18">
        <v>0</v>
      </c>
      <c r="L21" s="19">
        <f t="shared" si="2"/>
        <v>0</v>
      </c>
      <c r="M21" s="20">
        <f t="shared" si="3"/>
        <v>0</v>
      </c>
      <c r="N21" s="1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97"/>
      <c r="B22" s="110"/>
      <c r="C22" s="113"/>
      <c r="D22" s="113"/>
      <c r="E22" s="21" t="s">
        <v>19</v>
      </c>
      <c r="F22" s="18">
        <v>97451839000</v>
      </c>
      <c r="G22" s="18">
        <v>72246154215</v>
      </c>
      <c r="H22" s="19">
        <f t="shared" si="0"/>
        <v>0.7413523947454701</v>
      </c>
      <c r="I22" s="18">
        <v>69812868415</v>
      </c>
      <c r="J22" s="19">
        <f t="shared" si="1"/>
        <v>0.71638328359303716</v>
      </c>
      <c r="K22" s="18">
        <v>0</v>
      </c>
      <c r="L22" s="19">
        <f t="shared" si="2"/>
        <v>0</v>
      </c>
      <c r="M22" s="20">
        <f t="shared" si="3"/>
        <v>0</v>
      </c>
      <c r="N22" s="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97"/>
      <c r="B23" s="111"/>
      <c r="C23" s="114"/>
      <c r="D23" s="114"/>
      <c r="E23" s="21" t="s">
        <v>20</v>
      </c>
      <c r="F23" s="18">
        <v>8182041000</v>
      </c>
      <c r="G23" s="18">
        <v>0</v>
      </c>
      <c r="H23" s="19">
        <f t="shared" si="0"/>
        <v>0</v>
      </c>
      <c r="I23" s="18">
        <v>0</v>
      </c>
      <c r="J23" s="19">
        <f t="shared" si="1"/>
        <v>0</v>
      </c>
      <c r="K23" s="18">
        <v>0</v>
      </c>
      <c r="L23" s="19">
        <f t="shared" si="2"/>
        <v>0</v>
      </c>
      <c r="M23" s="20" t="str">
        <f t="shared" si="3"/>
        <v>-</v>
      </c>
      <c r="N23" s="1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97"/>
      <c r="B24" s="109" t="s">
        <v>52</v>
      </c>
      <c r="C24" s="112" t="s">
        <v>53</v>
      </c>
      <c r="D24" s="115" t="s">
        <v>54</v>
      </c>
      <c r="E24" s="16" t="s">
        <v>15</v>
      </c>
      <c r="F24" s="18">
        <f t="shared" ref="F24:G24" si="7">F25+F26</f>
        <v>176720781000</v>
      </c>
      <c r="G24" s="18">
        <f t="shared" si="7"/>
        <v>66899211239</v>
      </c>
      <c r="H24" s="19">
        <f t="shared" si="0"/>
        <v>0.378558825172915</v>
      </c>
      <c r="I24" s="18">
        <f>I25+I26</f>
        <v>19557242172</v>
      </c>
      <c r="J24" s="19">
        <f t="shared" si="1"/>
        <v>0.11066747250285183</v>
      </c>
      <c r="K24" s="18">
        <v>0</v>
      </c>
      <c r="L24" s="19">
        <f t="shared" si="2"/>
        <v>0</v>
      </c>
      <c r="M24" s="20">
        <f t="shared" si="3"/>
        <v>0</v>
      </c>
      <c r="N24" s="1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97"/>
      <c r="B25" s="110"/>
      <c r="C25" s="113"/>
      <c r="D25" s="113"/>
      <c r="E25" s="21" t="s">
        <v>19</v>
      </c>
      <c r="F25" s="18">
        <v>160813575000</v>
      </c>
      <c r="G25" s="18">
        <v>66899211239</v>
      </c>
      <c r="H25" s="19">
        <f t="shared" si="0"/>
        <v>0.416004751085224</v>
      </c>
      <c r="I25" s="18">
        <v>19557242172</v>
      </c>
      <c r="J25" s="19">
        <f t="shared" si="1"/>
        <v>0.12161437348805908</v>
      </c>
      <c r="K25" s="18">
        <v>0</v>
      </c>
      <c r="L25" s="19">
        <f t="shared" si="2"/>
        <v>0</v>
      </c>
      <c r="M25" s="20">
        <f t="shared" si="3"/>
        <v>0</v>
      </c>
      <c r="N25" s="1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97"/>
      <c r="B26" s="111"/>
      <c r="C26" s="114"/>
      <c r="D26" s="114"/>
      <c r="E26" s="21" t="s">
        <v>20</v>
      </c>
      <c r="F26" s="18">
        <v>15907206000</v>
      </c>
      <c r="G26" s="18">
        <v>0</v>
      </c>
      <c r="H26" s="19">
        <f t="shared" si="0"/>
        <v>0</v>
      </c>
      <c r="I26" s="18">
        <v>0</v>
      </c>
      <c r="J26" s="19">
        <f t="shared" si="1"/>
        <v>0</v>
      </c>
      <c r="K26" s="18">
        <v>0</v>
      </c>
      <c r="L26" s="19">
        <f t="shared" si="2"/>
        <v>0</v>
      </c>
      <c r="M26" s="20" t="str">
        <f t="shared" si="3"/>
        <v>-</v>
      </c>
      <c r="N26" s="1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9.75" customHeight="1" x14ac:dyDescent="0.25">
      <c r="A27" s="97"/>
      <c r="B27" s="84" t="s">
        <v>55</v>
      </c>
      <c r="C27" s="83" t="s">
        <v>56</v>
      </c>
      <c r="D27" s="85" t="s">
        <v>57</v>
      </c>
      <c r="E27" s="16" t="s">
        <v>15</v>
      </c>
      <c r="F27" s="18">
        <v>73821831000</v>
      </c>
      <c r="G27" s="18">
        <v>31597346448</v>
      </c>
      <c r="H27" s="19">
        <f t="shared" si="0"/>
        <v>0.42802171146364548</v>
      </c>
      <c r="I27" s="18">
        <v>20796586991</v>
      </c>
      <c r="J27" s="19">
        <f t="shared" si="1"/>
        <v>0.2817132372536249</v>
      </c>
      <c r="K27" s="18">
        <v>0</v>
      </c>
      <c r="L27" s="19">
        <f t="shared" si="2"/>
        <v>0</v>
      </c>
      <c r="M27" s="20">
        <f t="shared" si="3"/>
        <v>0</v>
      </c>
      <c r="N27" s="1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5">
      <c r="A28" s="97"/>
      <c r="B28" s="99" t="s">
        <v>58</v>
      </c>
      <c r="C28" s="100"/>
      <c r="D28" s="101"/>
      <c r="E28" s="25" t="s">
        <v>15</v>
      </c>
      <c r="F28" s="26">
        <f>F19+F20+F21+F24+F27</f>
        <v>383844253000</v>
      </c>
      <c r="G28" s="26">
        <f>G19+G20+G21+G24+G27</f>
        <v>195429012662</v>
      </c>
      <c r="H28" s="27">
        <f t="shared" si="0"/>
        <v>0.50913622161746941</v>
      </c>
      <c r="I28" s="26">
        <f>I19+I20+I21+I24+I27</f>
        <v>133323338678</v>
      </c>
      <c r="J28" s="27">
        <f t="shared" si="1"/>
        <v>0.34733707131470326</v>
      </c>
      <c r="K28" s="26">
        <f>K19+K20+K21+K24+K27</f>
        <v>0</v>
      </c>
      <c r="L28" s="27">
        <f t="shared" si="2"/>
        <v>0</v>
      </c>
      <c r="M28" s="28">
        <f t="shared" si="3"/>
        <v>0</v>
      </c>
      <c r="N28" s="1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1.25" customHeight="1" x14ac:dyDescent="0.25">
      <c r="A29" s="97"/>
      <c r="B29" s="84" t="s">
        <v>59</v>
      </c>
      <c r="C29" s="83" t="s">
        <v>60</v>
      </c>
      <c r="D29" s="85" t="s">
        <v>61</v>
      </c>
      <c r="E29" s="16" t="s">
        <v>15</v>
      </c>
      <c r="F29" s="18">
        <v>40156486000</v>
      </c>
      <c r="G29" s="18">
        <v>14686779046</v>
      </c>
      <c r="H29" s="19">
        <f t="shared" si="0"/>
        <v>0.36573865168381514</v>
      </c>
      <c r="I29" s="18">
        <v>13335583046</v>
      </c>
      <c r="J29" s="19">
        <f t="shared" si="1"/>
        <v>0.33209038873570762</v>
      </c>
      <c r="K29" s="18">
        <v>0</v>
      </c>
      <c r="L29" s="19">
        <f t="shared" si="2"/>
        <v>0</v>
      </c>
      <c r="M29" s="20">
        <f t="shared" si="3"/>
        <v>0</v>
      </c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1.25" customHeight="1" x14ac:dyDescent="0.25">
      <c r="A30" s="97"/>
      <c r="B30" s="84" t="s">
        <v>62</v>
      </c>
      <c r="C30" s="83" t="s">
        <v>63</v>
      </c>
      <c r="D30" s="85" t="s">
        <v>64</v>
      </c>
      <c r="E30" s="16" t="s">
        <v>15</v>
      </c>
      <c r="F30" s="18">
        <v>44778066000</v>
      </c>
      <c r="G30" s="18">
        <v>32985944189</v>
      </c>
      <c r="H30" s="19">
        <f t="shared" si="0"/>
        <v>0.73665406158899316</v>
      </c>
      <c r="I30" s="18">
        <v>29006030189</v>
      </c>
      <c r="J30" s="19">
        <f t="shared" si="1"/>
        <v>0.64777317959645686</v>
      </c>
      <c r="K30" s="18">
        <v>0</v>
      </c>
      <c r="L30" s="19">
        <f t="shared" si="2"/>
        <v>0</v>
      </c>
      <c r="M30" s="20">
        <f t="shared" si="3"/>
        <v>0</v>
      </c>
      <c r="N30" s="1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5">
      <c r="A31" s="97"/>
      <c r="B31" s="99" t="s">
        <v>65</v>
      </c>
      <c r="C31" s="100"/>
      <c r="D31" s="101"/>
      <c r="E31" s="25" t="s">
        <v>15</v>
      </c>
      <c r="F31" s="26">
        <f>F29+F30</f>
        <v>84934552000</v>
      </c>
      <c r="G31" s="26">
        <f>G29+G30</f>
        <v>47672723235</v>
      </c>
      <c r="H31" s="27">
        <f t="shared" si="0"/>
        <v>0.56128774582810537</v>
      </c>
      <c r="I31" s="26">
        <f>I29+I30</f>
        <v>42341613235</v>
      </c>
      <c r="J31" s="27">
        <f t="shared" si="1"/>
        <v>0.49852047533022836</v>
      </c>
      <c r="K31" s="26">
        <f>K29+K30</f>
        <v>0</v>
      </c>
      <c r="L31" s="27">
        <f t="shared" si="2"/>
        <v>0</v>
      </c>
      <c r="M31" s="28">
        <f t="shared" si="3"/>
        <v>0</v>
      </c>
      <c r="N31" s="1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5">
      <c r="A32" s="97"/>
      <c r="B32" s="108" t="s">
        <v>66</v>
      </c>
      <c r="C32" s="100"/>
      <c r="D32" s="101"/>
      <c r="E32" s="29" t="s">
        <v>15</v>
      </c>
      <c r="F32" s="30">
        <f>F16+F18+F28+F31</f>
        <v>536708112000</v>
      </c>
      <c r="G32" s="30">
        <f>G16+G18+G28+G31</f>
        <v>279021103881</v>
      </c>
      <c r="H32" s="31">
        <f t="shared" si="0"/>
        <v>0.51987495184533372</v>
      </c>
      <c r="I32" s="30">
        <f>I16+I18+I28+I31</f>
        <v>207758406321</v>
      </c>
      <c r="J32" s="31">
        <f t="shared" si="1"/>
        <v>0.38709757068288919</v>
      </c>
      <c r="K32" s="30">
        <f>K16+K18+K28+K31</f>
        <v>0</v>
      </c>
      <c r="L32" s="31">
        <f t="shared" si="2"/>
        <v>0</v>
      </c>
      <c r="M32" s="32">
        <f t="shared" si="3"/>
        <v>0</v>
      </c>
      <c r="N32" s="1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5">
      <c r="A33" s="98"/>
      <c r="B33" s="102" t="s">
        <v>67</v>
      </c>
      <c r="C33" s="103"/>
      <c r="D33" s="103"/>
      <c r="E33" s="104"/>
      <c r="F33" s="36">
        <f>F12+F32</f>
        <v>633015780000</v>
      </c>
      <c r="G33" s="36">
        <f>G12+G32</f>
        <v>336734139467</v>
      </c>
      <c r="H33" s="37">
        <f t="shared" si="0"/>
        <v>0.53195220420413536</v>
      </c>
      <c r="I33" s="36">
        <f>I12+I32</f>
        <v>261811218453</v>
      </c>
      <c r="J33" s="37">
        <f t="shared" si="1"/>
        <v>0.41359351018548068</v>
      </c>
      <c r="K33" s="36">
        <f>K12+K32</f>
        <v>0</v>
      </c>
      <c r="L33" s="37">
        <f t="shared" si="2"/>
        <v>0</v>
      </c>
      <c r="M33" s="38">
        <f t="shared" si="3"/>
        <v>0</v>
      </c>
      <c r="N33" s="1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5">
      <c r="A34" s="1"/>
      <c r="B34" s="1"/>
      <c r="C34" s="1"/>
      <c r="D34" s="2"/>
      <c r="E34" s="3"/>
      <c r="F34" s="39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5">
      <c r="A35" s="1"/>
      <c r="B35" s="1"/>
      <c r="C35" s="1"/>
      <c r="D35" s="2"/>
      <c r="E35" s="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5">
      <c r="A36" s="1"/>
      <c r="B36" s="1"/>
      <c r="C36" s="1"/>
      <c r="D36" s="2"/>
      <c r="E36" s="3"/>
      <c r="F36" s="39"/>
      <c r="G36" s="1"/>
      <c r="H36" s="1"/>
      <c r="I36" s="39"/>
      <c r="J36" s="15"/>
      <c r="K36" s="39"/>
      <c r="L36" s="40"/>
      <c r="M36" s="4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5">
      <c r="A37" s="1"/>
      <c r="B37" s="1"/>
      <c r="C37" s="1"/>
      <c r="D37" s="2"/>
      <c r="E37" s="3"/>
      <c r="F37" s="1"/>
      <c r="G37" s="1"/>
      <c r="H37" s="1"/>
      <c r="I37" s="3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5">
      <c r="A38" s="1"/>
      <c r="B38" s="1"/>
      <c r="C38" s="1"/>
      <c r="D38" s="2"/>
      <c r="E38" s="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5">
      <c r="A39" s="1"/>
      <c r="B39" s="1"/>
      <c r="C39" s="1"/>
      <c r="D39" s="2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5">
      <c r="A40" s="1"/>
      <c r="B40" s="1"/>
      <c r="C40" s="1"/>
      <c r="D40" s="2"/>
      <c r="E40" s="3"/>
      <c r="F40" s="78"/>
      <c r="G40" s="78"/>
      <c r="H40" s="78"/>
      <c r="I40" s="78"/>
      <c r="J40" s="78"/>
      <c r="K40" s="78"/>
      <c r="L40" s="78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5">
      <c r="A41" s="1"/>
      <c r="B41" s="1"/>
      <c r="C41" s="1"/>
      <c r="D41" s="2"/>
      <c r="E41" s="3"/>
      <c r="F41" s="78"/>
      <c r="G41" s="79"/>
      <c r="H41" s="78"/>
      <c r="I41" s="80"/>
      <c r="J41" s="78"/>
      <c r="K41" s="78"/>
      <c r="L41" s="78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5">
      <c r="A42" s="1"/>
      <c r="B42" s="1"/>
      <c r="C42" s="1"/>
      <c r="D42" s="2"/>
      <c r="E42" s="3"/>
      <c r="F42" s="78"/>
      <c r="G42" s="80"/>
      <c r="H42" s="78"/>
      <c r="I42" s="78"/>
      <c r="J42" s="78"/>
      <c r="K42" s="78"/>
      <c r="L42" s="78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5">
      <c r="A43" s="1"/>
      <c r="B43" s="1"/>
      <c r="C43" s="1"/>
      <c r="D43" s="2"/>
      <c r="E43" s="3"/>
      <c r="F43" s="78"/>
      <c r="G43" s="81"/>
      <c r="H43" s="78"/>
      <c r="I43" s="81"/>
      <c r="J43" s="78"/>
      <c r="K43" s="82"/>
      <c r="L43" s="78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5">
      <c r="A44" s="1"/>
      <c r="B44" s="1"/>
      <c r="C44" s="1"/>
      <c r="D44" s="2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5">
      <c r="A45" s="1"/>
      <c r="B45" s="1"/>
      <c r="C45" s="1"/>
      <c r="D45" s="2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5">
      <c r="A46" s="1"/>
      <c r="B46" s="1"/>
      <c r="C46" s="1"/>
      <c r="D46" s="2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5">
      <c r="A47" s="1"/>
      <c r="B47" s="1"/>
      <c r="C47" s="1"/>
      <c r="D47" s="2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5">
      <c r="A48" s="1"/>
      <c r="B48" s="1"/>
      <c r="C48" s="1"/>
      <c r="D48" s="2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5">
      <c r="A49" s="1"/>
      <c r="B49" s="1"/>
      <c r="C49" s="1"/>
      <c r="D49" s="2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5">
      <c r="A50" s="1"/>
      <c r="B50" s="1"/>
      <c r="C50" s="1"/>
      <c r="D50" s="2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5">
      <c r="A51" s="1"/>
      <c r="B51" s="1"/>
      <c r="C51" s="1"/>
      <c r="D51" s="2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5">
      <c r="A52" s="1"/>
      <c r="B52" s="1"/>
      <c r="C52" s="1"/>
      <c r="D52" s="2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5">
      <c r="A53" s="1"/>
      <c r="B53" s="1"/>
      <c r="C53" s="1"/>
      <c r="D53" s="2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5">
      <c r="A54" s="1"/>
      <c r="B54" s="1"/>
      <c r="C54" s="1"/>
      <c r="D54" s="2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5">
      <c r="A55" s="1"/>
      <c r="B55" s="1"/>
      <c r="C55" s="1"/>
      <c r="D55" s="2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1"/>
      <c r="B56" s="1"/>
      <c r="C56" s="1"/>
      <c r="D56" s="2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"/>
      <c r="B57" s="1"/>
      <c r="C57" s="1"/>
      <c r="D57" s="2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/>
      <c r="B58" s="1"/>
      <c r="C58" s="1"/>
      <c r="D58" s="2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"/>
      <c r="B59" s="1"/>
      <c r="C59" s="1"/>
      <c r="D59" s="2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/>
      <c r="B60" s="1"/>
      <c r="C60" s="1"/>
      <c r="D60" s="2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"/>
      <c r="B61" s="1"/>
      <c r="C61" s="1"/>
      <c r="D61" s="2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1"/>
      <c r="C62" s="1"/>
      <c r="D62" s="2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1"/>
      <c r="C63" s="1"/>
      <c r="D63" s="2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1"/>
      <c r="C64" s="1"/>
      <c r="D64" s="2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1"/>
      <c r="C65" s="1"/>
      <c r="D65" s="2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1"/>
      <c r="C66" s="1"/>
      <c r="D66" s="2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1"/>
      <c r="C67" s="1"/>
      <c r="D67" s="2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1"/>
      <c r="C68" s="1"/>
      <c r="D68" s="2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1"/>
      <c r="C69" s="1"/>
      <c r="D69" s="2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1"/>
      <c r="C70" s="1"/>
      <c r="D70" s="2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1"/>
      <c r="C71" s="1"/>
      <c r="D71" s="2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1"/>
      <c r="C72" s="1"/>
      <c r="D72" s="2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1"/>
      <c r="C73" s="1"/>
      <c r="D73" s="2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1"/>
      <c r="C74" s="1"/>
      <c r="D74" s="2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1"/>
      <c r="C75" s="1"/>
      <c r="D75" s="2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1"/>
      <c r="C76" s="1"/>
      <c r="D76" s="2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1"/>
      <c r="C77" s="1"/>
      <c r="D77" s="2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1"/>
      <c r="C78" s="1"/>
      <c r="D78" s="2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1"/>
      <c r="C79" s="1"/>
      <c r="D79" s="2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1"/>
      <c r="C80" s="1"/>
      <c r="D80" s="2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1"/>
      <c r="C81" s="1"/>
      <c r="D81" s="2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1"/>
      <c r="C82" s="1"/>
      <c r="D82" s="2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1"/>
      <c r="C83" s="1"/>
      <c r="D83" s="2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1"/>
      <c r="C84" s="1"/>
      <c r="D84" s="2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1"/>
      <c r="C85" s="1"/>
      <c r="D85" s="2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1"/>
      <c r="C86" s="1"/>
      <c r="D86" s="2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1"/>
      <c r="C87" s="1"/>
      <c r="D87" s="2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1"/>
      <c r="C88" s="1"/>
      <c r="D88" s="2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1"/>
      <c r="C89" s="1"/>
      <c r="D89" s="2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1"/>
      <c r="C90" s="1"/>
      <c r="D90" s="2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1"/>
      <c r="C91" s="1"/>
      <c r="D91" s="2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1"/>
      <c r="C92" s="1"/>
      <c r="D92" s="2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1"/>
      <c r="C93" s="1"/>
      <c r="D93" s="2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1"/>
      <c r="C94" s="1"/>
      <c r="D94" s="2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1"/>
      <c r="C95" s="1"/>
      <c r="D95" s="2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1"/>
      <c r="C96" s="1"/>
      <c r="D96" s="2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1"/>
      <c r="C97" s="1"/>
      <c r="D97" s="2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1"/>
      <c r="C98" s="1"/>
      <c r="D98" s="2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1"/>
      <c r="C99" s="1"/>
      <c r="D99" s="2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1"/>
      <c r="C100" s="1"/>
      <c r="D100" s="2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1"/>
      <c r="C101" s="1"/>
      <c r="D101" s="2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1"/>
      <c r="C102" s="1"/>
      <c r="D102" s="2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1"/>
      <c r="C103" s="1"/>
      <c r="D103" s="2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1"/>
      <c r="C104" s="1"/>
      <c r="D104" s="2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1"/>
      <c r="C105" s="1"/>
      <c r="D105" s="2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1"/>
      <c r="C106" s="1"/>
      <c r="D106" s="2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1"/>
      <c r="C107" s="1"/>
      <c r="D107" s="2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1"/>
      <c r="C108" s="1"/>
      <c r="D108" s="2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1"/>
      <c r="C109" s="1"/>
      <c r="D109" s="2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1"/>
      <c r="C110" s="1"/>
      <c r="D110" s="2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1"/>
      <c r="C111" s="1"/>
      <c r="D111" s="2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1"/>
      <c r="C112" s="1"/>
      <c r="D112" s="2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1"/>
      <c r="C113" s="1"/>
      <c r="D113" s="2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1"/>
      <c r="C114" s="1"/>
      <c r="D114" s="2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1"/>
      <c r="C115" s="1"/>
      <c r="D115" s="2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1"/>
      <c r="C116" s="1"/>
      <c r="D116" s="2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1"/>
      <c r="C117" s="1"/>
      <c r="D117" s="2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1"/>
      <c r="C118" s="1"/>
      <c r="D118" s="2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1"/>
      <c r="C119" s="1"/>
      <c r="D119" s="2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1"/>
      <c r="C120" s="1"/>
      <c r="D120" s="2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1"/>
      <c r="C121" s="1"/>
      <c r="D121" s="2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1"/>
      <c r="C122" s="1"/>
      <c r="D122" s="2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1"/>
      <c r="C123" s="1"/>
      <c r="D123" s="2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1"/>
      <c r="C124" s="1"/>
      <c r="D124" s="2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1"/>
      <c r="C125" s="1"/>
      <c r="D125" s="2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1"/>
      <c r="C126" s="1"/>
      <c r="D126" s="2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1"/>
      <c r="C127" s="1"/>
      <c r="D127" s="2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1"/>
      <c r="C128" s="1"/>
      <c r="D128" s="2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1"/>
      <c r="C129" s="1"/>
      <c r="D129" s="2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1"/>
      <c r="C130" s="1"/>
      <c r="D130" s="2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1"/>
      <c r="C131" s="1"/>
      <c r="D131" s="2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1"/>
      <c r="C132" s="1"/>
      <c r="D132" s="2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1"/>
      <c r="C133" s="1"/>
      <c r="D133" s="2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1"/>
      <c r="C134" s="1"/>
      <c r="D134" s="2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1"/>
      <c r="C135" s="1"/>
      <c r="D135" s="2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1"/>
      <c r="C136" s="1"/>
      <c r="D136" s="2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1"/>
      <c r="C137" s="1"/>
      <c r="D137" s="2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1"/>
      <c r="C138" s="1"/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1"/>
      <c r="C139" s="1"/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1"/>
      <c r="C140" s="1"/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1"/>
      <c r="C141" s="1"/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1"/>
      <c r="C142" s="1"/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1"/>
      <c r="C143" s="1"/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1"/>
      <c r="C144" s="1"/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1"/>
      <c r="C145" s="1"/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1"/>
      <c r="C146" s="1"/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1"/>
      <c r="C147" s="1"/>
      <c r="D147" s="2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1"/>
      <c r="C148" s="1"/>
      <c r="D148" s="2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1"/>
      <c r="C149" s="1"/>
      <c r="D149" s="2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1"/>
      <c r="C150" s="1"/>
      <c r="D150" s="2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1"/>
      <c r="C151" s="1"/>
      <c r="D151" s="2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1"/>
      <c r="C152" s="1"/>
      <c r="D152" s="2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1"/>
      <c r="C153" s="1"/>
      <c r="D153" s="2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1"/>
      <c r="C154" s="1"/>
      <c r="D154" s="2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1"/>
      <c r="C155" s="1"/>
      <c r="D155" s="2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1"/>
      <c r="C156" s="1"/>
      <c r="D156" s="2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1"/>
      <c r="C157" s="1"/>
      <c r="D157" s="2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1"/>
      <c r="C158" s="1"/>
      <c r="D158" s="2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1"/>
      <c r="C159" s="1"/>
      <c r="D159" s="2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1"/>
      <c r="C160" s="1"/>
      <c r="D160" s="2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1"/>
      <c r="C161" s="1"/>
      <c r="D161" s="2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1"/>
      <c r="C162" s="1"/>
      <c r="D162" s="2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1"/>
      <c r="C163" s="1"/>
      <c r="D163" s="2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1"/>
      <c r="C164" s="1"/>
      <c r="D164" s="2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1"/>
      <c r="C165" s="1"/>
      <c r="D165" s="2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1"/>
      <c r="C166" s="1"/>
      <c r="D166" s="2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1"/>
      <c r="C167" s="1"/>
      <c r="D167" s="2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1"/>
      <c r="C168" s="1"/>
      <c r="D168" s="2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1"/>
      <c r="C169" s="1"/>
      <c r="D169" s="2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1"/>
      <c r="C170" s="1"/>
      <c r="D170" s="2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1"/>
      <c r="C171" s="1"/>
      <c r="D171" s="2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1"/>
      <c r="C172" s="1"/>
      <c r="D172" s="2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1"/>
      <c r="C173" s="1"/>
      <c r="D173" s="2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1"/>
      <c r="C174" s="1"/>
      <c r="D174" s="2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1"/>
      <c r="C175" s="1"/>
      <c r="D175" s="2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1"/>
      <c r="C176" s="1"/>
      <c r="D176" s="2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1"/>
      <c r="C177" s="1"/>
      <c r="D177" s="2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1"/>
      <c r="C178" s="1"/>
      <c r="D178" s="2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1"/>
      <c r="C179" s="1"/>
      <c r="D179" s="2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1"/>
      <c r="C180" s="1"/>
      <c r="D180" s="2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1"/>
      <c r="C181" s="1"/>
      <c r="D181" s="2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1"/>
      <c r="C182" s="1"/>
      <c r="D182" s="2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1"/>
      <c r="C183" s="1"/>
      <c r="D183" s="2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"/>
      <c r="C184" s="1"/>
      <c r="D184" s="2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"/>
      <c r="C185" s="1"/>
      <c r="D185" s="2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"/>
      <c r="C186" s="1"/>
      <c r="D186" s="2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"/>
      <c r="C187" s="1"/>
      <c r="D187" s="2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"/>
      <c r="C188" s="1"/>
      <c r="D188" s="2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"/>
      <c r="C189" s="1"/>
      <c r="D189" s="2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"/>
      <c r="C190" s="1"/>
      <c r="D190" s="2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"/>
      <c r="C191" s="1"/>
      <c r="D191" s="2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"/>
      <c r="C192" s="1"/>
      <c r="D192" s="2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"/>
      <c r="C193" s="1"/>
      <c r="D193" s="2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"/>
      <c r="C194" s="1"/>
      <c r="D194" s="2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"/>
      <c r="C195" s="1"/>
      <c r="D195" s="2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"/>
      <c r="C196" s="1"/>
      <c r="D196" s="2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"/>
      <c r="C197" s="1"/>
      <c r="D197" s="2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"/>
      <c r="C198" s="1"/>
      <c r="D198" s="2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"/>
      <c r="C199" s="1"/>
      <c r="D199" s="2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"/>
      <c r="C200" s="1"/>
      <c r="D200" s="2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"/>
      <c r="C201" s="1"/>
      <c r="D201" s="2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"/>
      <c r="C202" s="1"/>
      <c r="D202" s="2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"/>
      <c r="C203" s="1"/>
      <c r="D203" s="2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"/>
      <c r="C204" s="1"/>
      <c r="D204" s="2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"/>
      <c r="C205" s="1"/>
      <c r="D205" s="2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"/>
      <c r="C206" s="1"/>
      <c r="D206" s="2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"/>
      <c r="C207" s="1"/>
      <c r="D207" s="2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"/>
      <c r="C208" s="1"/>
      <c r="D208" s="2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"/>
      <c r="C209" s="1"/>
      <c r="D209" s="2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"/>
      <c r="C210" s="1"/>
      <c r="D210" s="2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"/>
      <c r="C211" s="1"/>
      <c r="D211" s="2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"/>
      <c r="C212" s="1"/>
      <c r="D212" s="2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"/>
      <c r="C213" s="1"/>
      <c r="D213" s="2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"/>
      <c r="C214" s="1"/>
      <c r="D214" s="2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"/>
      <c r="C215" s="1"/>
      <c r="D215" s="2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"/>
      <c r="C216" s="1"/>
      <c r="D216" s="2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"/>
      <c r="C217" s="1"/>
      <c r="D217" s="2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"/>
      <c r="C218" s="1"/>
      <c r="D218" s="2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"/>
      <c r="C219" s="1"/>
      <c r="D219" s="2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"/>
      <c r="C220" s="1"/>
      <c r="D220" s="2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"/>
      <c r="C221" s="1"/>
      <c r="D221" s="2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"/>
      <c r="C222" s="1"/>
      <c r="D222" s="2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1"/>
      <c r="C223" s="1"/>
      <c r="D223" s="2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1"/>
      <c r="C224" s="1"/>
      <c r="D224" s="2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1"/>
      <c r="C225" s="1"/>
      <c r="D225" s="2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1"/>
      <c r="C226" s="1"/>
      <c r="D226" s="2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1"/>
      <c r="C227" s="1"/>
      <c r="D227" s="2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1"/>
      <c r="C228" s="1"/>
      <c r="D228" s="2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1"/>
      <c r="C229" s="1"/>
      <c r="D229" s="2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1"/>
      <c r="C230" s="1"/>
      <c r="D230" s="2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1"/>
      <c r="C231" s="1"/>
      <c r="D231" s="2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1"/>
      <c r="C232" s="1"/>
      <c r="D232" s="2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1"/>
      <c r="C233" s="1"/>
      <c r="D233" s="2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1"/>
      <c r="C234" s="1"/>
      <c r="D234" s="2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1"/>
      <c r="C235" s="1"/>
      <c r="D235" s="2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"/>
      <c r="C236" s="1"/>
      <c r="D236" s="2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"/>
      <c r="C237" s="1"/>
      <c r="D237" s="2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1"/>
      <c r="C238" s="1"/>
      <c r="D238" s="2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1"/>
      <c r="C239" s="1"/>
      <c r="D239" s="2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1"/>
      <c r="C240" s="1"/>
      <c r="D240" s="2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1"/>
      <c r="C241" s="1"/>
      <c r="D241" s="2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1"/>
      <c r="C242" s="1"/>
      <c r="D242" s="2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1"/>
      <c r="C243" s="1"/>
      <c r="D243" s="2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1"/>
      <c r="C244" s="1"/>
      <c r="D244" s="2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1"/>
      <c r="C245" s="1"/>
      <c r="D245" s="2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1"/>
      <c r="C246" s="1"/>
      <c r="D246" s="2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1"/>
      <c r="C247" s="1"/>
      <c r="D247" s="2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1"/>
      <c r="C248" s="1"/>
      <c r="D248" s="2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1"/>
      <c r="C249" s="1"/>
      <c r="D249" s="2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1"/>
      <c r="C250" s="1"/>
      <c r="D250" s="2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1"/>
      <c r="C251" s="1"/>
      <c r="D251" s="2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1"/>
      <c r="C252" s="1"/>
      <c r="D252" s="2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1"/>
      <c r="C253" s="1"/>
      <c r="D253" s="2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1"/>
      <c r="C254" s="1"/>
      <c r="D254" s="2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1"/>
      <c r="C255" s="1"/>
      <c r="D255" s="2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1"/>
      <c r="C256" s="1"/>
      <c r="D256" s="2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1"/>
      <c r="C257" s="1"/>
      <c r="D257" s="2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1"/>
      <c r="C258" s="1"/>
      <c r="D258" s="2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1"/>
      <c r="C259" s="1"/>
      <c r="D259" s="2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1"/>
      <c r="C260" s="1"/>
      <c r="D260" s="2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1"/>
      <c r="C261" s="1"/>
      <c r="D261" s="2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1"/>
      <c r="C262" s="1"/>
      <c r="D262" s="2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1"/>
      <c r="C263" s="1"/>
      <c r="D263" s="2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1"/>
      <c r="C264" s="1"/>
      <c r="D264" s="2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1"/>
      <c r="C265" s="1"/>
      <c r="D265" s="2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1"/>
      <c r="C266" s="1"/>
      <c r="D266" s="2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1"/>
      <c r="C267" s="1"/>
      <c r="D267" s="2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1"/>
      <c r="C268" s="1"/>
      <c r="D268" s="2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1"/>
      <c r="C269" s="1"/>
      <c r="D269" s="2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1"/>
      <c r="C270" s="1"/>
      <c r="D270" s="2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1"/>
      <c r="C271" s="1"/>
      <c r="D271" s="2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1"/>
      <c r="C272" s="1"/>
      <c r="D272" s="2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1"/>
      <c r="C273" s="1"/>
      <c r="D273" s="2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1"/>
      <c r="C274" s="1"/>
      <c r="D274" s="2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1"/>
      <c r="C275" s="1"/>
      <c r="D275" s="2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1"/>
      <c r="C276" s="1"/>
      <c r="D276" s="2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1"/>
      <c r="C277" s="1"/>
      <c r="D277" s="2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1"/>
      <c r="C278" s="1"/>
      <c r="D278" s="2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1"/>
      <c r="C279" s="1"/>
      <c r="D279" s="2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1"/>
      <c r="C280" s="1"/>
      <c r="D280" s="2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1"/>
      <c r="C281" s="1"/>
      <c r="D281" s="2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1"/>
      <c r="C282" s="1"/>
      <c r="D282" s="2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1"/>
      <c r="C283" s="1"/>
      <c r="D283" s="2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1"/>
      <c r="C284" s="1"/>
      <c r="D284" s="2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1"/>
      <c r="C285" s="1"/>
      <c r="D285" s="2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1"/>
      <c r="C286" s="1"/>
      <c r="D286" s="2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1"/>
      <c r="C287" s="1"/>
      <c r="D287" s="2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1"/>
      <c r="C288" s="1"/>
      <c r="D288" s="2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1"/>
      <c r="C289" s="1"/>
      <c r="D289" s="2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1"/>
      <c r="C290" s="1"/>
      <c r="D290" s="2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1"/>
      <c r="C291" s="1"/>
      <c r="D291" s="2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1"/>
      <c r="C292" s="1"/>
      <c r="D292" s="2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1"/>
      <c r="C293" s="1"/>
      <c r="D293" s="2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1"/>
      <c r="C294" s="1"/>
      <c r="D294" s="2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1"/>
      <c r="C295" s="1"/>
      <c r="D295" s="2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1"/>
      <c r="C296" s="1"/>
      <c r="D296" s="2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1"/>
      <c r="C297" s="1"/>
      <c r="D297" s="2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1"/>
      <c r="C298" s="1"/>
      <c r="D298" s="2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1"/>
      <c r="C299" s="1"/>
      <c r="D299" s="2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1"/>
      <c r="C300" s="1"/>
      <c r="D300" s="2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1"/>
      <c r="C301" s="1"/>
      <c r="D301" s="2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1"/>
      <c r="C302" s="1"/>
      <c r="D302" s="2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1"/>
      <c r="C303" s="1"/>
      <c r="D303" s="2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1"/>
      <c r="C304" s="1"/>
      <c r="D304" s="2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1"/>
      <c r="C305" s="1"/>
      <c r="D305" s="2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1"/>
      <c r="C306" s="1"/>
      <c r="D306" s="2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1"/>
      <c r="C307" s="1"/>
      <c r="D307" s="2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1"/>
      <c r="C308" s="1"/>
      <c r="D308" s="2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1"/>
      <c r="C309" s="1"/>
      <c r="D309" s="2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1"/>
      <c r="C310" s="1"/>
      <c r="D310" s="2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1"/>
      <c r="C311" s="1"/>
      <c r="D311" s="2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1"/>
      <c r="C312" s="1"/>
      <c r="D312" s="2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1"/>
      <c r="C313" s="1"/>
      <c r="D313" s="2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1"/>
      <c r="C314" s="1"/>
      <c r="D314" s="2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1"/>
      <c r="C315" s="1"/>
      <c r="D315" s="2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1"/>
      <c r="C316" s="1"/>
      <c r="D316" s="2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1"/>
      <c r="C317" s="1"/>
      <c r="D317" s="2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1"/>
      <c r="C318" s="1"/>
      <c r="D318" s="2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1"/>
      <c r="C319" s="1"/>
      <c r="D319" s="2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1"/>
      <c r="C320" s="1"/>
      <c r="D320" s="2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1"/>
      <c r="C321" s="1"/>
      <c r="D321" s="2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1"/>
      <c r="C322" s="1"/>
      <c r="D322" s="2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1"/>
      <c r="C323" s="1"/>
      <c r="D323" s="2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1"/>
      <c r="C324" s="1"/>
      <c r="D324" s="2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1"/>
      <c r="C325" s="1"/>
      <c r="D325" s="2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1"/>
      <c r="C326" s="1"/>
      <c r="D326" s="2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1"/>
      <c r="C327" s="1"/>
      <c r="D327" s="2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1"/>
      <c r="C328" s="1"/>
      <c r="D328" s="2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1"/>
      <c r="C329" s="1"/>
      <c r="D329" s="2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1"/>
      <c r="C330" s="1"/>
      <c r="D330" s="2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1"/>
      <c r="C331" s="1"/>
      <c r="D331" s="2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1"/>
      <c r="C332" s="1"/>
      <c r="D332" s="2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1"/>
      <c r="C333" s="1"/>
      <c r="D333" s="2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1"/>
      <c r="C334" s="1"/>
      <c r="D334" s="2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1"/>
      <c r="C335" s="1"/>
      <c r="D335" s="2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1"/>
      <c r="C336" s="1"/>
      <c r="D336" s="2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1"/>
      <c r="C337" s="1"/>
      <c r="D337" s="2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1"/>
      <c r="C338" s="1"/>
      <c r="D338" s="2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1"/>
      <c r="C339" s="1"/>
      <c r="D339" s="2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1"/>
      <c r="C340" s="1"/>
      <c r="D340" s="2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1"/>
      <c r="C341" s="1"/>
      <c r="D341" s="2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1"/>
      <c r="C342" s="1"/>
      <c r="D342" s="2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1"/>
      <c r="C343" s="1"/>
      <c r="D343" s="2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1"/>
      <c r="C344" s="1"/>
      <c r="D344" s="2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1"/>
      <c r="C345" s="1"/>
      <c r="D345" s="2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1"/>
      <c r="C346" s="1"/>
      <c r="D346" s="2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1"/>
      <c r="C347" s="1"/>
      <c r="D347" s="2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1"/>
      <c r="C348" s="1"/>
      <c r="D348" s="2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1"/>
      <c r="C349" s="1"/>
      <c r="D349" s="2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1"/>
      <c r="C350" s="1"/>
      <c r="D350" s="2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1"/>
      <c r="C351" s="1"/>
      <c r="D351" s="2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1"/>
      <c r="C352" s="1"/>
      <c r="D352" s="2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1"/>
      <c r="C353" s="1"/>
      <c r="D353" s="2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1"/>
      <c r="C354" s="1"/>
      <c r="D354" s="2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1"/>
      <c r="C355" s="1"/>
      <c r="D355" s="2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1"/>
      <c r="C356" s="1"/>
      <c r="D356" s="2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1"/>
      <c r="C357" s="1"/>
      <c r="D357" s="2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1"/>
      <c r="C358" s="1"/>
      <c r="D358" s="2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1"/>
      <c r="C359" s="1"/>
      <c r="D359" s="2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1"/>
      <c r="C360" s="1"/>
      <c r="D360" s="2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1"/>
      <c r="C361" s="1"/>
      <c r="D361" s="2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1"/>
      <c r="C362" s="1"/>
      <c r="D362" s="2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1"/>
      <c r="C363" s="1"/>
      <c r="D363" s="2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1"/>
      <c r="C364" s="1"/>
      <c r="D364" s="2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1"/>
      <c r="C365" s="1"/>
      <c r="D365" s="2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1"/>
      <c r="C366" s="1"/>
      <c r="D366" s="2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1"/>
      <c r="C367" s="1"/>
      <c r="D367" s="2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1"/>
      <c r="C368" s="1"/>
      <c r="D368" s="2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1"/>
      <c r="C369" s="1"/>
      <c r="D369" s="2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1"/>
      <c r="C370" s="1"/>
      <c r="D370" s="2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1"/>
      <c r="C371" s="1"/>
      <c r="D371" s="2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1"/>
      <c r="C372" s="1"/>
      <c r="D372" s="2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1"/>
      <c r="C373" s="1"/>
      <c r="D373" s="2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1"/>
      <c r="C374" s="1"/>
      <c r="D374" s="2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1"/>
      <c r="C375" s="1"/>
      <c r="D375" s="2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1"/>
      <c r="C376" s="1"/>
      <c r="D376" s="2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1"/>
      <c r="C377" s="1"/>
      <c r="D377" s="2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1"/>
      <c r="C378" s="1"/>
      <c r="D378" s="2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1"/>
      <c r="C379" s="1"/>
      <c r="D379" s="2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1"/>
      <c r="C380" s="1"/>
      <c r="D380" s="2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1"/>
      <c r="C381" s="1"/>
      <c r="D381" s="2"/>
      <c r="E381" s="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1"/>
      <c r="C382" s="1"/>
      <c r="D382" s="2"/>
      <c r="E382" s="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1"/>
      <c r="C383" s="1"/>
      <c r="D383" s="2"/>
      <c r="E383" s="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1"/>
      <c r="C384" s="1"/>
      <c r="D384" s="2"/>
      <c r="E384" s="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1"/>
      <c r="C385" s="1"/>
      <c r="D385" s="2"/>
      <c r="E385" s="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1"/>
      <c r="C386" s="1"/>
      <c r="D386" s="2"/>
      <c r="E386" s="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1"/>
      <c r="C387" s="1"/>
      <c r="D387" s="2"/>
      <c r="E387" s="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1"/>
      <c r="C388" s="1"/>
      <c r="D388" s="2"/>
      <c r="E388" s="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1"/>
      <c r="C389" s="1"/>
      <c r="D389" s="2"/>
      <c r="E389" s="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1"/>
      <c r="C390" s="1"/>
      <c r="D390" s="2"/>
      <c r="E390" s="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1"/>
      <c r="C391" s="1"/>
      <c r="D391" s="2"/>
      <c r="E391" s="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1"/>
      <c r="C392" s="1"/>
      <c r="D392" s="2"/>
      <c r="E392" s="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1"/>
      <c r="C393" s="1"/>
      <c r="D393" s="2"/>
      <c r="E393" s="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1"/>
      <c r="C394" s="1"/>
      <c r="D394" s="2"/>
      <c r="E394" s="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1"/>
      <c r="C395" s="1"/>
      <c r="D395" s="2"/>
      <c r="E395" s="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1"/>
      <c r="C396" s="1"/>
      <c r="D396" s="2"/>
      <c r="E396" s="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1"/>
      <c r="C397" s="1"/>
      <c r="D397" s="2"/>
      <c r="E397" s="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1"/>
      <c r="C398" s="1"/>
      <c r="D398" s="2"/>
      <c r="E398" s="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1"/>
      <c r="C399" s="1"/>
      <c r="D399" s="2"/>
      <c r="E399" s="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1"/>
      <c r="C400" s="1"/>
      <c r="D400" s="2"/>
      <c r="E400" s="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1"/>
      <c r="C401" s="1"/>
      <c r="D401" s="2"/>
      <c r="E401" s="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1"/>
      <c r="C402" s="1"/>
      <c r="D402" s="2"/>
      <c r="E402" s="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1"/>
      <c r="C403" s="1"/>
      <c r="D403" s="2"/>
      <c r="E403" s="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1"/>
      <c r="C404" s="1"/>
      <c r="D404" s="2"/>
      <c r="E404" s="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1"/>
      <c r="C405" s="1"/>
      <c r="D405" s="2"/>
      <c r="E405" s="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1"/>
      <c r="C406" s="1"/>
      <c r="D406" s="2"/>
      <c r="E406" s="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1"/>
      <c r="C407" s="1"/>
      <c r="D407" s="2"/>
      <c r="E407" s="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1"/>
      <c r="C408" s="1"/>
      <c r="D408" s="2"/>
      <c r="E408" s="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1"/>
      <c r="C409" s="1"/>
      <c r="D409" s="2"/>
      <c r="E409" s="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1"/>
      <c r="C410" s="1"/>
      <c r="D410" s="2"/>
      <c r="E410" s="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1"/>
      <c r="C411" s="1"/>
      <c r="D411" s="2"/>
      <c r="E411" s="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1"/>
      <c r="C412" s="1"/>
      <c r="D412" s="2"/>
      <c r="E412" s="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1"/>
      <c r="C413" s="1"/>
      <c r="D413" s="2"/>
      <c r="E413" s="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1"/>
      <c r="C414" s="1"/>
      <c r="D414" s="2"/>
      <c r="E414" s="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1"/>
      <c r="C415" s="1"/>
      <c r="D415" s="2"/>
      <c r="E415" s="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1"/>
      <c r="C416" s="1"/>
      <c r="D416" s="2"/>
      <c r="E416" s="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1"/>
      <c r="C417" s="1"/>
      <c r="D417" s="2"/>
      <c r="E417" s="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1"/>
      <c r="C418" s="1"/>
      <c r="D418" s="2"/>
      <c r="E418" s="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1"/>
      <c r="C419" s="1"/>
      <c r="D419" s="2"/>
      <c r="E419" s="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1"/>
      <c r="C420" s="1"/>
      <c r="D420" s="2"/>
      <c r="E420" s="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1"/>
      <c r="C421" s="1"/>
      <c r="D421" s="2"/>
      <c r="E421" s="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1"/>
      <c r="C422" s="1"/>
      <c r="D422" s="2"/>
      <c r="E422" s="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1"/>
      <c r="C423" s="1"/>
      <c r="D423" s="2"/>
      <c r="E423" s="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1"/>
      <c r="C424" s="1"/>
      <c r="D424" s="2"/>
      <c r="E424" s="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1"/>
      <c r="C425" s="1"/>
      <c r="D425" s="2"/>
      <c r="E425" s="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1"/>
      <c r="C426" s="1"/>
      <c r="D426" s="2"/>
      <c r="E426" s="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1"/>
      <c r="C427" s="1"/>
      <c r="D427" s="2"/>
      <c r="E427" s="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1"/>
      <c r="C428" s="1"/>
      <c r="D428" s="2"/>
      <c r="E428" s="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1"/>
      <c r="C429" s="1"/>
      <c r="D429" s="2"/>
      <c r="E429" s="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1"/>
      <c r="C430" s="1"/>
      <c r="D430" s="2"/>
      <c r="E430" s="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1"/>
      <c r="C431" s="1"/>
      <c r="D431" s="2"/>
      <c r="E431" s="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1"/>
      <c r="C432" s="1"/>
      <c r="D432" s="2"/>
      <c r="E432" s="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1"/>
      <c r="C433" s="1"/>
      <c r="D433" s="2"/>
      <c r="E433" s="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1"/>
      <c r="C434" s="1"/>
      <c r="D434" s="2"/>
      <c r="E434" s="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1"/>
      <c r="C435" s="1"/>
      <c r="D435" s="2"/>
      <c r="E435" s="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1"/>
      <c r="C436" s="1"/>
      <c r="D436" s="2"/>
      <c r="E436" s="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1"/>
      <c r="C437" s="1"/>
      <c r="D437" s="2"/>
      <c r="E437" s="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1"/>
      <c r="C438" s="1"/>
      <c r="D438" s="2"/>
      <c r="E438" s="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1"/>
      <c r="C439" s="1"/>
      <c r="D439" s="2"/>
      <c r="E439" s="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1"/>
      <c r="C440" s="1"/>
      <c r="D440" s="2"/>
      <c r="E440" s="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1"/>
      <c r="C441" s="1"/>
      <c r="D441" s="2"/>
      <c r="E441" s="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1"/>
      <c r="C442" s="1"/>
      <c r="D442" s="2"/>
      <c r="E442" s="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1"/>
      <c r="C443" s="1"/>
      <c r="D443" s="2"/>
      <c r="E443" s="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1"/>
      <c r="C444" s="1"/>
      <c r="D444" s="2"/>
      <c r="E444" s="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1"/>
      <c r="C445" s="1"/>
      <c r="D445" s="2"/>
      <c r="E445" s="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1"/>
      <c r="C446" s="1"/>
      <c r="D446" s="2"/>
      <c r="E446" s="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1"/>
      <c r="C447" s="1"/>
      <c r="D447" s="2"/>
      <c r="E447" s="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1"/>
      <c r="C448" s="1"/>
      <c r="D448" s="2"/>
      <c r="E448" s="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1"/>
      <c r="C449" s="1"/>
      <c r="D449" s="2"/>
      <c r="E449" s="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1"/>
      <c r="C450" s="1"/>
      <c r="D450" s="2"/>
      <c r="E450" s="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1"/>
      <c r="C451" s="1"/>
      <c r="D451" s="2"/>
      <c r="E451" s="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1"/>
      <c r="C452" s="1"/>
      <c r="D452" s="2"/>
      <c r="E452" s="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1"/>
      <c r="C453" s="1"/>
      <c r="D453" s="2"/>
      <c r="E453" s="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1"/>
      <c r="C454" s="1"/>
      <c r="D454" s="2"/>
      <c r="E454" s="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1"/>
      <c r="C455" s="1"/>
      <c r="D455" s="2"/>
      <c r="E455" s="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1"/>
      <c r="C456" s="1"/>
      <c r="D456" s="2"/>
      <c r="E456" s="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1"/>
      <c r="C457" s="1"/>
      <c r="D457" s="2"/>
      <c r="E457" s="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1"/>
      <c r="C458" s="1"/>
      <c r="D458" s="2"/>
      <c r="E458" s="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1"/>
      <c r="C459" s="1"/>
      <c r="D459" s="2"/>
      <c r="E459" s="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1"/>
      <c r="C460" s="1"/>
      <c r="D460" s="2"/>
      <c r="E460" s="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1"/>
      <c r="C461" s="1"/>
      <c r="D461" s="2"/>
      <c r="E461" s="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1"/>
      <c r="C462" s="1"/>
      <c r="D462" s="2"/>
      <c r="E462" s="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1"/>
      <c r="C463" s="1"/>
      <c r="D463" s="2"/>
      <c r="E463" s="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1"/>
      <c r="C464" s="1"/>
      <c r="D464" s="2"/>
      <c r="E464" s="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1"/>
      <c r="C465" s="1"/>
      <c r="D465" s="2"/>
      <c r="E465" s="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1"/>
      <c r="C466" s="1"/>
      <c r="D466" s="2"/>
      <c r="E466" s="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1"/>
      <c r="C467" s="1"/>
      <c r="D467" s="2"/>
      <c r="E467" s="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1"/>
      <c r="C468" s="1"/>
      <c r="D468" s="2"/>
      <c r="E468" s="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1"/>
      <c r="C469" s="1"/>
      <c r="D469" s="2"/>
      <c r="E469" s="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1"/>
      <c r="C470" s="1"/>
      <c r="D470" s="2"/>
      <c r="E470" s="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1"/>
      <c r="C471" s="1"/>
      <c r="D471" s="2"/>
      <c r="E471" s="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1"/>
      <c r="C472" s="1"/>
      <c r="D472" s="2"/>
      <c r="E472" s="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1"/>
      <c r="C473" s="1"/>
      <c r="D473" s="2"/>
      <c r="E473" s="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1"/>
      <c r="C474" s="1"/>
      <c r="D474" s="2"/>
      <c r="E474" s="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1"/>
      <c r="C475" s="1"/>
      <c r="D475" s="2"/>
      <c r="E475" s="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1"/>
      <c r="C476" s="1"/>
      <c r="D476" s="2"/>
      <c r="E476" s="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1"/>
      <c r="C477" s="1"/>
      <c r="D477" s="2"/>
      <c r="E477" s="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1"/>
      <c r="C478" s="1"/>
      <c r="D478" s="2"/>
      <c r="E478" s="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1"/>
      <c r="C479" s="1"/>
      <c r="D479" s="2"/>
      <c r="E479" s="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1"/>
      <c r="C480" s="1"/>
      <c r="D480" s="2"/>
      <c r="E480" s="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1"/>
      <c r="C481" s="1"/>
      <c r="D481" s="2"/>
      <c r="E481" s="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1"/>
      <c r="C482" s="1"/>
      <c r="D482" s="2"/>
      <c r="E482" s="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1"/>
      <c r="C483" s="1"/>
      <c r="D483" s="2"/>
      <c r="E483" s="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1"/>
      <c r="C484" s="1"/>
      <c r="D484" s="2"/>
      <c r="E484" s="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1"/>
      <c r="C485" s="1"/>
      <c r="D485" s="2"/>
      <c r="E485" s="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1"/>
      <c r="C486" s="1"/>
      <c r="D486" s="2"/>
      <c r="E486" s="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1"/>
      <c r="C487" s="1"/>
      <c r="D487" s="2"/>
      <c r="E487" s="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1"/>
      <c r="C488" s="1"/>
      <c r="D488" s="2"/>
      <c r="E488" s="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1"/>
      <c r="C489" s="1"/>
      <c r="D489" s="2"/>
      <c r="E489" s="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1"/>
      <c r="C490" s="1"/>
      <c r="D490" s="2"/>
      <c r="E490" s="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1"/>
      <c r="C491" s="1"/>
      <c r="D491" s="2"/>
      <c r="E491" s="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1"/>
      <c r="C492" s="1"/>
      <c r="D492" s="2"/>
      <c r="E492" s="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1"/>
      <c r="C493" s="1"/>
      <c r="D493" s="2"/>
      <c r="E493" s="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1"/>
      <c r="C494" s="1"/>
      <c r="D494" s="2"/>
      <c r="E494" s="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1"/>
      <c r="C495" s="1"/>
      <c r="D495" s="2"/>
      <c r="E495" s="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1"/>
      <c r="C496" s="1"/>
      <c r="D496" s="2"/>
      <c r="E496" s="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1"/>
      <c r="C497" s="1"/>
      <c r="D497" s="2"/>
      <c r="E497" s="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1"/>
      <c r="C498" s="1"/>
      <c r="D498" s="2"/>
      <c r="E498" s="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1"/>
      <c r="C499" s="1"/>
      <c r="D499" s="2"/>
      <c r="E499" s="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1"/>
      <c r="C500" s="1"/>
      <c r="D500" s="2"/>
      <c r="E500" s="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1"/>
      <c r="C501" s="1"/>
      <c r="D501" s="2"/>
      <c r="E501" s="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1"/>
      <c r="C502" s="1"/>
      <c r="D502" s="2"/>
      <c r="E502" s="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1"/>
      <c r="C503" s="1"/>
      <c r="D503" s="2"/>
      <c r="E503" s="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1"/>
      <c r="C504" s="1"/>
      <c r="D504" s="2"/>
      <c r="E504" s="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1"/>
      <c r="C505" s="1"/>
      <c r="D505" s="2"/>
      <c r="E505" s="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1"/>
      <c r="C506" s="1"/>
      <c r="D506" s="2"/>
      <c r="E506" s="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1"/>
      <c r="C507" s="1"/>
      <c r="D507" s="2"/>
      <c r="E507" s="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1"/>
      <c r="C508" s="1"/>
      <c r="D508" s="2"/>
      <c r="E508" s="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1"/>
      <c r="C509" s="1"/>
      <c r="D509" s="2"/>
      <c r="E509" s="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1"/>
      <c r="C510" s="1"/>
      <c r="D510" s="2"/>
      <c r="E510" s="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1"/>
      <c r="C511" s="1"/>
      <c r="D511" s="2"/>
      <c r="E511" s="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1"/>
      <c r="C512" s="1"/>
      <c r="D512" s="2"/>
      <c r="E512" s="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1"/>
      <c r="C513" s="1"/>
      <c r="D513" s="2"/>
      <c r="E513" s="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1"/>
      <c r="C514" s="1"/>
      <c r="D514" s="2"/>
      <c r="E514" s="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1"/>
      <c r="C515" s="1"/>
      <c r="D515" s="2"/>
      <c r="E515" s="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1"/>
      <c r="C516" s="1"/>
      <c r="D516" s="2"/>
      <c r="E516" s="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1"/>
      <c r="C517" s="1"/>
      <c r="D517" s="2"/>
      <c r="E517" s="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1"/>
      <c r="C518" s="1"/>
      <c r="D518" s="2"/>
      <c r="E518" s="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1"/>
      <c r="C519" s="1"/>
      <c r="D519" s="2"/>
      <c r="E519" s="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1"/>
      <c r="C520" s="1"/>
      <c r="D520" s="2"/>
      <c r="E520" s="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1"/>
      <c r="C521" s="1"/>
      <c r="D521" s="2"/>
      <c r="E521" s="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1"/>
      <c r="C522" s="1"/>
      <c r="D522" s="2"/>
      <c r="E522" s="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1"/>
      <c r="C523" s="1"/>
      <c r="D523" s="2"/>
      <c r="E523" s="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1"/>
      <c r="C524" s="1"/>
      <c r="D524" s="2"/>
      <c r="E524" s="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1"/>
      <c r="C525" s="1"/>
      <c r="D525" s="2"/>
      <c r="E525" s="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1"/>
      <c r="C526" s="1"/>
      <c r="D526" s="2"/>
      <c r="E526" s="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1"/>
      <c r="C527" s="1"/>
      <c r="D527" s="2"/>
      <c r="E527" s="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1"/>
      <c r="C528" s="1"/>
      <c r="D528" s="2"/>
      <c r="E528" s="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1"/>
      <c r="C529" s="1"/>
      <c r="D529" s="2"/>
      <c r="E529" s="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1"/>
      <c r="C530" s="1"/>
      <c r="D530" s="2"/>
      <c r="E530" s="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1"/>
      <c r="C531" s="1"/>
      <c r="D531" s="2"/>
      <c r="E531" s="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1"/>
      <c r="C532" s="1"/>
      <c r="D532" s="2"/>
      <c r="E532" s="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1"/>
      <c r="C533" s="1"/>
      <c r="D533" s="2"/>
      <c r="E533" s="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1"/>
      <c r="C534" s="1"/>
      <c r="D534" s="2"/>
      <c r="E534" s="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1"/>
      <c r="C535" s="1"/>
      <c r="D535" s="2"/>
      <c r="E535" s="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1"/>
      <c r="C536" s="1"/>
      <c r="D536" s="2"/>
      <c r="E536" s="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1"/>
      <c r="C537" s="1"/>
      <c r="D537" s="2"/>
      <c r="E537" s="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1"/>
      <c r="C538" s="1"/>
      <c r="D538" s="2"/>
      <c r="E538" s="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1"/>
      <c r="C539" s="1"/>
      <c r="D539" s="2"/>
      <c r="E539" s="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1"/>
      <c r="C540" s="1"/>
      <c r="D540" s="2"/>
      <c r="E540" s="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1"/>
      <c r="C541" s="1"/>
      <c r="D541" s="2"/>
      <c r="E541" s="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1"/>
      <c r="C542" s="1"/>
      <c r="D542" s="2"/>
      <c r="E542" s="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1"/>
      <c r="C543" s="1"/>
      <c r="D543" s="2"/>
      <c r="E543" s="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1"/>
      <c r="C544" s="1"/>
      <c r="D544" s="2"/>
      <c r="E544" s="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1"/>
      <c r="C545" s="1"/>
      <c r="D545" s="2"/>
      <c r="E545" s="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1"/>
      <c r="C546" s="1"/>
      <c r="D546" s="2"/>
      <c r="E546" s="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1"/>
      <c r="C547" s="1"/>
      <c r="D547" s="2"/>
      <c r="E547" s="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1"/>
      <c r="C548" s="1"/>
      <c r="D548" s="2"/>
      <c r="E548" s="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1"/>
      <c r="C549" s="1"/>
      <c r="D549" s="2"/>
      <c r="E549" s="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1"/>
      <c r="C550" s="1"/>
      <c r="D550" s="2"/>
      <c r="E550" s="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1"/>
      <c r="C551" s="1"/>
      <c r="D551" s="2"/>
      <c r="E551" s="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1"/>
      <c r="C552" s="1"/>
      <c r="D552" s="2"/>
      <c r="E552" s="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1"/>
      <c r="C553" s="1"/>
      <c r="D553" s="2"/>
      <c r="E553" s="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1"/>
      <c r="C554" s="1"/>
      <c r="D554" s="2"/>
      <c r="E554" s="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1"/>
      <c r="C555" s="1"/>
      <c r="D555" s="2"/>
      <c r="E555" s="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1"/>
      <c r="C556" s="1"/>
      <c r="D556" s="2"/>
      <c r="E556" s="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1"/>
      <c r="C557" s="1"/>
      <c r="D557" s="2"/>
      <c r="E557" s="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1"/>
      <c r="C558" s="1"/>
      <c r="D558" s="2"/>
      <c r="E558" s="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1"/>
      <c r="C559" s="1"/>
      <c r="D559" s="2"/>
      <c r="E559" s="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1"/>
      <c r="C560" s="1"/>
      <c r="D560" s="2"/>
      <c r="E560" s="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1"/>
      <c r="C561" s="1"/>
      <c r="D561" s="2"/>
      <c r="E561" s="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1"/>
      <c r="C562" s="1"/>
      <c r="D562" s="2"/>
      <c r="E562" s="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1"/>
      <c r="C563" s="1"/>
      <c r="D563" s="2"/>
      <c r="E563" s="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1"/>
      <c r="C564" s="1"/>
      <c r="D564" s="2"/>
      <c r="E564" s="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1"/>
      <c r="C565" s="1"/>
      <c r="D565" s="2"/>
      <c r="E565" s="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1"/>
      <c r="C566" s="1"/>
      <c r="D566" s="2"/>
      <c r="E566" s="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1"/>
      <c r="C567" s="1"/>
      <c r="D567" s="2"/>
      <c r="E567" s="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1"/>
      <c r="C568" s="1"/>
      <c r="D568" s="2"/>
      <c r="E568" s="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1"/>
      <c r="C569" s="1"/>
      <c r="D569" s="2"/>
      <c r="E569" s="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1"/>
      <c r="C570" s="1"/>
      <c r="D570" s="2"/>
      <c r="E570" s="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1"/>
      <c r="C571" s="1"/>
      <c r="D571" s="2"/>
      <c r="E571" s="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1"/>
      <c r="C572" s="1"/>
      <c r="D572" s="2"/>
      <c r="E572" s="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1"/>
      <c r="C573" s="1"/>
      <c r="D573" s="2"/>
      <c r="E573" s="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1"/>
      <c r="C574" s="1"/>
      <c r="D574" s="2"/>
      <c r="E574" s="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1"/>
      <c r="C575" s="1"/>
      <c r="D575" s="2"/>
      <c r="E575" s="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1"/>
      <c r="C576" s="1"/>
      <c r="D576" s="2"/>
      <c r="E576" s="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1"/>
      <c r="C577" s="1"/>
      <c r="D577" s="2"/>
      <c r="E577" s="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1"/>
      <c r="C578" s="1"/>
      <c r="D578" s="2"/>
      <c r="E578" s="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1"/>
      <c r="C579" s="1"/>
      <c r="D579" s="2"/>
      <c r="E579" s="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1"/>
      <c r="C580" s="1"/>
      <c r="D580" s="2"/>
      <c r="E580" s="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1"/>
      <c r="C581" s="1"/>
      <c r="D581" s="2"/>
      <c r="E581" s="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1"/>
      <c r="C582" s="1"/>
      <c r="D582" s="2"/>
      <c r="E582" s="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1"/>
      <c r="C583" s="1"/>
      <c r="D583" s="2"/>
      <c r="E583" s="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1"/>
      <c r="C584" s="1"/>
      <c r="D584" s="2"/>
      <c r="E584" s="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1"/>
      <c r="C585" s="1"/>
      <c r="D585" s="2"/>
      <c r="E585" s="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1"/>
      <c r="C586" s="1"/>
      <c r="D586" s="2"/>
      <c r="E586" s="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1"/>
      <c r="C587" s="1"/>
      <c r="D587" s="2"/>
      <c r="E587" s="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1"/>
      <c r="C588" s="1"/>
      <c r="D588" s="2"/>
      <c r="E588" s="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1"/>
      <c r="C589" s="1"/>
      <c r="D589" s="2"/>
      <c r="E589" s="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1"/>
      <c r="C590" s="1"/>
      <c r="D590" s="2"/>
      <c r="E590" s="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1"/>
      <c r="C591" s="1"/>
      <c r="D591" s="2"/>
      <c r="E591" s="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1"/>
      <c r="C592" s="1"/>
      <c r="D592" s="2"/>
      <c r="E592" s="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1"/>
      <c r="C593" s="1"/>
      <c r="D593" s="2"/>
      <c r="E593" s="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1"/>
      <c r="C594" s="1"/>
      <c r="D594" s="2"/>
      <c r="E594" s="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1"/>
      <c r="C595" s="1"/>
      <c r="D595" s="2"/>
      <c r="E595" s="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1"/>
      <c r="C596" s="1"/>
      <c r="D596" s="2"/>
      <c r="E596" s="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1"/>
      <c r="C597" s="1"/>
      <c r="D597" s="2"/>
      <c r="E597" s="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1"/>
      <c r="C598" s="1"/>
      <c r="D598" s="2"/>
      <c r="E598" s="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1"/>
      <c r="C599" s="1"/>
      <c r="D599" s="2"/>
      <c r="E599" s="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1"/>
      <c r="C600" s="1"/>
      <c r="D600" s="2"/>
      <c r="E600" s="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1"/>
      <c r="C601" s="1"/>
      <c r="D601" s="2"/>
      <c r="E601" s="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1"/>
      <c r="C602" s="1"/>
      <c r="D602" s="2"/>
      <c r="E602" s="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1"/>
      <c r="C603" s="1"/>
      <c r="D603" s="2"/>
      <c r="E603" s="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1"/>
      <c r="C604" s="1"/>
      <c r="D604" s="2"/>
      <c r="E604" s="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1"/>
      <c r="C605" s="1"/>
      <c r="D605" s="2"/>
      <c r="E605" s="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1"/>
      <c r="C606" s="1"/>
      <c r="D606" s="2"/>
      <c r="E606" s="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1"/>
      <c r="C607" s="1"/>
      <c r="D607" s="2"/>
      <c r="E607" s="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1"/>
      <c r="C608" s="1"/>
      <c r="D608" s="2"/>
      <c r="E608" s="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B609" s="1"/>
      <c r="C609" s="1"/>
      <c r="D609" s="2"/>
      <c r="E609" s="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1"/>
      <c r="C610" s="1"/>
      <c r="D610" s="2"/>
      <c r="E610" s="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1"/>
      <c r="C611" s="1"/>
      <c r="D611" s="2"/>
      <c r="E611" s="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B612" s="1"/>
      <c r="C612" s="1"/>
      <c r="D612" s="2"/>
      <c r="E612" s="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1"/>
      <c r="C613" s="1"/>
      <c r="D613" s="2"/>
      <c r="E613" s="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1"/>
      <c r="C614" s="1"/>
      <c r="D614" s="2"/>
      <c r="E614" s="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B615" s="1"/>
      <c r="C615" s="1"/>
      <c r="D615" s="2"/>
      <c r="E615" s="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1"/>
      <c r="C616" s="1"/>
      <c r="D616" s="2"/>
      <c r="E616" s="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1"/>
      <c r="C617" s="1"/>
      <c r="D617" s="2"/>
      <c r="E617" s="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B618" s="1"/>
      <c r="C618" s="1"/>
      <c r="D618" s="2"/>
      <c r="E618" s="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1"/>
      <c r="C619" s="1"/>
      <c r="D619" s="2"/>
      <c r="E619" s="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1"/>
      <c r="C620" s="1"/>
      <c r="D620" s="2"/>
      <c r="E620" s="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B621" s="1"/>
      <c r="C621" s="1"/>
      <c r="D621" s="2"/>
      <c r="E621" s="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1"/>
      <c r="C622" s="1"/>
      <c r="D622" s="2"/>
      <c r="E622" s="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1"/>
      <c r="C623" s="1"/>
      <c r="D623" s="2"/>
      <c r="E623" s="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B624" s="1"/>
      <c r="C624" s="1"/>
      <c r="D624" s="2"/>
      <c r="E624" s="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1"/>
      <c r="C625" s="1"/>
      <c r="D625" s="2"/>
      <c r="E625" s="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1"/>
      <c r="C626" s="1"/>
      <c r="D626" s="2"/>
      <c r="E626" s="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B627" s="1"/>
      <c r="C627" s="1"/>
      <c r="D627" s="2"/>
      <c r="E627" s="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1"/>
      <c r="C628" s="1"/>
      <c r="D628" s="2"/>
      <c r="E628" s="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1"/>
      <c r="C629" s="1"/>
      <c r="D629" s="2"/>
      <c r="E629" s="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B630" s="1"/>
      <c r="C630" s="1"/>
      <c r="D630" s="2"/>
      <c r="E630" s="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1"/>
      <c r="C631" s="1"/>
      <c r="D631" s="2"/>
      <c r="E631" s="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1"/>
      <c r="C632" s="1"/>
      <c r="D632" s="2"/>
      <c r="E632" s="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B633" s="1"/>
      <c r="C633" s="1"/>
      <c r="D633" s="2"/>
      <c r="E633" s="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1"/>
      <c r="C634" s="1"/>
      <c r="D634" s="2"/>
      <c r="E634" s="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1"/>
      <c r="C635" s="1"/>
      <c r="D635" s="2"/>
      <c r="E635" s="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B636" s="1"/>
      <c r="C636" s="1"/>
      <c r="D636" s="2"/>
      <c r="E636" s="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1"/>
      <c r="C637" s="1"/>
      <c r="D637" s="2"/>
      <c r="E637" s="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1"/>
      <c r="C638" s="1"/>
      <c r="D638" s="2"/>
      <c r="E638" s="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B639" s="1"/>
      <c r="C639" s="1"/>
      <c r="D639" s="2"/>
      <c r="E639" s="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1"/>
      <c r="C640" s="1"/>
      <c r="D640" s="2"/>
      <c r="E640" s="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1"/>
      <c r="C641" s="1"/>
      <c r="D641" s="2"/>
      <c r="E641" s="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B642" s="1"/>
      <c r="C642" s="1"/>
      <c r="D642" s="2"/>
      <c r="E642" s="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1"/>
      <c r="C643" s="1"/>
      <c r="D643" s="2"/>
      <c r="E643" s="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1"/>
      <c r="C644" s="1"/>
      <c r="D644" s="2"/>
      <c r="E644" s="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B645" s="1"/>
      <c r="C645" s="1"/>
      <c r="D645" s="2"/>
      <c r="E645" s="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1"/>
      <c r="C646" s="1"/>
      <c r="D646" s="2"/>
      <c r="E646" s="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1"/>
      <c r="C647" s="1"/>
      <c r="D647" s="2"/>
      <c r="E647" s="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B648" s="1"/>
      <c r="C648" s="1"/>
      <c r="D648" s="2"/>
      <c r="E648" s="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1"/>
      <c r="C649" s="1"/>
      <c r="D649" s="2"/>
      <c r="E649" s="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1"/>
      <c r="C650" s="1"/>
      <c r="D650" s="2"/>
      <c r="E650" s="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B651" s="1"/>
      <c r="C651" s="1"/>
      <c r="D651" s="2"/>
      <c r="E651" s="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1"/>
      <c r="C652" s="1"/>
      <c r="D652" s="2"/>
      <c r="E652" s="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1"/>
      <c r="C653" s="1"/>
      <c r="D653" s="2"/>
      <c r="E653" s="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B654" s="1"/>
      <c r="C654" s="1"/>
      <c r="D654" s="2"/>
      <c r="E654" s="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1"/>
      <c r="C655" s="1"/>
      <c r="D655" s="2"/>
      <c r="E655" s="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1"/>
      <c r="C656" s="1"/>
      <c r="D656" s="2"/>
      <c r="E656" s="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B657" s="1"/>
      <c r="C657" s="1"/>
      <c r="D657" s="2"/>
      <c r="E657" s="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1"/>
      <c r="C658" s="1"/>
      <c r="D658" s="2"/>
      <c r="E658" s="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1"/>
      <c r="C659" s="1"/>
      <c r="D659" s="2"/>
      <c r="E659" s="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B660" s="1"/>
      <c r="C660" s="1"/>
      <c r="D660" s="2"/>
      <c r="E660" s="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1"/>
      <c r="C661" s="1"/>
      <c r="D661" s="2"/>
      <c r="E661" s="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1"/>
      <c r="C662" s="1"/>
      <c r="D662" s="2"/>
      <c r="E662" s="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B663" s="1"/>
      <c r="C663" s="1"/>
      <c r="D663" s="2"/>
      <c r="E663" s="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1"/>
      <c r="C664" s="1"/>
      <c r="D664" s="2"/>
      <c r="E664" s="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1"/>
      <c r="C665" s="1"/>
      <c r="D665" s="2"/>
      <c r="E665" s="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B666" s="1"/>
      <c r="C666" s="1"/>
      <c r="D666" s="2"/>
      <c r="E666" s="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1"/>
      <c r="C667" s="1"/>
      <c r="D667" s="2"/>
      <c r="E667" s="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1"/>
      <c r="C668" s="1"/>
      <c r="D668" s="2"/>
      <c r="E668" s="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B669" s="1"/>
      <c r="C669" s="1"/>
      <c r="D669" s="2"/>
      <c r="E669" s="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1"/>
      <c r="C670" s="1"/>
      <c r="D670" s="2"/>
      <c r="E670" s="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1"/>
      <c r="C671" s="1"/>
      <c r="D671" s="2"/>
      <c r="E671" s="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B672" s="1"/>
      <c r="C672" s="1"/>
      <c r="D672" s="2"/>
      <c r="E672" s="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1"/>
      <c r="C673" s="1"/>
      <c r="D673" s="2"/>
      <c r="E673" s="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1"/>
      <c r="C674" s="1"/>
      <c r="D674" s="2"/>
      <c r="E674" s="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B675" s="1"/>
      <c r="C675" s="1"/>
      <c r="D675" s="2"/>
      <c r="E675" s="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1"/>
      <c r="C676" s="1"/>
      <c r="D676" s="2"/>
      <c r="E676" s="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1"/>
      <c r="C677" s="1"/>
      <c r="D677" s="2"/>
      <c r="E677" s="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B678" s="1"/>
      <c r="C678" s="1"/>
      <c r="D678" s="2"/>
      <c r="E678" s="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1"/>
      <c r="C679" s="1"/>
      <c r="D679" s="2"/>
      <c r="E679" s="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1"/>
      <c r="C680" s="1"/>
      <c r="D680" s="2"/>
      <c r="E680" s="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B681" s="1"/>
      <c r="C681" s="1"/>
      <c r="D681" s="2"/>
      <c r="E681" s="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1"/>
      <c r="C682" s="1"/>
      <c r="D682" s="2"/>
      <c r="E682" s="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1"/>
      <c r="C683" s="1"/>
      <c r="D683" s="2"/>
      <c r="E683" s="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B684" s="1"/>
      <c r="C684" s="1"/>
      <c r="D684" s="2"/>
      <c r="E684" s="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1"/>
      <c r="C685" s="1"/>
      <c r="D685" s="2"/>
      <c r="E685" s="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1"/>
      <c r="C686" s="1"/>
      <c r="D686" s="2"/>
      <c r="E686" s="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B687" s="1"/>
      <c r="C687" s="1"/>
      <c r="D687" s="2"/>
      <c r="E687" s="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1"/>
      <c r="C688" s="1"/>
      <c r="D688" s="2"/>
      <c r="E688" s="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1"/>
      <c r="C689" s="1"/>
      <c r="D689" s="2"/>
      <c r="E689" s="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B690" s="1"/>
      <c r="C690" s="1"/>
      <c r="D690" s="2"/>
      <c r="E690" s="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1"/>
      <c r="C691" s="1"/>
      <c r="D691" s="2"/>
      <c r="E691" s="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1"/>
      <c r="C692" s="1"/>
      <c r="D692" s="2"/>
      <c r="E692" s="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B693" s="1"/>
      <c r="C693" s="1"/>
      <c r="D693" s="2"/>
      <c r="E693" s="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1"/>
      <c r="C694" s="1"/>
      <c r="D694" s="2"/>
      <c r="E694" s="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1"/>
      <c r="C695" s="1"/>
      <c r="D695" s="2"/>
      <c r="E695" s="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B696" s="1"/>
      <c r="C696" s="1"/>
      <c r="D696" s="2"/>
      <c r="E696" s="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1"/>
      <c r="C697" s="1"/>
      <c r="D697" s="2"/>
      <c r="E697" s="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1"/>
      <c r="C698" s="1"/>
      <c r="D698" s="2"/>
      <c r="E698" s="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B699" s="1"/>
      <c r="C699" s="1"/>
      <c r="D699" s="2"/>
      <c r="E699" s="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1"/>
      <c r="C700" s="1"/>
      <c r="D700" s="2"/>
      <c r="E700" s="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1"/>
      <c r="C701" s="1"/>
      <c r="D701" s="2"/>
      <c r="E701" s="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B702" s="1"/>
      <c r="C702" s="1"/>
      <c r="D702" s="2"/>
      <c r="E702" s="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1"/>
      <c r="C703" s="1"/>
      <c r="D703" s="2"/>
      <c r="E703" s="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1"/>
      <c r="C704" s="1"/>
      <c r="D704" s="2"/>
      <c r="E704" s="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B705" s="1"/>
      <c r="C705" s="1"/>
      <c r="D705" s="2"/>
      <c r="E705" s="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1"/>
      <c r="C706" s="1"/>
      <c r="D706" s="2"/>
      <c r="E706" s="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1"/>
      <c r="C707" s="1"/>
      <c r="D707" s="2"/>
      <c r="E707" s="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B708" s="1"/>
      <c r="C708" s="1"/>
      <c r="D708" s="2"/>
      <c r="E708" s="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1"/>
      <c r="C709" s="1"/>
      <c r="D709" s="2"/>
      <c r="E709" s="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1"/>
      <c r="C710" s="1"/>
      <c r="D710" s="2"/>
      <c r="E710" s="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B711" s="1"/>
      <c r="C711" s="1"/>
      <c r="D711" s="2"/>
      <c r="E711" s="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1"/>
      <c r="C712" s="1"/>
      <c r="D712" s="2"/>
      <c r="E712" s="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1"/>
      <c r="C713" s="1"/>
      <c r="D713" s="2"/>
      <c r="E713" s="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B714" s="1"/>
      <c r="C714" s="1"/>
      <c r="D714" s="2"/>
      <c r="E714" s="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1"/>
      <c r="C715" s="1"/>
      <c r="D715" s="2"/>
      <c r="E715" s="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1"/>
      <c r="C716" s="1"/>
      <c r="D716" s="2"/>
      <c r="E716" s="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B717" s="1"/>
      <c r="C717" s="1"/>
      <c r="D717" s="2"/>
      <c r="E717" s="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1"/>
      <c r="C718" s="1"/>
      <c r="D718" s="2"/>
      <c r="E718" s="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1"/>
      <c r="C719" s="1"/>
      <c r="D719" s="2"/>
      <c r="E719" s="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B720" s="1"/>
      <c r="C720" s="1"/>
      <c r="D720" s="2"/>
      <c r="E720" s="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1"/>
      <c r="C721" s="1"/>
      <c r="D721" s="2"/>
      <c r="E721" s="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1"/>
      <c r="C722" s="1"/>
      <c r="D722" s="2"/>
      <c r="E722" s="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B723" s="1"/>
      <c r="C723" s="1"/>
      <c r="D723" s="2"/>
      <c r="E723" s="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1"/>
      <c r="C724" s="1"/>
      <c r="D724" s="2"/>
      <c r="E724" s="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1"/>
      <c r="C725" s="1"/>
      <c r="D725" s="2"/>
      <c r="E725" s="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B726" s="1"/>
      <c r="C726" s="1"/>
      <c r="D726" s="2"/>
      <c r="E726" s="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1"/>
      <c r="C727" s="1"/>
      <c r="D727" s="2"/>
      <c r="E727" s="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1"/>
      <c r="C728" s="1"/>
      <c r="D728" s="2"/>
      <c r="E728" s="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B729" s="1"/>
      <c r="C729" s="1"/>
      <c r="D729" s="2"/>
      <c r="E729" s="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1"/>
      <c r="C730" s="1"/>
      <c r="D730" s="2"/>
      <c r="E730" s="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1"/>
      <c r="C731" s="1"/>
      <c r="D731" s="2"/>
      <c r="E731" s="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B732" s="1"/>
      <c r="C732" s="1"/>
      <c r="D732" s="2"/>
      <c r="E732" s="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1"/>
      <c r="C733" s="1"/>
      <c r="D733" s="2"/>
      <c r="E733" s="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1"/>
      <c r="C734" s="1"/>
      <c r="D734" s="2"/>
      <c r="E734" s="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B735" s="1"/>
      <c r="C735" s="1"/>
      <c r="D735" s="2"/>
      <c r="E735" s="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1"/>
      <c r="C736" s="1"/>
      <c r="D736" s="2"/>
      <c r="E736" s="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1"/>
      <c r="C737" s="1"/>
      <c r="D737" s="2"/>
      <c r="E737" s="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B738" s="1"/>
      <c r="C738" s="1"/>
      <c r="D738" s="2"/>
      <c r="E738" s="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1"/>
      <c r="C739" s="1"/>
      <c r="D739" s="2"/>
      <c r="E739" s="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1"/>
      <c r="C740" s="1"/>
      <c r="D740" s="2"/>
      <c r="E740" s="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B741" s="1"/>
      <c r="C741" s="1"/>
      <c r="D741" s="2"/>
      <c r="E741" s="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1"/>
      <c r="C742" s="1"/>
      <c r="D742" s="2"/>
      <c r="E742" s="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1"/>
      <c r="C743" s="1"/>
      <c r="D743" s="2"/>
      <c r="E743" s="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B744" s="1"/>
      <c r="C744" s="1"/>
      <c r="D744" s="2"/>
      <c r="E744" s="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1"/>
      <c r="C745" s="1"/>
      <c r="D745" s="2"/>
      <c r="E745" s="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1"/>
      <c r="C746" s="1"/>
      <c r="D746" s="2"/>
      <c r="E746" s="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B747" s="1"/>
      <c r="C747" s="1"/>
      <c r="D747" s="2"/>
      <c r="E747" s="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1"/>
      <c r="C748" s="1"/>
      <c r="D748" s="2"/>
      <c r="E748" s="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1"/>
      <c r="C749" s="1"/>
      <c r="D749" s="2"/>
      <c r="E749" s="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B750" s="1"/>
      <c r="C750" s="1"/>
      <c r="D750" s="2"/>
      <c r="E750" s="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1"/>
      <c r="C751" s="1"/>
      <c r="D751" s="2"/>
      <c r="E751" s="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1"/>
      <c r="C752" s="1"/>
      <c r="D752" s="2"/>
      <c r="E752" s="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B753" s="1"/>
      <c r="C753" s="1"/>
      <c r="D753" s="2"/>
      <c r="E753" s="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1"/>
      <c r="C754" s="1"/>
      <c r="D754" s="2"/>
      <c r="E754" s="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1"/>
      <c r="C755" s="1"/>
      <c r="D755" s="2"/>
      <c r="E755" s="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B756" s="1"/>
      <c r="C756" s="1"/>
      <c r="D756" s="2"/>
      <c r="E756" s="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1"/>
      <c r="C757" s="1"/>
      <c r="D757" s="2"/>
      <c r="E757" s="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1"/>
      <c r="C758" s="1"/>
      <c r="D758" s="2"/>
      <c r="E758" s="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B759" s="1"/>
      <c r="C759" s="1"/>
      <c r="D759" s="2"/>
      <c r="E759" s="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1"/>
      <c r="C760" s="1"/>
      <c r="D760" s="2"/>
      <c r="E760" s="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1"/>
      <c r="C761" s="1"/>
      <c r="D761" s="2"/>
      <c r="E761" s="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B762" s="1"/>
      <c r="C762" s="1"/>
      <c r="D762" s="2"/>
      <c r="E762" s="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1"/>
      <c r="C763" s="1"/>
      <c r="D763" s="2"/>
      <c r="E763" s="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1"/>
      <c r="C764" s="1"/>
      <c r="D764" s="2"/>
      <c r="E764" s="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B765" s="1"/>
      <c r="C765" s="1"/>
      <c r="D765" s="2"/>
      <c r="E765" s="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1"/>
      <c r="C766" s="1"/>
      <c r="D766" s="2"/>
      <c r="E766" s="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1"/>
      <c r="C767" s="1"/>
      <c r="D767" s="2"/>
      <c r="E767" s="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B768" s="1"/>
      <c r="C768" s="1"/>
      <c r="D768" s="2"/>
      <c r="E768" s="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1"/>
      <c r="C769" s="1"/>
      <c r="D769" s="2"/>
      <c r="E769" s="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1"/>
      <c r="C770" s="1"/>
      <c r="D770" s="2"/>
      <c r="E770" s="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B771" s="1"/>
      <c r="C771" s="1"/>
      <c r="D771" s="2"/>
      <c r="E771" s="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1"/>
      <c r="C772" s="1"/>
      <c r="D772" s="2"/>
      <c r="E772" s="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1"/>
      <c r="C773" s="1"/>
      <c r="D773" s="2"/>
      <c r="E773" s="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B774" s="1"/>
      <c r="C774" s="1"/>
      <c r="D774" s="2"/>
      <c r="E774" s="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1"/>
      <c r="C775" s="1"/>
      <c r="D775" s="2"/>
      <c r="E775" s="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1"/>
      <c r="C776" s="1"/>
      <c r="D776" s="2"/>
      <c r="E776" s="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B777" s="1"/>
      <c r="C777" s="1"/>
      <c r="D777" s="2"/>
      <c r="E777" s="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1"/>
      <c r="C778" s="1"/>
      <c r="D778" s="2"/>
      <c r="E778" s="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1"/>
      <c r="C779" s="1"/>
      <c r="D779" s="2"/>
      <c r="E779" s="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B780" s="1"/>
      <c r="C780" s="1"/>
      <c r="D780" s="2"/>
      <c r="E780" s="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1"/>
      <c r="C781" s="1"/>
      <c r="D781" s="2"/>
      <c r="E781" s="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1"/>
      <c r="C782" s="1"/>
      <c r="D782" s="2"/>
      <c r="E782" s="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B783" s="1"/>
      <c r="C783" s="1"/>
      <c r="D783" s="2"/>
      <c r="E783" s="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1"/>
      <c r="C784" s="1"/>
      <c r="D784" s="2"/>
      <c r="E784" s="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1"/>
      <c r="C785" s="1"/>
      <c r="D785" s="2"/>
      <c r="E785" s="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B786" s="1"/>
      <c r="C786" s="1"/>
      <c r="D786" s="2"/>
      <c r="E786" s="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1"/>
      <c r="C787" s="1"/>
      <c r="D787" s="2"/>
      <c r="E787" s="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1"/>
      <c r="C788" s="1"/>
      <c r="D788" s="2"/>
      <c r="E788" s="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B789" s="1"/>
      <c r="C789" s="1"/>
      <c r="D789" s="2"/>
      <c r="E789" s="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1"/>
      <c r="C790" s="1"/>
      <c r="D790" s="2"/>
      <c r="E790" s="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1"/>
      <c r="C791" s="1"/>
      <c r="D791" s="2"/>
      <c r="E791" s="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B792" s="1"/>
      <c r="C792" s="1"/>
      <c r="D792" s="2"/>
      <c r="E792" s="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1"/>
      <c r="C793" s="1"/>
      <c r="D793" s="2"/>
      <c r="E793" s="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1"/>
      <c r="C794" s="1"/>
      <c r="D794" s="2"/>
      <c r="E794" s="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B795" s="1"/>
      <c r="C795" s="1"/>
      <c r="D795" s="2"/>
      <c r="E795" s="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1"/>
      <c r="C796" s="1"/>
      <c r="D796" s="2"/>
      <c r="E796" s="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1"/>
      <c r="C797" s="1"/>
      <c r="D797" s="2"/>
      <c r="E797" s="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B798" s="1"/>
      <c r="C798" s="1"/>
      <c r="D798" s="2"/>
      <c r="E798" s="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1"/>
      <c r="C799" s="1"/>
      <c r="D799" s="2"/>
      <c r="E799" s="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1"/>
      <c r="C800" s="1"/>
      <c r="D800" s="2"/>
      <c r="E800" s="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B801" s="1"/>
      <c r="C801" s="1"/>
      <c r="D801" s="2"/>
      <c r="E801" s="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1"/>
      <c r="C802" s="1"/>
      <c r="D802" s="2"/>
      <c r="E802" s="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1"/>
      <c r="C803" s="1"/>
      <c r="D803" s="2"/>
      <c r="E803" s="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B804" s="1"/>
      <c r="C804" s="1"/>
      <c r="D804" s="2"/>
      <c r="E804" s="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1"/>
      <c r="C805" s="1"/>
      <c r="D805" s="2"/>
      <c r="E805" s="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1"/>
      <c r="C806" s="1"/>
      <c r="D806" s="2"/>
      <c r="E806" s="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B807" s="1"/>
      <c r="C807" s="1"/>
      <c r="D807" s="2"/>
      <c r="E807" s="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1"/>
      <c r="C808" s="1"/>
      <c r="D808" s="2"/>
      <c r="E808" s="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1"/>
      <c r="C809" s="1"/>
      <c r="D809" s="2"/>
      <c r="E809" s="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B810" s="1"/>
      <c r="C810" s="1"/>
      <c r="D810" s="2"/>
      <c r="E810" s="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1"/>
      <c r="C811" s="1"/>
      <c r="D811" s="2"/>
      <c r="E811" s="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1"/>
      <c r="C812" s="1"/>
      <c r="D812" s="2"/>
      <c r="E812" s="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B813" s="1"/>
      <c r="C813" s="1"/>
      <c r="D813" s="2"/>
      <c r="E813" s="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1"/>
      <c r="C814" s="1"/>
      <c r="D814" s="2"/>
      <c r="E814" s="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1"/>
      <c r="C815" s="1"/>
      <c r="D815" s="2"/>
      <c r="E815" s="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B816" s="1"/>
      <c r="C816" s="1"/>
      <c r="D816" s="2"/>
      <c r="E816" s="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1"/>
      <c r="C817" s="1"/>
      <c r="D817" s="2"/>
      <c r="E817" s="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1"/>
      <c r="C818" s="1"/>
      <c r="D818" s="2"/>
      <c r="E818" s="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B819" s="1"/>
      <c r="C819" s="1"/>
      <c r="D819" s="2"/>
      <c r="E819" s="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1"/>
      <c r="C820" s="1"/>
      <c r="D820" s="2"/>
      <c r="E820" s="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1"/>
      <c r="C821" s="1"/>
      <c r="D821" s="2"/>
      <c r="E821" s="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B822" s="1"/>
      <c r="C822" s="1"/>
      <c r="D822" s="2"/>
      <c r="E822" s="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1"/>
      <c r="C823" s="1"/>
      <c r="D823" s="2"/>
      <c r="E823" s="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1"/>
      <c r="C824" s="1"/>
      <c r="D824" s="2"/>
      <c r="E824" s="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B825" s="1"/>
      <c r="C825" s="1"/>
      <c r="D825" s="2"/>
      <c r="E825" s="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1"/>
      <c r="C826" s="1"/>
      <c r="D826" s="2"/>
      <c r="E826" s="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1"/>
      <c r="C827" s="1"/>
      <c r="D827" s="2"/>
      <c r="E827" s="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B828" s="1"/>
      <c r="C828" s="1"/>
      <c r="D828" s="2"/>
      <c r="E828" s="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1"/>
      <c r="C829" s="1"/>
      <c r="D829" s="2"/>
      <c r="E829" s="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1"/>
      <c r="C830" s="1"/>
      <c r="D830" s="2"/>
      <c r="E830" s="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B831" s="1"/>
      <c r="C831" s="1"/>
      <c r="D831" s="2"/>
      <c r="E831" s="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1"/>
      <c r="C832" s="1"/>
      <c r="D832" s="2"/>
      <c r="E832" s="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1"/>
      <c r="C833" s="1"/>
      <c r="D833" s="2"/>
      <c r="E833" s="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B834" s="1"/>
      <c r="C834" s="1"/>
      <c r="D834" s="2"/>
      <c r="E834" s="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1"/>
      <c r="C835" s="1"/>
      <c r="D835" s="2"/>
      <c r="E835" s="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1"/>
      <c r="C836" s="1"/>
      <c r="D836" s="2"/>
      <c r="E836" s="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B837" s="1"/>
      <c r="C837" s="1"/>
      <c r="D837" s="2"/>
      <c r="E837" s="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1"/>
      <c r="C838" s="1"/>
      <c r="D838" s="2"/>
      <c r="E838" s="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1"/>
      <c r="C839" s="1"/>
      <c r="D839" s="2"/>
      <c r="E839" s="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B840" s="1"/>
      <c r="C840" s="1"/>
      <c r="D840" s="2"/>
      <c r="E840" s="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1"/>
      <c r="C841" s="1"/>
      <c r="D841" s="2"/>
      <c r="E841" s="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1"/>
      <c r="C842" s="1"/>
      <c r="D842" s="2"/>
      <c r="E842" s="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B843" s="1"/>
      <c r="C843" s="1"/>
      <c r="D843" s="2"/>
      <c r="E843" s="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1"/>
      <c r="C844" s="1"/>
      <c r="D844" s="2"/>
      <c r="E844" s="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1"/>
      <c r="C845" s="1"/>
      <c r="D845" s="2"/>
      <c r="E845" s="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B846" s="1"/>
      <c r="C846" s="1"/>
      <c r="D846" s="2"/>
      <c r="E846" s="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1"/>
      <c r="C847" s="1"/>
      <c r="D847" s="2"/>
      <c r="E847" s="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1"/>
      <c r="C848" s="1"/>
      <c r="D848" s="2"/>
      <c r="E848" s="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B849" s="1"/>
      <c r="C849" s="1"/>
      <c r="D849" s="2"/>
      <c r="E849" s="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1"/>
      <c r="C850" s="1"/>
      <c r="D850" s="2"/>
      <c r="E850" s="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1"/>
      <c r="C851" s="1"/>
      <c r="D851" s="2"/>
      <c r="E851" s="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B852" s="1"/>
      <c r="C852" s="1"/>
      <c r="D852" s="2"/>
      <c r="E852" s="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1"/>
      <c r="C853" s="1"/>
      <c r="D853" s="2"/>
      <c r="E853" s="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1"/>
      <c r="C854" s="1"/>
      <c r="D854" s="2"/>
      <c r="E854" s="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B855" s="1"/>
      <c r="C855" s="1"/>
      <c r="D855" s="2"/>
      <c r="E855" s="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1"/>
      <c r="C856" s="1"/>
      <c r="D856" s="2"/>
      <c r="E856" s="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1"/>
      <c r="C857" s="1"/>
      <c r="D857" s="2"/>
      <c r="E857" s="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B858" s="1"/>
      <c r="C858" s="1"/>
      <c r="D858" s="2"/>
      <c r="E858" s="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1"/>
      <c r="C859" s="1"/>
      <c r="D859" s="2"/>
      <c r="E859" s="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1"/>
      <c r="C860" s="1"/>
      <c r="D860" s="2"/>
      <c r="E860" s="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B861" s="1"/>
      <c r="C861" s="1"/>
      <c r="D861" s="2"/>
      <c r="E861" s="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1"/>
      <c r="C862" s="1"/>
      <c r="D862" s="2"/>
      <c r="E862" s="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1"/>
      <c r="C863" s="1"/>
      <c r="D863" s="2"/>
      <c r="E863" s="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B864" s="1"/>
      <c r="C864" s="1"/>
      <c r="D864" s="2"/>
      <c r="E864" s="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1"/>
      <c r="C865" s="1"/>
      <c r="D865" s="2"/>
      <c r="E865" s="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1"/>
      <c r="C866" s="1"/>
      <c r="D866" s="2"/>
      <c r="E866" s="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B867" s="1"/>
      <c r="C867" s="1"/>
      <c r="D867" s="2"/>
      <c r="E867" s="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1"/>
      <c r="C868" s="1"/>
      <c r="D868" s="2"/>
      <c r="E868" s="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1"/>
      <c r="C869" s="1"/>
      <c r="D869" s="2"/>
      <c r="E869" s="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B870" s="1"/>
      <c r="C870" s="1"/>
      <c r="D870" s="2"/>
      <c r="E870" s="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1"/>
      <c r="C871" s="1"/>
      <c r="D871" s="2"/>
      <c r="E871" s="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1"/>
      <c r="C872" s="1"/>
      <c r="D872" s="2"/>
      <c r="E872" s="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B873" s="1"/>
      <c r="C873" s="1"/>
      <c r="D873" s="2"/>
      <c r="E873" s="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1"/>
      <c r="C874" s="1"/>
      <c r="D874" s="2"/>
      <c r="E874" s="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1"/>
      <c r="C875" s="1"/>
      <c r="D875" s="2"/>
      <c r="E875" s="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B876" s="1"/>
      <c r="C876" s="1"/>
      <c r="D876" s="2"/>
      <c r="E876" s="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1"/>
      <c r="C877" s="1"/>
      <c r="D877" s="2"/>
      <c r="E877" s="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1"/>
      <c r="C878" s="1"/>
      <c r="D878" s="2"/>
      <c r="E878" s="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B879" s="1"/>
      <c r="C879" s="1"/>
      <c r="D879" s="2"/>
      <c r="E879" s="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1"/>
      <c r="C880" s="1"/>
      <c r="D880" s="2"/>
      <c r="E880" s="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1"/>
      <c r="C881" s="1"/>
      <c r="D881" s="2"/>
      <c r="E881" s="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B882" s="1"/>
      <c r="C882" s="1"/>
      <c r="D882" s="2"/>
      <c r="E882" s="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1"/>
      <c r="C883" s="1"/>
      <c r="D883" s="2"/>
      <c r="E883" s="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1"/>
      <c r="C884" s="1"/>
      <c r="D884" s="2"/>
      <c r="E884" s="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B885" s="1"/>
      <c r="C885" s="1"/>
      <c r="D885" s="2"/>
      <c r="E885" s="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1"/>
      <c r="C886" s="1"/>
      <c r="D886" s="2"/>
      <c r="E886" s="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1"/>
      <c r="C887" s="1"/>
      <c r="D887" s="2"/>
      <c r="E887" s="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B888" s="1"/>
      <c r="C888" s="1"/>
      <c r="D888" s="2"/>
      <c r="E888" s="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1"/>
      <c r="C889" s="1"/>
      <c r="D889" s="2"/>
      <c r="E889" s="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1"/>
      <c r="C890" s="1"/>
      <c r="D890" s="2"/>
      <c r="E890" s="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B891" s="1"/>
      <c r="C891" s="1"/>
      <c r="D891" s="2"/>
      <c r="E891" s="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1"/>
      <c r="C892" s="1"/>
      <c r="D892" s="2"/>
      <c r="E892" s="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1"/>
      <c r="C893" s="1"/>
      <c r="D893" s="2"/>
      <c r="E893" s="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B894" s="1"/>
      <c r="C894" s="1"/>
      <c r="D894" s="2"/>
      <c r="E894" s="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1"/>
      <c r="C895" s="1"/>
      <c r="D895" s="2"/>
      <c r="E895" s="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1"/>
      <c r="C896" s="1"/>
      <c r="D896" s="2"/>
      <c r="E896" s="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B897" s="1"/>
      <c r="C897" s="1"/>
      <c r="D897" s="2"/>
      <c r="E897" s="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1"/>
      <c r="C898" s="1"/>
      <c r="D898" s="2"/>
      <c r="E898" s="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1"/>
      <c r="C899" s="1"/>
      <c r="D899" s="2"/>
      <c r="E899" s="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B900" s="1"/>
      <c r="C900" s="1"/>
      <c r="D900" s="2"/>
      <c r="E900" s="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1"/>
      <c r="C901" s="1"/>
      <c r="D901" s="2"/>
      <c r="E901" s="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1"/>
      <c r="C902" s="1"/>
      <c r="D902" s="2"/>
      <c r="E902" s="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B903" s="1"/>
      <c r="C903" s="1"/>
      <c r="D903" s="2"/>
      <c r="E903" s="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1"/>
      <c r="C904" s="1"/>
      <c r="D904" s="2"/>
      <c r="E904" s="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1"/>
      <c r="C905" s="1"/>
      <c r="D905" s="2"/>
      <c r="E905" s="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B906" s="1"/>
      <c r="C906" s="1"/>
      <c r="D906" s="2"/>
      <c r="E906" s="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1"/>
      <c r="C907" s="1"/>
      <c r="D907" s="2"/>
      <c r="E907" s="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1"/>
      <c r="C908" s="1"/>
      <c r="D908" s="2"/>
      <c r="E908" s="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B909" s="1"/>
      <c r="C909" s="1"/>
      <c r="D909" s="2"/>
      <c r="E909" s="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1"/>
      <c r="C910" s="1"/>
      <c r="D910" s="2"/>
      <c r="E910" s="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1"/>
      <c r="C911" s="1"/>
      <c r="D911" s="2"/>
      <c r="E911" s="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B912" s="1"/>
      <c r="C912" s="1"/>
      <c r="D912" s="2"/>
      <c r="E912" s="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1"/>
      <c r="C913" s="1"/>
      <c r="D913" s="2"/>
      <c r="E913" s="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1"/>
      <c r="C914" s="1"/>
      <c r="D914" s="2"/>
      <c r="E914" s="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B915" s="1"/>
      <c r="C915" s="1"/>
      <c r="D915" s="2"/>
      <c r="E915" s="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1"/>
      <c r="C916" s="1"/>
      <c r="D916" s="2"/>
      <c r="E916" s="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1"/>
      <c r="C917" s="1"/>
      <c r="D917" s="2"/>
      <c r="E917" s="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B918" s="1"/>
      <c r="C918" s="1"/>
      <c r="D918" s="2"/>
      <c r="E918" s="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1"/>
      <c r="C919" s="1"/>
      <c r="D919" s="2"/>
      <c r="E919" s="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1"/>
      <c r="C920" s="1"/>
      <c r="D920" s="2"/>
      <c r="E920" s="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B921" s="1"/>
      <c r="C921" s="1"/>
      <c r="D921" s="2"/>
      <c r="E921" s="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1"/>
      <c r="C922" s="1"/>
      <c r="D922" s="2"/>
      <c r="E922" s="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1"/>
      <c r="C923" s="1"/>
      <c r="D923" s="2"/>
      <c r="E923" s="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B924" s="1"/>
      <c r="C924" s="1"/>
      <c r="D924" s="2"/>
      <c r="E924" s="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1"/>
      <c r="C925" s="1"/>
      <c r="D925" s="2"/>
      <c r="E925" s="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1"/>
      <c r="C926" s="1"/>
      <c r="D926" s="2"/>
      <c r="E926" s="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B927" s="1"/>
      <c r="C927" s="1"/>
      <c r="D927" s="2"/>
      <c r="E927" s="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1"/>
      <c r="C928" s="1"/>
      <c r="D928" s="2"/>
      <c r="E928" s="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1"/>
      <c r="C929" s="1"/>
      <c r="D929" s="2"/>
      <c r="E929" s="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B930" s="1"/>
      <c r="C930" s="1"/>
      <c r="D930" s="2"/>
      <c r="E930" s="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1"/>
      <c r="C931" s="1"/>
      <c r="D931" s="2"/>
      <c r="E931" s="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1"/>
      <c r="C932" s="1"/>
      <c r="D932" s="2"/>
      <c r="E932" s="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B933" s="1"/>
      <c r="C933" s="1"/>
      <c r="D933" s="2"/>
      <c r="E933" s="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1"/>
      <c r="C934" s="1"/>
      <c r="D934" s="2"/>
      <c r="E934" s="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1"/>
      <c r="C935" s="1"/>
      <c r="D935" s="2"/>
      <c r="E935" s="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B936" s="1"/>
      <c r="C936" s="1"/>
      <c r="D936" s="2"/>
      <c r="E936" s="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1"/>
      <c r="C937" s="1"/>
      <c r="D937" s="2"/>
      <c r="E937" s="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1"/>
      <c r="C938" s="1"/>
      <c r="D938" s="2"/>
      <c r="E938" s="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B939" s="1"/>
      <c r="C939" s="1"/>
      <c r="D939" s="2"/>
      <c r="E939" s="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1"/>
      <c r="C940" s="1"/>
      <c r="D940" s="2"/>
      <c r="E940" s="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1"/>
      <c r="C941" s="1"/>
      <c r="D941" s="2"/>
      <c r="E941" s="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B942" s="1"/>
      <c r="C942" s="1"/>
      <c r="D942" s="2"/>
      <c r="E942" s="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1"/>
      <c r="C943" s="1"/>
      <c r="D943" s="2"/>
      <c r="E943" s="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1"/>
      <c r="C944" s="1"/>
      <c r="D944" s="2"/>
      <c r="E944" s="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B945" s="1"/>
      <c r="C945" s="1"/>
      <c r="D945" s="2"/>
      <c r="E945" s="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1"/>
      <c r="C946" s="1"/>
      <c r="D946" s="2"/>
      <c r="E946" s="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1"/>
      <c r="C947" s="1"/>
      <c r="D947" s="2"/>
      <c r="E947" s="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B948" s="1"/>
      <c r="C948" s="1"/>
      <c r="D948" s="2"/>
      <c r="E948" s="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1"/>
      <c r="C949" s="1"/>
      <c r="D949" s="2"/>
      <c r="E949" s="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1"/>
      <c r="C950" s="1"/>
      <c r="D950" s="2"/>
      <c r="E950" s="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B951" s="1"/>
      <c r="C951" s="1"/>
      <c r="D951" s="2"/>
      <c r="E951" s="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1"/>
      <c r="C952" s="1"/>
      <c r="D952" s="2"/>
      <c r="E952" s="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1"/>
      <c r="C953" s="1"/>
      <c r="D953" s="2"/>
      <c r="E953" s="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B954" s="1"/>
      <c r="C954" s="1"/>
      <c r="D954" s="2"/>
      <c r="E954" s="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1"/>
      <c r="C955" s="1"/>
      <c r="D955" s="2"/>
      <c r="E955" s="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1"/>
      <c r="C956" s="1"/>
      <c r="D956" s="2"/>
      <c r="E956" s="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B957" s="1"/>
      <c r="C957" s="1"/>
      <c r="D957" s="2"/>
      <c r="E957" s="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1"/>
      <c r="C958" s="1"/>
      <c r="D958" s="2"/>
      <c r="E958" s="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1"/>
      <c r="C959" s="1"/>
      <c r="D959" s="2"/>
      <c r="E959" s="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B960" s="1"/>
      <c r="C960" s="1"/>
      <c r="D960" s="2"/>
      <c r="E960" s="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1"/>
      <c r="C961" s="1"/>
      <c r="D961" s="2"/>
      <c r="E961" s="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1"/>
      <c r="C962" s="1"/>
      <c r="D962" s="2"/>
      <c r="E962" s="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B963" s="1"/>
      <c r="C963" s="1"/>
      <c r="D963" s="2"/>
      <c r="E963" s="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1"/>
      <c r="C964" s="1"/>
      <c r="D964" s="2"/>
      <c r="E964" s="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1"/>
      <c r="C965" s="1"/>
      <c r="D965" s="2"/>
      <c r="E965" s="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B966" s="1"/>
      <c r="C966" s="1"/>
      <c r="D966" s="2"/>
      <c r="E966" s="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1"/>
      <c r="C967" s="1"/>
      <c r="D967" s="2"/>
      <c r="E967" s="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1"/>
      <c r="C968" s="1"/>
      <c r="D968" s="2"/>
      <c r="E968" s="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B969" s="1"/>
      <c r="C969" s="1"/>
      <c r="D969" s="2"/>
      <c r="E969" s="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1"/>
      <c r="C970" s="1"/>
      <c r="D970" s="2"/>
      <c r="E970" s="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1"/>
      <c r="C971" s="1"/>
      <c r="D971" s="2"/>
      <c r="E971" s="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B972" s="1"/>
      <c r="C972" s="1"/>
      <c r="D972" s="2"/>
      <c r="E972" s="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1"/>
      <c r="C973" s="1"/>
      <c r="D973" s="2"/>
      <c r="E973" s="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1"/>
      <c r="C974" s="1"/>
      <c r="D974" s="2"/>
      <c r="E974" s="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B975" s="1"/>
      <c r="C975" s="1"/>
      <c r="D975" s="2"/>
      <c r="E975" s="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1"/>
      <c r="C976" s="1"/>
      <c r="D976" s="2"/>
      <c r="E976" s="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1"/>
      <c r="C977" s="1"/>
      <c r="D977" s="2"/>
      <c r="E977" s="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B978" s="1"/>
      <c r="C978" s="1"/>
      <c r="D978" s="2"/>
      <c r="E978" s="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1"/>
      <c r="C979" s="1"/>
      <c r="D979" s="2"/>
      <c r="E979" s="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1"/>
      <c r="C980" s="1"/>
      <c r="D980" s="2"/>
      <c r="E980" s="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B981" s="1"/>
      <c r="C981" s="1"/>
      <c r="D981" s="2"/>
      <c r="E981" s="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1"/>
      <c r="C982" s="1"/>
      <c r="D982" s="2"/>
      <c r="E982" s="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1"/>
      <c r="C983" s="1"/>
      <c r="D983" s="2"/>
      <c r="E983" s="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B984" s="1"/>
      <c r="C984" s="1"/>
      <c r="D984" s="2"/>
      <c r="E984" s="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1"/>
      <c r="C985" s="1"/>
      <c r="D985" s="2"/>
      <c r="E985" s="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1"/>
      <c r="C986" s="1"/>
      <c r="D986" s="2"/>
      <c r="E986" s="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B987" s="1"/>
      <c r="C987" s="1"/>
      <c r="D987" s="2"/>
      <c r="E987" s="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1"/>
      <c r="C988" s="1"/>
      <c r="D988" s="2"/>
      <c r="E988" s="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1"/>
      <c r="C989" s="1"/>
      <c r="D989" s="2"/>
      <c r="E989" s="3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B990" s="1"/>
      <c r="C990" s="1"/>
      <c r="D990" s="2"/>
      <c r="E990" s="3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1"/>
      <c r="C991" s="1"/>
      <c r="D991" s="2"/>
      <c r="E991" s="3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A992" s="1"/>
      <c r="B992" s="1"/>
      <c r="C992" s="1"/>
      <c r="D992" s="2"/>
      <c r="E992" s="3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5">
      <c r="A993" s="1"/>
      <c r="B993" s="1"/>
      <c r="C993" s="1"/>
      <c r="D993" s="2"/>
      <c r="E993" s="3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5">
      <c r="A994" s="1"/>
      <c r="B994" s="1"/>
      <c r="C994" s="1"/>
      <c r="D994" s="2"/>
      <c r="E994" s="3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autoFilter ref="A5:M5" xr:uid="{00000000-0009-0000-0000-000001000000}"/>
  <mergeCells count="21">
    <mergeCell ref="A6:A33"/>
    <mergeCell ref="B9:D9"/>
    <mergeCell ref="B33:E33"/>
    <mergeCell ref="B11:D11"/>
    <mergeCell ref="B12:D12"/>
    <mergeCell ref="B16:D16"/>
    <mergeCell ref="B18:D18"/>
    <mergeCell ref="B21:B23"/>
    <mergeCell ref="C21:C23"/>
    <mergeCell ref="D21:D23"/>
    <mergeCell ref="C24:C26"/>
    <mergeCell ref="D24:D26"/>
    <mergeCell ref="B31:D31"/>
    <mergeCell ref="B32:D32"/>
    <mergeCell ref="B28:D28"/>
    <mergeCell ref="B24:B26"/>
    <mergeCell ref="B1:M1"/>
    <mergeCell ref="B2:M2"/>
    <mergeCell ref="B3:M3"/>
    <mergeCell ref="B5:D5"/>
    <mergeCell ref="E5:F5"/>
  </mergeCells>
  <pageMargins left="0.70866141732283472" right="0.70866141732283472" top="0.74803149606299213" bottom="0.74803149606299213" header="0" footer="0"/>
  <pageSetup scale="3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pane ySplit="5" topLeftCell="A6" activePane="bottomLeft" state="frozen"/>
      <selection pane="bottomLeft" activeCell="H8" sqref="H8"/>
    </sheetView>
  </sheetViews>
  <sheetFormatPr baseColWidth="10" defaultColWidth="14.42578125" defaultRowHeight="15" customHeight="1" x14ac:dyDescent="0.25"/>
  <cols>
    <col min="1" max="1" width="8.5703125" customWidth="1"/>
    <col min="2" max="2" width="27.85546875" customWidth="1"/>
    <col min="3" max="3" width="23" customWidth="1"/>
    <col min="4" max="4" width="22.42578125" customWidth="1"/>
    <col min="5" max="5" width="12.5703125" customWidth="1"/>
    <col min="6" max="6" width="22.140625" customWidth="1"/>
    <col min="7" max="7" width="14.85546875" customWidth="1"/>
    <col min="8" max="8" width="19.85546875" customWidth="1"/>
    <col min="9" max="9" width="13.140625" customWidth="1"/>
    <col min="10" max="26" width="11.42578125" customWidth="1"/>
  </cols>
  <sheetData>
    <row r="1" spans="1:26" ht="22.5" customHeight="1" x14ac:dyDescent="0.25">
      <c r="A1" s="116" t="s">
        <v>69</v>
      </c>
      <c r="B1" s="117"/>
      <c r="C1" s="117"/>
      <c r="D1" s="117"/>
      <c r="E1" s="117"/>
      <c r="F1" s="117"/>
      <c r="G1" s="117"/>
      <c r="H1" s="117"/>
      <c r="I1" s="117"/>
      <c r="J1" s="118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22.5" customHeight="1" x14ac:dyDescent="0.25">
      <c r="A2" s="119" t="s">
        <v>70</v>
      </c>
      <c r="B2" s="103"/>
      <c r="C2" s="103"/>
      <c r="D2" s="103"/>
      <c r="E2" s="103"/>
      <c r="F2" s="103"/>
      <c r="G2" s="103"/>
      <c r="H2" s="103"/>
      <c r="I2" s="103"/>
      <c r="J2" s="120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6.75" customHeight="1" x14ac:dyDescent="0.25">
      <c r="A3" s="121"/>
      <c r="B3" s="122"/>
      <c r="C3" s="122"/>
      <c r="D3" s="122"/>
      <c r="E3" s="122"/>
      <c r="F3" s="122"/>
      <c r="G3" s="122"/>
      <c r="H3" s="122"/>
      <c r="I3" s="122"/>
      <c r="J3" s="123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6.75" customHeight="1" x14ac:dyDescent="0.25">
      <c r="A4" s="124"/>
      <c r="B4" s="125"/>
      <c r="C4" s="125"/>
      <c r="D4" s="125"/>
      <c r="E4" s="125"/>
      <c r="F4" s="125"/>
      <c r="G4" s="125"/>
      <c r="H4" s="125"/>
      <c r="I4" s="125"/>
      <c r="J4" s="126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31.5" customHeight="1" x14ac:dyDescent="0.25">
      <c r="A5" s="127" t="s">
        <v>71</v>
      </c>
      <c r="B5" s="101"/>
      <c r="C5" s="42" t="s">
        <v>72</v>
      </c>
      <c r="D5" s="42" t="s">
        <v>4</v>
      </c>
      <c r="E5" s="43" t="s">
        <v>5</v>
      </c>
      <c r="F5" s="42" t="s">
        <v>68</v>
      </c>
      <c r="G5" s="44" t="s">
        <v>7</v>
      </c>
      <c r="H5" s="42" t="s">
        <v>8</v>
      </c>
      <c r="I5" s="45" t="s">
        <v>9</v>
      </c>
      <c r="J5" s="46" t="s">
        <v>10</v>
      </c>
      <c r="K5" s="47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ht="30.75" customHeight="1" x14ac:dyDescent="0.25">
      <c r="A6" s="48" t="s">
        <v>73</v>
      </c>
      <c r="B6" s="49" t="s">
        <v>74</v>
      </c>
      <c r="C6" s="50">
        <v>142016533000</v>
      </c>
      <c r="D6" s="50">
        <v>141016533000</v>
      </c>
      <c r="E6" s="51">
        <f t="shared" ref="E6:E9" si="0">+D6/C6</f>
        <v>0.99295856631002255</v>
      </c>
      <c r="F6" s="52">
        <v>6003180667</v>
      </c>
      <c r="G6" s="51">
        <f t="shared" ref="G6:G9" si="1">+F6/C6</f>
        <v>4.2270998595635344E-2</v>
      </c>
      <c r="H6" s="52">
        <v>6003180667</v>
      </c>
      <c r="I6" s="51">
        <f t="shared" ref="I6:I9" si="2">+H6/C6</f>
        <v>4.2270998595635344E-2</v>
      </c>
      <c r="J6" s="53">
        <f>+H6/F6</f>
        <v>1</v>
      </c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" ht="30.75" customHeight="1" x14ac:dyDescent="0.25">
      <c r="A7" s="48" t="s">
        <v>75</v>
      </c>
      <c r="B7" s="49" t="s">
        <v>76</v>
      </c>
      <c r="C7" s="50">
        <v>22337700000</v>
      </c>
      <c r="D7" s="54">
        <v>17488840642</v>
      </c>
      <c r="E7" s="51">
        <f t="shared" si="0"/>
        <v>0.78292933659239761</v>
      </c>
      <c r="F7" s="52">
        <v>16182194516</v>
      </c>
      <c r="G7" s="51">
        <f t="shared" si="1"/>
        <v>0.72443423073995983</v>
      </c>
      <c r="H7" s="52">
        <v>1507160</v>
      </c>
      <c r="I7" s="51">
        <f t="shared" si="2"/>
        <v>6.7471583914189914E-5</v>
      </c>
      <c r="J7" s="55">
        <f t="shared" ref="J7:J8" si="3">IFERROR(H7/F7,"-")</f>
        <v>9.3136935074523356E-5</v>
      </c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1:26" ht="43.5" customHeight="1" x14ac:dyDescent="0.25">
      <c r="A8" s="48" t="s">
        <v>77</v>
      </c>
      <c r="B8" s="49" t="s">
        <v>78</v>
      </c>
      <c r="C8" s="50">
        <v>22975500000</v>
      </c>
      <c r="D8" s="50">
        <v>0</v>
      </c>
      <c r="E8" s="51">
        <f t="shared" si="0"/>
        <v>0</v>
      </c>
      <c r="F8" s="52">
        <v>0</v>
      </c>
      <c r="G8" s="51">
        <f t="shared" si="1"/>
        <v>0</v>
      </c>
      <c r="H8" s="52">
        <v>0</v>
      </c>
      <c r="I8" s="51">
        <f t="shared" si="2"/>
        <v>0</v>
      </c>
      <c r="J8" s="56" t="str">
        <f t="shared" si="3"/>
        <v>-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1:26" ht="32.25" customHeight="1" x14ac:dyDescent="0.25">
      <c r="A9" s="57" t="s">
        <v>79</v>
      </c>
      <c r="B9" s="58" t="s">
        <v>80</v>
      </c>
      <c r="C9" s="59">
        <f t="shared" ref="C9:D9" si="4">SUM(C6:C8)</f>
        <v>187329733000</v>
      </c>
      <c r="D9" s="59">
        <f t="shared" si="4"/>
        <v>158505373642</v>
      </c>
      <c r="E9" s="60">
        <f t="shared" si="0"/>
        <v>0.84613035583625162</v>
      </c>
      <c r="F9" s="59">
        <f>SUM(F6:F8)</f>
        <v>22185375183</v>
      </c>
      <c r="G9" s="60">
        <f t="shared" si="1"/>
        <v>0.1184295457411451</v>
      </c>
      <c r="H9" s="59">
        <f>SUM(H6:H8)</f>
        <v>6004687827</v>
      </c>
      <c r="I9" s="60">
        <f t="shared" si="2"/>
        <v>3.2054109781921268E-2</v>
      </c>
      <c r="J9" s="61">
        <f>+H9/F9</f>
        <v>0.27065973766363055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ht="12.75" customHeight="1" x14ac:dyDescent="0.25">
      <c r="A10" s="41"/>
      <c r="B10" s="62"/>
      <c r="C10" s="63"/>
      <c r="D10" s="41"/>
      <c r="E10" s="41"/>
      <c r="F10" s="63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12.75" customHeight="1" x14ac:dyDescent="0.25">
      <c r="A11" s="41"/>
      <c r="B11" s="41"/>
      <c r="C11" s="63"/>
      <c r="D11" s="63"/>
      <c r="E11" s="63"/>
      <c r="F11" s="63"/>
      <c r="G11" s="63"/>
      <c r="H11" s="63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12.75" customHeight="1" x14ac:dyDescent="0.25">
      <c r="A12" s="41"/>
      <c r="B12" s="41"/>
      <c r="C12" s="64"/>
      <c r="D12" s="41"/>
      <c r="E12" s="41"/>
      <c r="F12" s="63"/>
      <c r="G12" s="41"/>
      <c r="H12" s="65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12.75" customHeight="1" x14ac:dyDescent="0.25">
      <c r="A13" s="41"/>
      <c r="B13" s="41"/>
      <c r="C13" s="63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12.75" customHeight="1" x14ac:dyDescent="0.25">
      <c r="A14" s="41"/>
      <c r="B14" s="66"/>
      <c r="C14" s="66"/>
      <c r="D14" s="66"/>
      <c r="E14" s="41"/>
      <c r="F14" s="41"/>
      <c r="G14" s="41"/>
      <c r="H14" s="87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12.75" customHeight="1" x14ac:dyDescent="0.25">
      <c r="A15" s="41"/>
      <c r="B15" s="66"/>
      <c r="C15" s="66"/>
      <c r="D15" s="66"/>
      <c r="E15" s="67"/>
      <c r="F15" s="63"/>
      <c r="G15" s="68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ht="12.75" customHeight="1" x14ac:dyDescent="0.25">
      <c r="A16" s="41"/>
      <c r="B16" s="66"/>
      <c r="C16" s="66"/>
      <c r="D16" s="66"/>
      <c r="E16" s="69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ht="12.75" customHeight="1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ht="12.75" customHeight="1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12.75" customHeight="1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ht="12.75" customHeight="1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ht="12.7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ht="12.75" customHeight="1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1:26" ht="12.75" customHeight="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12.75" customHeight="1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12.75" customHeight="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12.75" customHeight="1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2.75" customHeight="1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12.75" customHeight="1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12.75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12.75" customHeight="1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2.75" customHeight="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2.75" customHeight="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2.7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2.75" customHeight="1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2.75" customHeight="1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2.7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2.75" customHeigh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2.75" customHeight="1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12.75" customHeight="1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2.75" customHeight="1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2.75" customHeight="1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2.75" customHeight="1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2.75" customHeight="1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2.75" customHeight="1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2.75" customHeight="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2.75" customHeight="1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2.75" customHeight="1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2.75" customHeight="1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2.75" customHeight="1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2.75" customHeight="1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2.75" customHeight="1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2.75" customHeight="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2.75" customHeight="1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12.75" customHeight="1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12.75" customHeight="1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12.75" customHeight="1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ht="12.75" customHeight="1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12.75" customHeight="1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12.75" customHeigh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12.75" customHeight="1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12.75" customHeight="1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12.75" customHeight="1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2.75" customHeight="1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ht="12.75" customHeight="1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12.75" customHeight="1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2.75" customHeight="1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2.75" customHeight="1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ht="12.75" customHeight="1" x14ac:dyDescent="0.2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ht="12.75" customHeight="1" x14ac:dyDescent="0.2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12.75" customHeight="1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2.75" customHeight="1" x14ac:dyDescent="0.2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1:26" ht="12.75" customHeight="1" x14ac:dyDescent="0.2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spans="1:26" ht="12.75" customHeight="1" x14ac:dyDescent="0.2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12.75" customHeight="1" x14ac:dyDescent="0.2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12.75" customHeight="1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12.75" customHeight="1" x14ac:dyDescent="0.2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12.75" customHeight="1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12.75" customHeight="1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12.7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12.75" customHeight="1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12.75" customHeigh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12.7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spans="1:26" ht="12.75" customHeight="1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spans="1:26" ht="12.75" customHeigh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spans="1:26" ht="12.75" customHeight="1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12.75" customHeight="1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spans="1:26" ht="12.75" customHeight="1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12.75" customHeight="1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spans="1:26" ht="12.75" customHeight="1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spans="1:26" ht="12.75" customHeight="1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spans="1:26" ht="12.75" customHeight="1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spans="1:26" ht="12.75" customHeigh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spans="1:26" ht="12.75" customHeight="1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spans="1:26" ht="12.75" customHeight="1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spans="1:26" ht="12.75" customHeight="1" x14ac:dyDescent="0.2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spans="1:26" ht="12.75" customHeight="1" x14ac:dyDescent="0.2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spans="1:26" ht="12.75" customHeight="1" x14ac:dyDescent="0.2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spans="1:26" ht="12.75" customHeight="1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ht="12.75" customHeight="1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ht="12.75" customHeight="1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ht="12.75" customHeight="1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ht="12.75" customHeight="1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12.75" customHeight="1" x14ac:dyDescent="0.2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12.75" customHeight="1" x14ac:dyDescent="0.2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12.75" customHeight="1" x14ac:dyDescent="0.2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ht="12.75" customHeight="1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spans="1:26" ht="12.75" customHeight="1" x14ac:dyDescent="0.2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spans="1:26" ht="12.75" customHeight="1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spans="1:26" ht="12.7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spans="1:26" ht="12.75" customHeight="1" x14ac:dyDescent="0.2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spans="1:26" ht="12.75" customHeight="1" x14ac:dyDescent="0.2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spans="1:26" ht="12.75" customHeight="1" x14ac:dyDescent="0.2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spans="1:26" ht="12.75" customHeight="1" x14ac:dyDescent="0.2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spans="1:26" ht="12.75" customHeight="1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spans="1:26" ht="12.75" customHeight="1" x14ac:dyDescent="0.25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spans="1:26" ht="12.75" customHeight="1" x14ac:dyDescent="0.25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spans="1:26" ht="12.75" customHeight="1" x14ac:dyDescent="0.25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spans="1:26" ht="12.75" customHeight="1" x14ac:dyDescent="0.25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spans="1:26" ht="12.75" customHeight="1" x14ac:dyDescent="0.2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spans="1:26" ht="12.75" customHeight="1" x14ac:dyDescent="0.25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spans="1:26" ht="12.75" customHeight="1" x14ac:dyDescent="0.2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ht="12.75" customHeight="1" x14ac:dyDescent="0.25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ht="12.75" customHeight="1" x14ac:dyDescent="0.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ht="12.75" customHeight="1" x14ac:dyDescent="0.25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spans="1:26" ht="12.75" customHeight="1" x14ac:dyDescent="0.2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spans="1:26" ht="12.75" customHeight="1" x14ac:dyDescent="0.2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spans="1:26" ht="12.75" customHeight="1" x14ac:dyDescent="0.2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ht="12.75" customHeight="1" x14ac:dyDescent="0.25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spans="1:26" ht="12.75" customHeight="1" x14ac:dyDescent="0.25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1:26" ht="12.75" customHeight="1" x14ac:dyDescent="0.25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ht="12.75" customHeight="1" x14ac:dyDescent="0.25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12.75" customHeight="1" x14ac:dyDescent="0.25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12.75" customHeight="1" x14ac:dyDescent="0.2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ht="12.75" customHeight="1" x14ac:dyDescent="0.25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spans="1:26" ht="12.75" customHeight="1" x14ac:dyDescent="0.25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spans="1:26" ht="12.75" customHeight="1" x14ac:dyDescent="0.25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spans="1:26" ht="12.75" customHeight="1" x14ac:dyDescent="0.25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spans="1:26" ht="12.75" customHeight="1" x14ac:dyDescent="0.25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spans="1:26" ht="12.75" customHeight="1" x14ac:dyDescent="0.25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spans="1:26" ht="12.75" customHeight="1" x14ac:dyDescent="0.25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spans="1:26" ht="12.75" customHeight="1" x14ac:dyDescent="0.25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spans="1:26" ht="12.75" customHeight="1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spans="1:26" ht="12.75" customHeight="1" x14ac:dyDescent="0.2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spans="1:26" ht="12.75" customHeight="1" x14ac:dyDescent="0.25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spans="1:26" ht="12.75" customHeight="1" x14ac:dyDescent="0.25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spans="1:26" ht="12.75" customHeight="1" x14ac:dyDescent="0.25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spans="1:26" ht="12.75" customHeight="1" x14ac:dyDescent="0.2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spans="1:26" ht="12.75" customHeight="1" x14ac:dyDescent="0.25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spans="1:26" ht="12.75" customHeight="1" x14ac:dyDescent="0.25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spans="1:26" ht="12.75" customHeight="1" x14ac:dyDescent="0.25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spans="1:26" ht="12.75" customHeight="1" x14ac:dyDescent="0.25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spans="1:26" ht="12.75" customHeight="1" x14ac:dyDescent="0.25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spans="1:26" ht="12.75" customHeight="1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spans="1:26" ht="12.75" customHeight="1" x14ac:dyDescent="0.25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spans="1:26" ht="12.75" customHeight="1" x14ac:dyDescent="0.25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spans="1:26" ht="12.75" customHeight="1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spans="1:26" ht="12.75" customHeight="1" x14ac:dyDescent="0.25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12.75" customHeight="1" x14ac:dyDescent="0.25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12.75" customHeight="1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spans="1:26" ht="12.75" customHeight="1" x14ac:dyDescent="0.25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spans="1:26" ht="12.75" customHeight="1" x14ac:dyDescent="0.25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spans="1:26" ht="12.75" customHeight="1" x14ac:dyDescent="0.25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spans="1:26" ht="12.75" customHeight="1" x14ac:dyDescent="0.2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spans="1:26" ht="12.75" customHeight="1" x14ac:dyDescent="0.25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spans="1:26" ht="12.75" customHeight="1" x14ac:dyDescent="0.25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spans="1:26" ht="12.75" customHeight="1" x14ac:dyDescent="0.25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spans="1:26" ht="12.75" customHeight="1" x14ac:dyDescent="0.25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spans="1:26" ht="12.75" customHeight="1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spans="1:26" ht="12.75" customHeight="1" x14ac:dyDescent="0.25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spans="1:26" ht="12.75" customHeight="1" x14ac:dyDescent="0.25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spans="1:26" ht="12.75" customHeight="1" x14ac:dyDescent="0.25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spans="1:26" ht="12.75" customHeight="1" x14ac:dyDescent="0.25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spans="1:26" ht="12.75" customHeight="1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spans="1:26" ht="12.75" customHeight="1" x14ac:dyDescent="0.25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spans="1:26" ht="12.75" customHeight="1" x14ac:dyDescent="0.25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spans="1:26" ht="12.75" customHeight="1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spans="1:26" ht="12.75" customHeight="1" x14ac:dyDescent="0.25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spans="1:26" ht="12.75" customHeight="1" x14ac:dyDescent="0.25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spans="1:26" ht="12.75" customHeight="1" x14ac:dyDescent="0.25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spans="1:26" ht="12.75" customHeight="1" x14ac:dyDescent="0.25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spans="1:26" ht="12.75" customHeight="1" x14ac:dyDescent="0.25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spans="1:26" ht="12.75" customHeight="1" x14ac:dyDescent="0.25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spans="1:26" ht="12.75" customHeight="1" x14ac:dyDescent="0.2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spans="1:26" ht="12.75" customHeight="1" x14ac:dyDescent="0.25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spans="1:26" ht="12.75" customHeight="1" x14ac:dyDescent="0.25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spans="1:26" ht="12.75" customHeight="1" x14ac:dyDescent="0.25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spans="1:26" ht="12.75" customHeight="1" x14ac:dyDescent="0.25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spans="1:26" ht="12.75" customHeight="1" x14ac:dyDescent="0.25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spans="1:26" ht="12.75" customHeight="1" x14ac:dyDescent="0.25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spans="1:26" ht="12.75" customHeight="1" x14ac:dyDescent="0.2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ht="12.75" customHeight="1" x14ac:dyDescent="0.25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spans="1:26" ht="12.75" customHeight="1" x14ac:dyDescent="0.25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spans="1:26" ht="12.75" customHeight="1" x14ac:dyDescent="0.25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spans="1:26" ht="12.75" customHeight="1" x14ac:dyDescent="0.25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spans="1:26" ht="12.75" customHeight="1" x14ac:dyDescent="0.25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spans="1:26" ht="12.75" customHeight="1" x14ac:dyDescent="0.25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spans="1:26" ht="12.75" customHeight="1" x14ac:dyDescent="0.25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12.75" customHeight="1" x14ac:dyDescent="0.25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spans="1:26" ht="12.75" customHeight="1" x14ac:dyDescent="0.25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spans="1:26" ht="12.75" customHeight="1" x14ac:dyDescent="0.25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spans="1:26" ht="12.75" customHeight="1" x14ac:dyDescent="0.25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spans="1:26" ht="12.75" customHeight="1" x14ac:dyDescent="0.25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spans="1:26" ht="12.75" customHeight="1" x14ac:dyDescent="0.25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spans="1:26" ht="12.75" customHeight="1" x14ac:dyDescent="0.25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spans="1:26" ht="12.75" customHeight="1" x14ac:dyDescent="0.25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spans="1:26" ht="12.75" customHeight="1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spans="1:26" ht="12.75" customHeight="1" x14ac:dyDescent="0.25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spans="1:26" ht="12.75" customHeight="1" x14ac:dyDescent="0.25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spans="1:26" ht="12.75" customHeight="1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spans="1:26" ht="12.75" customHeight="1" x14ac:dyDescent="0.25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spans="1:26" ht="12.75" customHeight="1" x14ac:dyDescent="0.25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spans="1:26" ht="12.75" customHeight="1" x14ac:dyDescent="0.25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spans="1:26" ht="12.75" customHeight="1" x14ac:dyDescent="0.25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spans="1:26" ht="12.75" customHeight="1" x14ac:dyDescent="0.25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spans="1:26" ht="12.75" customHeight="1" x14ac:dyDescent="0.25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spans="1:26" ht="12.75" customHeight="1" x14ac:dyDescent="0.25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spans="1:26" ht="12.75" customHeight="1" x14ac:dyDescent="0.25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spans="1:26" ht="12.75" customHeight="1" x14ac:dyDescent="0.25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spans="1:26" ht="12.75" customHeight="1" x14ac:dyDescent="0.25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12.75" customHeight="1" x14ac:dyDescent="0.25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12.75" customHeight="1" x14ac:dyDescent="0.25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12.75" customHeight="1" x14ac:dyDescent="0.25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12.75" customHeight="1" x14ac:dyDescent="0.25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12.75" customHeight="1" x14ac:dyDescent="0.25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12.75" customHeight="1" x14ac:dyDescent="0.25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12.75" customHeight="1" x14ac:dyDescent="0.25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12.75" customHeight="1" x14ac:dyDescent="0.25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12.75" customHeight="1" x14ac:dyDescent="0.25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12.75" customHeight="1" x14ac:dyDescent="0.25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12.75" customHeight="1" x14ac:dyDescent="0.25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12.75" customHeight="1" x14ac:dyDescent="0.25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12.75" customHeight="1" x14ac:dyDescent="0.25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12.75" customHeight="1" x14ac:dyDescent="0.25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12.75" customHeight="1" x14ac:dyDescent="0.25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12.75" customHeight="1" x14ac:dyDescent="0.25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12.75" customHeight="1" x14ac:dyDescent="0.25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12.75" customHeight="1" x14ac:dyDescent="0.25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12.75" customHeight="1" x14ac:dyDescent="0.25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12.75" customHeight="1" x14ac:dyDescent="0.25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12.75" customHeight="1" x14ac:dyDescent="0.25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12.75" customHeight="1" x14ac:dyDescent="0.25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12.75" customHeight="1" x14ac:dyDescent="0.25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12.75" customHeight="1" x14ac:dyDescent="0.25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12.75" customHeight="1" x14ac:dyDescent="0.25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12.75" customHeight="1" x14ac:dyDescent="0.25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12.75" customHeight="1" x14ac:dyDescent="0.25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12.75" customHeight="1" x14ac:dyDescent="0.25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12.75" customHeight="1" x14ac:dyDescent="0.25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12.75" customHeight="1" x14ac:dyDescent="0.25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12.75" customHeight="1" x14ac:dyDescent="0.25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12.75" customHeight="1" x14ac:dyDescent="0.25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12.75" customHeight="1" x14ac:dyDescent="0.25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12.75" customHeight="1" x14ac:dyDescent="0.25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12.75" customHeight="1" x14ac:dyDescent="0.25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12.75" customHeight="1" x14ac:dyDescent="0.25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12.75" customHeight="1" x14ac:dyDescent="0.25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12.75" customHeight="1" x14ac:dyDescent="0.25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12.75" customHeight="1" x14ac:dyDescent="0.25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12.75" customHeight="1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12.75" customHeight="1" x14ac:dyDescent="0.25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12.75" customHeight="1" x14ac:dyDescent="0.25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12.75" customHeight="1" x14ac:dyDescent="0.25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12.75" customHeight="1" x14ac:dyDescent="0.25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12.75" customHeight="1" x14ac:dyDescent="0.25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12.75" customHeight="1" x14ac:dyDescent="0.25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12.75" customHeight="1" x14ac:dyDescent="0.25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12.75" customHeight="1" x14ac:dyDescent="0.25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12.75" customHeight="1" x14ac:dyDescent="0.25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12.75" customHeight="1" x14ac:dyDescent="0.25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12.75" customHeight="1" x14ac:dyDescent="0.25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12.75" customHeight="1" x14ac:dyDescent="0.25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12.75" customHeight="1" x14ac:dyDescent="0.25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12.75" customHeight="1" x14ac:dyDescent="0.25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12.75" customHeight="1" x14ac:dyDescent="0.25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12.75" customHeight="1" x14ac:dyDescent="0.25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12.75" customHeight="1" x14ac:dyDescent="0.25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12.75" customHeight="1" x14ac:dyDescent="0.25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12.75" customHeight="1" x14ac:dyDescent="0.25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12.75" customHeight="1" x14ac:dyDescent="0.25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12.75" customHeight="1" x14ac:dyDescent="0.25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12.75" customHeight="1" x14ac:dyDescent="0.25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12.75" customHeight="1" x14ac:dyDescent="0.25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12.75" customHeight="1" x14ac:dyDescent="0.25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12.75" customHeight="1" x14ac:dyDescent="0.25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12.75" customHeight="1" x14ac:dyDescent="0.25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12.75" customHeight="1" x14ac:dyDescent="0.25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12.75" customHeight="1" x14ac:dyDescent="0.25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12.75" customHeight="1" x14ac:dyDescent="0.25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12.75" customHeight="1" x14ac:dyDescent="0.25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12.75" customHeight="1" x14ac:dyDescent="0.25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12.75" customHeight="1" x14ac:dyDescent="0.25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12.75" customHeight="1" x14ac:dyDescent="0.25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12.75" customHeight="1" x14ac:dyDescent="0.25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12.75" customHeight="1" x14ac:dyDescent="0.25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12.75" customHeight="1" x14ac:dyDescent="0.25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12.75" customHeight="1" x14ac:dyDescent="0.25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12.75" customHeight="1" x14ac:dyDescent="0.25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12.75" customHeight="1" x14ac:dyDescent="0.25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12.75" customHeight="1" x14ac:dyDescent="0.25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12.75" customHeight="1" x14ac:dyDescent="0.25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12.75" customHeight="1" x14ac:dyDescent="0.25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12.75" customHeight="1" x14ac:dyDescent="0.25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12.75" customHeight="1" x14ac:dyDescent="0.25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12.75" customHeight="1" x14ac:dyDescent="0.25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12.75" customHeight="1" x14ac:dyDescent="0.25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12.75" customHeight="1" x14ac:dyDescent="0.25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12.75" customHeight="1" x14ac:dyDescent="0.25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12.75" customHeight="1" x14ac:dyDescent="0.25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12.75" customHeight="1" x14ac:dyDescent="0.25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12.75" customHeight="1" x14ac:dyDescent="0.25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12.75" customHeight="1" x14ac:dyDescent="0.25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12.75" customHeight="1" x14ac:dyDescent="0.25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12.75" customHeight="1" x14ac:dyDescent="0.25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12.75" customHeight="1" x14ac:dyDescent="0.25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12.75" customHeight="1" x14ac:dyDescent="0.25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12.75" customHeight="1" x14ac:dyDescent="0.25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12.75" customHeight="1" x14ac:dyDescent="0.25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12.75" customHeight="1" x14ac:dyDescent="0.25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12.75" customHeight="1" x14ac:dyDescent="0.25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12.75" customHeight="1" x14ac:dyDescent="0.25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12.75" customHeight="1" x14ac:dyDescent="0.25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12.75" customHeight="1" x14ac:dyDescent="0.25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12.75" customHeight="1" x14ac:dyDescent="0.25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12.75" customHeight="1" x14ac:dyDescent="0.25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12.75" customHeight="1" x14ac:dyDescent="0.25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12.75" customHeight="1" x14ac:dyDescent="0.25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12.75" customHeight="1" x14ac:dyDescent="0.25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12.75" customHeight="1" x14ac:dyDescent="0.25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12.75" customHeight="1" x14ac:dyDescent="0.25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12.75" customHeight="1" x14ac:dyDescent="0.25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12.75" customHeight="1" x14ac:dyDescent="0.25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12.75" customHeight="1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12.75" customHeight="1" x14ac:dyDescent="0.25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12.75" customHeight="1" x14ac:dyDescent="0.25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12.75" customHeight="1" x14ac:dyDescent="0.25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12.75" customHeight="1" x14ac:dyDescent="0.25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12.75" customHeight="1" x14ac:dyDescent="0.25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12.75" customHeight="1" x14ac:dyDescent="0.25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12.75" customHeight="1" x14ac:dyDescent="0.25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12.75" customHeight="1" x14ac:dyDescent="0.25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12.75" customHeight="1" x14ac:dyDescent="0.25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12.75" customHeight="1" x14ac:dyDescent="0.25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12.75" customHeight="1" x14ac:dyDescent="0.25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12.75" customHeight="1" x14ac:dyDescent="0.25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12.75" customHeight="1" x14ac:dyDescent="0.25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12.75" customHeight="1" x14ac:dyDescent="0.25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12.75" customHeight="1" x14ac:dyDescent="0.25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12.75" customHeight="1" x14ac:dyDescent="0.25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12.75" customHeight="1" x14ac:dyDescent="0.25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12.75" customHeight="1" x14ac:dyDescent="0.25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12.75" customHeight="1" x14ac:dyDescent="0.25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12.75" customHeight="1" x14ac:dyDescent="0.25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12.75" customHeight="1" x14ac:dyDescent="0.25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12.75" customHeight="1" x14ac:dyDescent="0.25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12.75" customHeight="1" x14ac:dyDescent="0.25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12.75" customHeight="1" x14ac:dyDescent="0.25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12.75" customHeight="1" x14ac:dyDescent="0.25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12.75" customHeight="1" x14ac:dyDescent="0.25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12.75" customHeight="1" x14ac:dyDescent="0.25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12.75" customHeight="1" x14ac:dyDescent="0.25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12.75" customHeight="1" x14ac:dyDescent="0.25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12.75" customHeight="1" x14ac:dyDescent="0.25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12.75" customHeight="1" x14ac:dyDescent="0.25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12.75" customHeight="1" x14ac:dyDescent="0.25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12.75" customHeight="1" x14ac:dyDescent="0.25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12.75" customHeight="1" x14ac:dyDescent="0.25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12.75" customHeight="1" x14ac:dyDescent="0.25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12.75" customHeight="1" x14ac:dyDescent="0.25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12.75" customHeight="1" x14ac:dyDescent="0.25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12.75" customHeight="1" x14ac:dyDescent="0.25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12.75" customHeight="1" x14ac:dyDescent="0.25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12.75" customHeight="1" x14ac:dyDescent="0.25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12.75" customHeight="1" x14ac:dyDescent="0.25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12.75" customHeight="1" x14ac:dyDescent="0.25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12.75" customHeight="1" x14ac:dyDescent="0.25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12.75" customHeight="1" x14ac:dyDescent="0.25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12.75" customHeight="1" x14ac:dyDescent="0.25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12.75" customHeight="1" x14ac:dyDescent="0.25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12.75" customHeight="1" x14ac:dyDescent="0.25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12.75" customHeight="1" x14ac:dyDescent="0.25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12.75" customHeight="1" x14ac:dyDescent="0.25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12.75" customHeight="1" x14ac:dyDescent="0.25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12.75" customHeight="1" x14ac:dyDescent="0.25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12.75" customHeight="1" x14ac:dyDescent="0.25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12.75" customHeight="1" x14ac:dyDescent="0.25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12.75" customHeight="1" x14ac:dyDescent="0.25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12.75" customHeight="1" x14ac:dyDescent="0.25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12.75" customHeight="1" x14ac:dyDescent="0.25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12.75" customHeight="1" x14ac:dyDescent="0.25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12.75" customHeight="1" x14ac:dyDescent="0.25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12.75" customHeight="1" x14ac:dyDescent="0.25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12.75" customHeight="1" x14ac:dyDescent="0.25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12.75" customHeight="1" x14ac:dyDescent="0.25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12.75" customHeight="1" x14ac:dyDescent="0.25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12.75" customHeight="1" x14ac:dyDescent="0.25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12.75" customHeight="1" x14ac:dyDescent="0.25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12.75" customHeight="1" x14ac:dyDescent="0.25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12.75" customHeight="1" x14ac:dyDescent="0.25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12.75" customHeight="1" x14ac:dyDescent="0.25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12.75" customHeight="1" x14ac:dyDescent="0.25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12.75" customHeight="1" x14ac:dyDescent="0.25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12.75" customHeight="1" x14ac:dyDescent="0.25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12.75" customHeight="1" x14ac:dyDescent="0.25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12.75" customHeight="1" x14ac:dyDescent="0.25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12.75" customHeight="1" x14ac:dyDescent="0.25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12.75" customHeight="1" x14ac:dyDescent="0.25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12.75" customHeight="1" x14ac:dyDescent="0.25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12.75" customHeight="1" x14ac:dyDescent="0.25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12.75" customHeight="1" x14ac:dyDescent="0.25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12.75" customHeight="1" x14ac:dyDescent="0.25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12.75" customHeight="1" x14ac:dyDescent="0.25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12.75" customHeight="1" x14ac:dyDescent="0.25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12.75" customHeight="1" x14ac:dyDescent="0.25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12.75" customHeight="1" x14ac:dyDescent="0.25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12.75" customHeight="1" x14ac:dyDescent="0.25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12.75" customHeight="1" x14ac:dyDescent="0.25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12.75" customHeight="1" x14ac:dyDescent="0.25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12.75" customHeight="1" x14ac:dyDescent="0.25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12.75" customHeight="1" x14ac:dyDescent="0.25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12.75" customHeight="1" x14ac:dyDescent="0.25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12.75" customHeight="1" x14ac:dyDescent="0.25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12.75" customHeight="1" x14ac:dyDescent="0.25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12.75" customHeight="1" x14ac:dyDescent="0.25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12.75" customHeight="1" x14ac:dyDescent="0.25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12.75" customHeight="1" x14ac:dyDescent="0.25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12.75" customHeight="1" x14ac:dyDescent="0.25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12.75" customHeight="1" x14ac:dyDescent="0.25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12.75" customHeight="1" x14ac:dyDescent="0.25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12.75" customHeight="1" x14ac:dyDescent="0.25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12.75" customHeight="1" x14ac:dyDescent="0.25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12.75" customHeight="1" x14ac:dyDescent="0.25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12.75" customHeight="1" x14ac:dyDescent="0.25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12.75" customHeight="1" x14ac:dyDescent="0.25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12.75" customHeight="1" x14ac:dyDescent="0.25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12.75" customHeight="1" x14ac:dyDescent="0.25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12.75" customHeight="1" x14ac:dyDescent="0.25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12.75" customHeight="1" x14ac:dyDescent="0.25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12.75" customHeight="1" x14ac:dyDescent="0.25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12.75" customHeight="1" x14ac:dyDescent="0.25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12.75" customHeight="1" x14ac:dyDescent="0.25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12.75" customHeight="1" x14ac:dyDescent="0.25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12.75" customHeight="1" x14ac:dyDescent="0.25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12.75" customHeight="1" x14ac:dyDescent="0.25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12.75" customHeight="1" x14ac:dyDescent="0.25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12.75" customHeight="1" x14ac:dyDescent="0.25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12.75" customHeight="1" x14ac:dyDescent="0.25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12.75" customHeight="1" x14ac:dyDescent="0.25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12.75" customHeight="1" x14ac:dyDescent="0.25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12.75" customHeight="1" x14ac:dyDescent="0.25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12.75" customHeight="1" x14ac:dyDescent="0.25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12.75" customHeight="1" x14ac:dyDescent="0.25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12.75" customHeight="1" x14ac:dyDescent="0.25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12.75" customHeight="1" x14ac:dyDescent="0.25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12.75" customHeight="1" x14ac:dyDescent="0.25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12.75" customHeight="1" x14ac:dyDescent="0.25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12.75" customHeight="1" x14ac:dyDescent="0.25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12.75" customHeight="1" x14ac:dyDescent="0.25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12.75" customHeight="1" x14ac:dyDescent="0.25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12.75" customHeight="1" x14ac:dyDescent="0.25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12.75" customHeight="1" x14ac:dyDescent="0.25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12.75" customHeight="1" x14ac:dyDescent="0.25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12.75" customHeight="1" x14ac:dyDescent="0.25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12.75" customHeight="1" x14ac:dyDescent="0.25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12.75" customHeight="1" x14ac:dyDescent="0.25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12.75" customHeight="1" x14ac:dyDescent="0.25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12.75" customHeight="1" x14ac:dyDescent="0.25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12.75" customHeight="1" x14ac:dyDescent="0.25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12.75" customHeight="1" x14ac:dyDescent="0.25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12.75" customHeight="1" x14ac:dyDescent="0.25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12.75" customHeight="1" x14ac:dyDescent="0.25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12.75" customHeight="1" x14ac:dyDescent="0.25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12.75" customHeight="1" x14ac:dyDescent="0.25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12.75" customHeight="1" x14ac:dyDescent="0.25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12.75" customHeight="1" x14ac:dyDescent="0.25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12.75" customHeight="1" x14ac:dyDescent="0.25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12.75" customHeight="1" x14ac:dyDescent="0.25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12.75" customHeight="1" x14ac:dyDescent="0.25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12.75" customHeight="1" x14ac:dyDescent="0.25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12.75" customHeight="1" x14ac:dyDescent="0.25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12.75" customHeight="1" x14ac:dyDescent="0.25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12.75" customHeight="1" x14ac:dyDescent="0.25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12.75" customHeight="1" x14ac:dyDescent="0.25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12.75" customHeight="1" x14ac:dyDescent="0.25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12.75" customHeight="1" x14ac:dyDescent="0.25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12.75" customHeight="1" x14ac:dyDescent="0.25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12.75" customHeight="1" x14ac:dyDescent="0.25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12.75" customHeight="1" x14ac:dyDescent="0.25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12.75" customHeight="1" x14ac:dyDescent="0.25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12.75" customHeight="1" x14ac:dyDescent="0.25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12.75" customHeight="1" x14ac:dyDescent="0.25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12.75" customHeight="1" x14ac:dyDescent="0.25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12.75" customHeight="1" x14ac:dyDescent="0.25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12.75" customHeight="1" x14ac:dyDescent="0.25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12.75" customHeight="1" x14ac:dyDescent="0.25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12.75" customHeight="1" x14ac:dyDescent="0.25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12.75" customHeight="1" x14ac:dyDescent="0.25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12.75" customHeight="1" x14ac:dyDescent="0.25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12.75" customHeight="1" x14ac:dyDescent="0.25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12.75" customHeight="1" x14ac:dyDescent="0.25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12.75" customHeight="1" x14ac:dyDescent="0.25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12.75" customHeight="1" x14ac:dyDescent="0.25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12.75" customHeight="1" x14ac:dyDescent="0.25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12.75" customHeight="1" x14ac:dyDescent="0.25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12.75" customHeight="1" x14ac:dyDescent="0.25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12.75" customHeight="1" x14ac:dyDescent="0.25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12.75" customHeight="1" x14ac:dyDescent="0.25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12.75" customHeight="1" x14ac:dyDescent="0.25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12.75" customHeight="1" x14ac:dyDescent="0.25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12.75" customHeight="1" x14ac:dyDescent="0.25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12.75" customHeight="1" x14ac:dyDescent="0.25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12.75" customHeight="1" x14ac:dyDescent="0.25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12.75" customHeight="1" x14ac:dyDescent="0.25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12.75" customHeight="1" x14ac:dyDescent="0.25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12.75" customHeight="1" x14ac:dyDescent="0.25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12.75" customHeight="1" x14ac:dyDescent="0.25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12.75" customHeight="1" x14ac:dyDescent="0.25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12.75" customHeight="1" x14ac:dyDescent="0.25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12.75" customHeight="1" x14ac:dyDescent="0.25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12.75" customHeight="1" x14ac:dyDescent="0.25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12.75" customHeight="1" x14ac:dyDescent="0.25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12.75" customHeight="1" x14ac:dyDescent="0.25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12.75" customHeight="1" x14ac:dyDescent="0.25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12.75" customHeight="1" x14ac:dyDescent="0.25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12.75" customHeight="1" x14ac:dyDescent="0.25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12.75" customHeight="1" x14ac:dyDescent="0.25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12.75" customHeight="1" x14ac:dyDescent="0.25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12.75" customHeight="1" x14ac:dyDescent="0.25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12.75" customHeight="1" x14ac:dyDescent="0.25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12.75" customHeight="1" x14ac:dyDescent="0.25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12.75" customHeight="1" x14ac:dyDescent="0.25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12.75" customHeight="1" x14ac:dyDescent="0.25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12.75" customHeight="1" x14ac:dyDescent="0.25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12.75" customHeight="1" x14ac:dyDescent="0.25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12.75" customHeight="1" x14ac:dyDescent="0.25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12.75" customHeight="1" x14ac:dyDescent="0.25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12.75" customHeight="1" x14ac:dyDescent="0.25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12.75" customHeight="1" x14ac:dyDescent="0.25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12.75" customHeight="1" x14ac:dyDescent="0.25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12.75" customHeight="1" x14ac:dyDescent="0.25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12.75" customHeight="1" x14ac:dyDescent="0.25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12.75" customHeight="1" x14ac:dyDescent="0.25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12.75" customHeight="1" x14ac:dyDescent="0.25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12.75" customHeight="1" x14ac:dyDescent="0.25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12.75" customHeight="1" x14ac:dyDescent="0.25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12.75" customHeight="1" x14ac:dyDescent="0.25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12.75" customHeight="1" x14ac:dyDescent="0.25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12.75" customHeight="1" x14ac:dyDescent="0.25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12.75" customHeight="1" x14ac:dyDescent="0.25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12.75" customHeight="1" x14ac:dyDescent="0.25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12.75" customHeight="1" x14ac:dyDescent="0.25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12.75" customHeight="1" x14ac:dyDescent="0.25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12.75" customHeight="1" x14ac:dyDescent="0.25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12.75" customHeight="1" x14ac:dyDescent="0.25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12.75" customHeight="1" x14ac:dyDescent="0.25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12.75" customHeight="1" x14ac:dyDescent="0.25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12.75" customHeight="1" x14ac:dyDescent="0.25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12.75" customHeight="1" x14ac:dyDescent="0.25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12.75" customHeight="1" x14ac:dyDescent="0.25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12.75" customHeight="1" x14ac:dyDescent="0.25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12.75" customHeight="1" x14ac:dyDescent="0.25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12.75" customHeight="1" x14ac:dyDescent="0.25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12.75" customHeight="1" x14ac:dyDescent="0.25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12.75" customHeight="1" x14ac:dyDescent="0.25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12.75" customHeight="1" x14ac:dyDescent="0.25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12.75" customHeight="1" x14ac:dyDescent="0.25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12.75" customHeight="1" x14ac:dyDescent="0.25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12.75" customHeight="1" x14ac:dyDescent="0.25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12.75" customHeight="1" x14ac:dyDescent="0.25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12.75" customHeight="1" x14ac:dyDescent="0.25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12.75" customHeight="1" x14ac:dyDescent="0.25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12.75" customHeight="1" x14ac:dyDescent="0.25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12.75" customHeight="1" x14ac:dyDescent="0.25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12.75" customHeight="1" x14ac:dyDescent="0.25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12.75" customHeight="1" x14ac:dyDescent="0.25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12.75" customHeight="1" x14ac:dyDescent="0.25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12.75" customHeight="1" x14ac:dyDescent="0.25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12.75" customHeight="1" x14ac:dyDescent="0.25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12.75" customHeight="1" x14ac:dyDescent="0.25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12.75" customHeight="1" x14ac:dyDescent="0.25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12.75" customHeight="1" x14ac:dyDescent="0.25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12.75" customHeight="1" x14ac:dyDescent="0.25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12.75" customHeight="1" x14ac:dyDescent="0.25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12.75" customHeight="1" x14ac:dyDescent="0.25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12.75" customHeight="1" x14ac:dyDescent="0.25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12.75" customHeight="1" x14ac:dyDescent="0.25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12.75" customHeight="1" x14ac:dyDescent="0.25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12.75" customHeight="1" x14ac:dyDescent="0.25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12.75" customHeight="1" x14ac:dyDescent="0.25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12.75" customHeight="1" x14ac:dyDescent="0.25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12.75" customHeight="1" x14ac:dyDescent="0.25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12.75" customHeight="1" x14ac:dyDescent="0.25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12.75" customHeight="1" x14ac:dyDescent="0.25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12.75" customHeight="1" x14ac:dyDescent="0.25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12.75" customHeight="1" x14ac:dyDescent="0.25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12.75" customHeight="1" x14ac:dyDescent="0.25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12.75" customHeight="1" x14ac:dyDescent="0.25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12.75" customHeight="1" x14ac:dyDescent="0.25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12.75" customHeight="1" x14ac:dyDescent="0.25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12.75" customHeight="1" x14ac:dyDescent="0.25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12.75" customHeight="1" x14ac:dyDescent="0.25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12.75" customHeight="1" x14ac:dyDescent="0.25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12.75" customHeight="1" x14ac:dyDescent="0.25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12.75" customHeight="1" x14ac:dyDescent="0.25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12.75" customHeight="1" x14ac:dyDescent="0.25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12.75" customHeight="1" x14ac:dyDescent="0.25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12.75" customHeight="1" x14ac:dyDescent="0.25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12.75" customHeight="1" x14ac:dyDescent="0.25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12.75" customHeight="1" x14ac:dyDescent="0.25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12.75" customHeight="1" x14ac:dyDescent="0.25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12.75" customHeight="1" x14ac:dyDescent="0.25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12.75" customHeight="1" x14ac:dyDescent="0.25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12.75" customHeight="1" x14ac:dyDescent="0.25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12.75" customHeight="1" x14ac:dyDescent="0.25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12.75" customHeight="1" x14ac:dyDescent="0.25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12.75" customHeight="1" x14ac:dyDescent="0.25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12.75" customHeight="1" x14ac:dyDescent="0.25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12.75" customHeight="1" x14ac:dyDescent="0.25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12.75" customHeight="1" x14ac:dyDescent="0.25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12.75" customHeight="1" x14ac:dyDescent="0.25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12.75" customHeight="1" x14ac:dyDescent="0.25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12.75" customHeight="1" x14ac:dyDescent="0.25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12.75" customHeight="1" x14ac:dyDescent="0.25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12.75" customHeight="1" x14ac:dyDescent="0.25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12.75" customHeight="1" x14ac:dyDescent="0.25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12.75" customHeight="1" x14ac:dyDescent="0.25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12.75" customHeight="1" x14ac:dyDescent="0.25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12.75" customHeight="1" x14ac:dyDescent="0.25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12.75" customHeight="1" x14ac:dyDescent="0.25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12.75" customHeight="1" x14ac:dyDescent="0.25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12.75" customHeight="1" x14ac:dyDescent="0.25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12.75" customHeight="1" x14ac:dyDescent="0.25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12.75" customHeight="1" x14ac:dyDescent="0.25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12.75" customHeight="1" x14ac:dyDescent="0.25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12.75" customHeight="1" x14ac:dyDescent="0.25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12.75" customHeight="1" x14ac:dyDescent="0.25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12.75" customHeight="1" x14ac:dyDescent="0.25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12.75" customHeight="1" x14ac:dyDescent="0.25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12.75" customHeight="1" x14ac:dyDescent="0.25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12.75" customHeight="1" x14ac:dyDescent="0.25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12.75" customHeight="1" x14ac:dyDescent="0.25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12.75" customHeight="1" x14ac:dyDescent="0.25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12.75" customHeight="1" x14ac:dyDescent="0.25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12.75" customHeight="1" x14ac:dyDescent="0.25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12.75" customHeight="1" x14ac:dyDescent="0.25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12.75" customHeight="1" x14ac:dyDescent="0.25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12.75" customHeight="1" x14ac:dyDescent="0.25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12.75" customHeight="1" x14ac:dyDescent="0.25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12.75" customHeight="1" x14ac:dyDescent="0.25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12.75" customHeight="1" x14ac:dyDescent="0.25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12.75" customHeight="1" x14ac:dyDescent="0.25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12.75" customHeight="1" x14ac:dyDescent="0.25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12.75" customHeight="1" x14ac:dyDescent="0.25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12.75" customHeight="1" x14ac:dyDescent="0.25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12.75" customHeight="1" x14ac:dyDescent="0.25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12.75" customHeight="1" x14ac:dyDescent="0.25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12.75" customHeight="1" x14ac:dyDescent="0.25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12.75" customHeight="1" x14ac:dyDescent="0.25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12.75" customHeight="1" x14ac:dyDescent="0.25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12.75" customHeight="1" x14ac:dyDescent="0.25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12.75" customHeight="1" x14ac:dyDescent="0.25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12.75" customHeight="1" x14ac:dyDescent="0.25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12.75" customHeight="1" x14ac:dyDescent="0.25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12.75" customHeight="1" x14ac:dyDescent="0.25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12.75" customHeight="1" x14ac:dyDescent="0.25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12.75" customHeight="1" x14ac:dyDescent="0.25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12.75" customHeight="1" x14ac:dyDescent="0.25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12.75" customHeight="1" x14ac:dyDescent="0.25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12.75" customHeight="1" x14ac:dyDescent="0.25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12.75" customHeight="1" x14ac:dyDescent="0.25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12.75" customHeight="1" x14ac:dyDescent="0.25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12.75" customHeight="1" x14ac:dyDescent="0.25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12.75" customHeight="1" x14ac:dyDescent="0.25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12.75" customHeight="1" x14ac:dyDescent="0.25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12.75" customHeight="1" x14ac:dyDescent="0.25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12.75" customHeight="1" x14ac:dyDescent="0.25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12.75" customHeight="1" x14ac:dyDescent="0.25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12.75" customHeight="1" x14ac:dyDescent="0.25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12.75" customHeight="1" x14ac:dyDescent="0.25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12.75" customHeight="1" x14ac:dyDescent="0.25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12.75" customHeight="1" x14ac:dyDescent="0.25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12.75" customHeight="1" x14ac:dyDescent="0.25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12.75" customHeight="1" x14ac:dyDescent="0.25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12.75" customHeight="1" x14ac:dyDescent="0.25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12.75" customHeight="1" x14ac:dyDescent="0.25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12.75" customHeight="1" x14ac:dyDescent="0.25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12.75" customHeight="1" x14ac:dyDescent="0.25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12.75" customHeight="1" x14ac:dyDescent="0.25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12.75" customHeight="1" x14ac:dyDescent="0.25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12.75" customHeight="1" x14ac:dyDescent="0.25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12.75" customHeight="1" x14ac:dyDescent="0.25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12.75" customHeight="1" x14ac:dyDescent="0.25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12.75" customHeight="1" x14ac:dyDescent="0.25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12.75" customHeight="1" x14ac:dyDescent="0.25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12.75" customHeight="1" x14ac:dyDescent="0.25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12.75" customHeight="1" x14ac:dyDescent="0.25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12.75" customHeight="1" x14ac:dyDescent="0.25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12.75" customHeight="1" x14ac:dyDescent="0.25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12.75" customHeight="1" x14ac:dyDescent="0.25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12.75" customHeight="1" x14ac:dyDescent="0.25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12.75" customHeight="1" x14ac:dyDescent="0.25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12.75" customHeight="1" x14ac:dyDescent="0.25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12.75" customHeight="1" x14ac:dyDescent="0.25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12.75" customHeight="1" x14ac:dyDescent="0.25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12.75" customHeight="1" x14ac:dyDescent="0.25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12.75" customHeight="1" x14ac:dyDescent="0.25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12.75" customHeight="1" x14ac:dyDescent="0.25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12.75" customHeight="1" x14ac:dyDescent="0.25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12.75" customHeight="1" x14ac:dyDescent="0.25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12.75" customHeight="1" x14ac:dyDescent="0.25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12.75" customHeight="1" x14ac:dyDescent="0.25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12.75" customHeight="1" x14ac:dyDescent="0.25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12.75" customHeight="1" x14ac:dyDescent="0.25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12.75" customHeight="1" x14ac:dyDescent="0.25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12.75" customHeight="1" x14ac:dyDescent="0.25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12.75" customHeight="1" x14ac:dyDescent="0.25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12.75" customHeight="1" x14ac:dyDescent="0.25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12.75" customHeight="1" x14ac:dyDescent="0.25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12.75" customHeight="1" x14ac:dyDescent="0.25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12.75" customHeight="1" x14ac:dyDescent="0.25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12.75" customHeight="1" x14ac:dyDescent="0.25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12.75" customHeight="1" x14ac:dyDescent="0.25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12.75" customHeight="1" x14ac:dyDescent="0.25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12.75" customHeight="1" x14ac:dyDescent="0.25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12.75" customHeight="1" x14ac:dyDescent="0.25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12.75" customHeight="1" x14ac:dyDescent="0.25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12.75" customHeight="1" x14ac:dyDescent="0.25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12.75" customHeight="1" x14ac:dyDescent="0.25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12.75" customHeight="1" x14ac:dyDescent="0.25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12.75" customHeight="1" x14ac:dyDescent="0.25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12.75" customHeight="1" x14ac:dyDescent="0.25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12.75" customHeight="1" x14ac:dyDescent="0.25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12.75" customHeight="1" x14ac:dyDescent="0.25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12.75" customHeight="1" x14ac:dyDescent="0.25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12.75" customHeight="1" x14ac:dyDescent="0.25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12.75" customHeight="1" x14ac:dyDescent="0.25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12.75" customHeight="1" x14ac:dyDescent="0.25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12.75" customHeight="1" x14ac:dyDescent="0.25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12.75" customHeight="1" x14ac:dyDescent="0.25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12.75" customHeight="1" x14ac:dyDescent="0.25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12.75" customHeight="1" x14ac:dyDescent="0.25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12.75" customHeight="1" x14ac:dyDescent="0.25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12.75" customHeight="1" x14ac:dyDescent="0.25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12.75" customHeight="1" x14ac:dyDescent="0.25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12.75" customHeight="1" x14ac:dyDescent="0.25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12.75" customHeight="1" x14ac:dyDescent="0.25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12.75" customHeight="1" x14ac:dyDescent="0.25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12.75" customHeight="1" x14ac:dyDescent="0.25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12.75" customHeight="1" x14ac:dyDescent="0.25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12.75" customHeight="1" x14ac:dyDescent="0.25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12.75" customHeight="1" x14ac:dyDescent="0.25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12.75" customHeight="1" x14ac:dyDescent="0.25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12.75" customHeight="1" x14ac:dyDescent="0.25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12.75" customHeight="1" x14ac:dyDescent="0.25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12.75" customHeight="1" x14ac:dyDescent="0.25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12.75" customHeight="1" x14ac:dyDescent="0.25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12.75" customHeight="1" x14ac:dyDescent="0.25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12.75" customHeight="1" x14ac:dyDescent="0.25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12.75" customHeight="1" x14ac:dyDescent="0.25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12.75" customHeight="1" x14ac:dyDescent="0.25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12.75" customHeight="1" x14ac:dyDescent="0.25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12.75" customHeight="1" x14ac:dyDescent="0.25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12.75" customHeight="1" x14ac:dyDescent="0.25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12.75" customHeight="1" x14ac:dyDescent="0.25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12.75" customHeight="1" x14ac:dyDescent="0.25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12.75" customHeight="1" x14ac:dyDescent="0.25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12.75" customHeight="1" x14ac:dyDescent="0.25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12.75" customHeight="1" x14ac:dyDescent="0.25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12.75" customHeight="1" x14ac:dyDescent="0.25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12.75" customHeight="1" x14ac:dyDescent="0.25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12.75" customHeight="1" x14ac:dyDescent="0.25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12.75" customHeight="1" x14ac:dyDescent="0.25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12.75" customHeight="1" x14ac:dyDescent="0.25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12.75" customHeight="1" x14ac:dyDescent="0.25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12.75" customHeight="1" x14ac:dyDescent="0.25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12.75" customHeight="1" x14ac:dyDescent="0.25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12.75" customHeight="1" x14ac:dyDescent="0.25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12.75" customHeight="1" x14ac:dyDescent="0.25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12.75" customHeight="1" x14ac:dyDescent="0.25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12.75" customHeight="1" x14ac:dyDescent="0.25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12.75" customHeight="1" x14ac:dyDescent="0.25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12.75" customHeight="1" x14ac:dyDescent="0.25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12.75" customHeight="1" x14ac:dyDescent="0.25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12.75" customHeight="1" x14ac:dyDescent="0.25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12.75" customHeight="1" x14ac:dyDescent="0.25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12.75" customHeight="1" x14ac:dyDescent="0.25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12.75" customHeight="1" x14ac:dyDescent="0.25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12.75" customHeight="1" x14ac:dyDescent="0.25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12.75" customHeight="1" x14ac:dyDescent="0.25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12.75" customHeight="1" x14ac:dyDescent="0.25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12.75" customHeight="1" x14ac:dyDescent="0.25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12.75" customHeight="1" x14ac:dyDescent="0.25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12.75" customHeight="1" x14ac:dyDescent="0.25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12.75" customHeight="1" x14ac:dyDescent="0.25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12.75" customHeight="1" x14ac:dyDescent="0.25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12.75" customHeight="1" x14ac:dyDescent="0.25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12.75" customHeight="1" x14ac:dyDescent="0.25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12.75" customHeight="1" x14ac:dyDescent="0.25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12.75" customHeight="1" x14ac:dyDescent="0.25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12.75" customHeight="1" x14ac:dyDescent="0.25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12.75" customHeight="1" x14ac:dyDescent="0.25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12.75" customHeight="1" x14ac:dyDescent="0.25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12.75" customHeight="1" x14ac:dyDescent="0.25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12.75" customHeight="1" x14ac:dyDescent="0.25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12.75" customHeight="1" x14ac:dyDescent="0.25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12.75" customHeight="1" x14ac:dyDescent="0.25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12.75" customHeight="1" x14ac:dyDescent="0.25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12.75" customHeight="1" x14ac:dyDescent="0.25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12.75" customHeight="1" x14ac:dyDescent="0.25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12.75" customHeight="1" x14ac:dyDescent="0.25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12.75" customHeight="1" x14ac:dyDescent="0.25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12.75" customHeight="1" x14ac:dyDescent="0.25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12.75" customHeight="1" x14ac:dyDescent="0.25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12.75" customHeight="1" x14ac:dyDescent="0.25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12.75" customHeight="1" x14ac:dyDescent="0.25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12.75" customHeight="1" x14ac:dyDescent="0.25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12.75" customHeight="1" x14ac:dyDescent="0.25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12.75" customHeight="1" x14ac:dyDescent="0.25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12.75" customHeight="1" x14ac:dyDescent="0.25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12.75" customHeight="1" x14ac:dyDescent="0.25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12.75" customHeight="1" x14ac:dyDescent="0.25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12.75" customHeight="1" x14ac:dyDescent="0.25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12.75" customHeight="1" x14ac:dyDescent="0.25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12.75" customHeight="1" x14ac:dyDescent="0.25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12.75" customHeight="1" x14ac:dyDescent="0.25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12.75" customHeight="1" x14ac:dyDescent="0.25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12.75" customHeight="1" x14ac:dyDescent="0.25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12.75" customHeight="1" x14ac:dyDescent="0.25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12.75" customHeight="1" x14ac:dyDescent="0.25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12.75" customHeight="1" x14ac:dyDescent="0.25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12.75" customHeight="1" x14ac:dyDescent="0.25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12.75" customHeight="1" x14ac:dyDescent="0.25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12.75" customHeight="1" x14ac:dyDescent="0.25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12.75" customHeight="1" x14ac:dyDescent="0.25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12.75" customHeight="1" x14ac:dyDescent="0.25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12.75" customHeight="1" x14ac:dyDescent="0.25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12.75" customHeight="1" x14ac:dyDescent="0.25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12.75" customHeight="1" x14ac:dyDescent="0.25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12.75" customHeight="1" x14ac:dyDescent="0.25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12.75" customHeight="1" x14ac:dyDescent="0.25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12.75" customHeight="1" x14ac:dyDescent="0.25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12.75" customHeight="1" x14ac:dyDescent="0.25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12.75" customHeight="1" x14ac:dyDescent="0.25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12.75" customHeight="1" x14ac:dyDescent="0.25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12.75" customHeight="1" x14ac:dyDescent="0.25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12.75" customHeight="1" x14ac:dyDescent="0.25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12.75" customHeight="1" x14ac:dyDescent="0.25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12.75" customHeight="1" x14ac:dyDescent="0.25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12.75" customHeight="1" x14ac:dyDescent="0.25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12.75" customHeight="1" x14ac:dyDescent="0.25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12.75" customHeight="1" x14ac:dyDescent="0.25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12.75" customHeight="1" x14ac:dyDescent="0.25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12.75" customHeight="1" x14ac:dyDescent="0.25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12.75" customHeight="1" x14ac:dyDescent="0.25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12.75" customHeight="1" x14ac:dyDescent="0.25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12.75" customHeight="1" x14ac:dyDescent="0.25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12.75" customHeight="1" x14ac:dyDescent="0.25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12.75" customHeight="1" x14ac:dyDescent="0.25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12.75" customHeight="1" x14ac:dyDescent="0.25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12.75" customHeight="1" x14ac:dyDescent="0.25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12.75" customHeight="1" x14ac:dyDescent="0.25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12.75" customHeight="1" x14ac:dyDescent="0.25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12.75" customHeight="1" x14ac:dyDescent="0.25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12.75" customHeight="1" x14ac:dyDescent="0.25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12.75" customHeight="1" x14ac:dyDescent="0.25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12.75" customHeight="1" x14ac:dyDescent="0.25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12.75" customHeight="1" x14ac:dyDescent="0.25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12.75" customHeight="1" x14ac:dyDescent="0.25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12.75" customHeight="1" x14ac:dyDescent="0.25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12.75" customHeight="1" x14ac:dyDescent="0.25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12.75" customHeight="1" x14ac:dyDescent="0.25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12.75" customHeight="1" x14ac:dyDescent="0.25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12.75" customHeight="1" x14ac:dyDescent="0.25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12.75" customHeight="1" x14ac:dyDescent="0.25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12.75" customHeight="1" x14ac:dyDescent="0.25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12.75" customHeight="1" x14ac:dyDescent="0.25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12.75" customHeight="1" x14ac:dyDescent="0.25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12.75" customHeight="1" x14ac:dyDescent="0.25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12.75" customHeight="1" x14ac:dyDescent="0.25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12.75" customHeight="1" x14ac:dyDescent="0.25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12.75" customHeight="1" x14ac:dyDescent="0.25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12.75" customHeight="1" x14ac:dyDescent="0.25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12.75" customHeight="1" x14ac:dyDescent="0.25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12.75" customHeight="1" x14ac:dyDescent="0.25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12.75" customHeight="1" x14ac:dyDescent="0.25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12.75" customHeight="1" x14ac:dyDescent="0.25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12.75" customHeight="1" x14ac:dyDescent="0.25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12.75" customHeight="1" x14ac:dyDescent="0.25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12.75" customHeight="1" x14ac:dyDescent="0.25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12.75" customHeight="1" x14ac:dyDescent="0.25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12.75" customHeight="1" x14ac:dyDescent="0.25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12.75" customHeight="1" x14ac:dyDescent="0.25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12.75" customHeight="1" x14ac:dyDescent="0.25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12.75" customHeight="1" x14ac:dyDescent="0.25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12.75" customHeight="1" x14ac:dyDescent="0.25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12.75" customHeight="1" x14ac:dyDescent="0.25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12.75" customHeight="1" x14ac:dyDescent="0.25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12.75" customHeight="1" x14ac:dyDescent="0.25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12.75" customHeight="1" x14ac:dyDescent="0.25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12.75" customHeight="1" x14ac:dyDescent="0.25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12.75" customHeight="1" x14ac:dyDescent="0.25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12.75" customHeight="1" x14ac:dyDescent="0.25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12.75" customHeight="1" x14ac:dyDescent="0.25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12.75" customHeight="1" x14ac:dyDescent="0.25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12.75" customHeight="1" x14ac:dyDescent="0.25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12.75" customHeight="1" x14ac:dyDescent="0.25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12.75" customHeight="1" x14ac:dyDescent="0.25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12.75" customHeight="1" x14ac:dyDescent="0.25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12.75" customHeight="1" x14ac:dyDescent="0.25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12.75" customHeight="1" x14ac:dyDescent="0.25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12.75" customHeight="1" x14ac:dyDescent="0.25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12.75" customHeight="1" x14ac:dyDescent="0.25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12.75" customHeight="1" x14ac:dyDescent="0.25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12.75" customHeight="1" x14ac:dyDescent="0.25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12.75" customHeight="1" x14ac:dyDescent="0.25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12.75" customHeight="1" x14ac:dyDescent="0.25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12.75" customHeight="1" x14ac:dyDescent="0.25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12.75" customHeight="1" x14ac:dyDescent="0.25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12.75" customHeight="1" x14ac:dyDescent="0.25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12.75" customHeight="1" x14ac:dyDescent="0.25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12.75" customHeight="1" x14ac:dyDescent="0.25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12.75" customHeight="1" x14ac:dyDescent="0.25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12.75" customHeight="1" x14ac:dyDescent="0.25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12.75" customHeight="1" x14ac:dyDescent="0.25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12.75" customHeight="1" x14ac:dyDescent="0.25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12.75" customHeight="1" x14ac:dyDescent="0.25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12.75" customHeight="1" x14ac:dyDescent="0.25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12.75" customHeight="1" x14ac:dyDescent="0.25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12.75" customHeight="1" x14ac:dyDescent="0.25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12.75" customHeight="1" x14ac:dyDescent="0.25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12.75" customHeight="1" x14ac:dyDescent="0.25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12.75" customHeight="1" x14ac:dyDescent="0.25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12.75" customHeight="1" x14ac:dyDescent="0.25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12.75" customHeight="1" x14ac:dyDescent="0.25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12.75" customHeight="1" x14ac:dyDescent="0.25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12.75" customHeight="1" x14ac:dyDescent="0.25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12.75" customHeight="1" x14ac:dyDescent="0.25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12.75" customHeight="1" x14ac:dyDescent="0.25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12.75" customHeight="1" x14ac:dyDescent="0.25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12.75" customHeight="1" x14ac:dyDescent="0.25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12.75" customHeight="1" x14ac:dyDescent="0.25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12.75" customHeight="1" x14ac:dyDescent="0.25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12.75" customHeight="1" x14ac:dyDescent="0.25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12.75" customHeight="1" x14ac:dyDescent="0.25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12.75" customHeight="1" x14ac:dyDescent="0.25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12.75" customHeight="1" x14ac:dyDescent="0.25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12.75" customHeight="1" x14ac:dyDescent="0.25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12.75" customHeight="1" x14ac:dyDescent="0.25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12.75" customHeight="1" x14ac:dyDescent="0.25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12.75" customHeight="1" x14ac:dyDescent="0.25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12.75" customHeight="1" x14ac:dyDescent="0.25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12.75" customHeight="1" x14ac:dyDescent="0.25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12.75" customHeight="1" x14ac:dyDescent="0.25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12.75" customHeight="1" x14ac:dyDescent="0.25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12.75" customHeight="1" x14ac:dyDescent="0.25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12.75" customHeight="1" x14ac:dyDescent="0.25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12.75" customHeight="1" x14ac:dyDescent="0.25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12.75" customHeight="1" x14ac:dyDescent="0.25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12.75" customHeight="1" x14ac:dyDescent="0.25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12.75" customHeight="1" x14ac:dyDescent="0.25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12.75" customHeight="1" x14ac:dyDescent="0.25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12.75" customHeight="1" x14ac:dyDescent="0.25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12.75" customHeight="1" x14ac:dyDescent="0.25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12.75" customHeight="1" x14ac:dyDescent="0.25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12.75" customHeight="1" x14ac:dyDescent="0.25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12.75" customHeight="1" x14ac:dyDescent="0.25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12.75" customHeight="1" x14ac:dyDescent="0.25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12.75" customHeight="1" x14ac:dyDescent="0.25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12.75" customHeight="1" x14ac:dyDescent="0.25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12.75" customHeight="1" x14ac:dyDescent="0.25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12.75" customHeight="1" x14ac:dyDescent="0.25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12.75" customHeight="1" x14ac:dyDescent="0.25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12.75" customHeight="1" x14ac:dyDescent="0.25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12.75" customHeight="1" x14ac:dyDescent="0.25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12.75" customHeight="1" x14ac:dyDescent="0.25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12.75" customHeight="1" x14ac:dyDescent="0.25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12.75" customHeight="1" x14ac:dyDescent="0.25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12.75" customHeight="1" x14ac:dyDescent="0.25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12.75" customHeight="1" x14ac:dyDescent="0.25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12.75" customHeight="1" x14ac:dyDescent="0.25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12.75" customHeight="1" x14ac:dyDescent="0.25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12.75" customHeight="1" x14ac:dyDescent="0.25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12.75" customHeight="1" x14ac:dyDescent="0.25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12.75" customHeight="1" x14ac:dyDescent="0.25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12.75" customHeight="1" x14ac:dyDescent="0.25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12.75" customHeight="1" x14ac:dyDescent="0.25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12.75" customHeight="1" x14ac:dyDescent="0.25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12.75" customHeight="1" x14ac:dyDescent="0.25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12.75" customHeight="1" x14ac:dyDescent="0.25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12.75" customHeight="1" x14ac:dyDescent="0.25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12.75" customHeight="1" x14ac:dyDescent="0.25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12.75" customHeight="1" x14ac:dyDescent="0.25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12.75" customHeight="1" x14ac:dyDescent="0.25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12.75" customHeight="1" x14ac:dyDescent="0.25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12.75" customHeight="1" x14ac:dyDescent="0.25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12.75" customHeight="1" x14ac:dyDescent="0.25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12.75" customHeight="1" x14ac:dyDescent="0.25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spans="1:26" ht="12.75" customHeight="1" x14ac:dyDescent="0.25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spans="1:26" ht="12.75" customHeight="1" x14ac:dyDescent="0.25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</sheetData>
  <mergeCells count="4">
    <mergeCell ref="A1:J1"/>
    <mergeCell ref="A2:J2"/>
    <mergeCell ref="A3:J4"/>
    <mergeCell ref="A5:B5"/>
  </mergeCells>
  <pageMargins left="0.70866141732283472" right="0.70866141732283472" top="0.74803149606299213" bottom="0.74803149606299213" header="0" footer="0"/>
  <pageSetup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00"/>
  <sheetViews>
    <sheetView workbookViewId="0">
      <selection activeCell="I10" sqref="I10"/>
    </sheetView>
  </sheetViews>
  <sheetFormatPr baseColWidth="10" defaultColWidth="14.42578125" defaultRowHeight="15" customHeight="1" x14ac:dyDescent="0.25"/>
  <cols>
    <col min="1" max="1" width="20.85546875" customWidth="1"/>
    <col min="2" max="2" width="22.7109375" customWidth="1"/>
    <col min="3" max="4" width="18.28515625" customWidth="1"/>
    <col min="5" max="5" width="12.42578125" customWidth="1"/>
    <col min="6" max="6" width="18.28515625" customWidth="1"/>
    <col min="7" max="7" width="12.42578125" customWidth="1"/>
    <col min="8" max="8" width="18.28515625" customWidth="1"/>
    <col min="9" max="10" width="12.42578125" customWidth="1"/>
    <col min="11" max="26" width="10.7109375" customWidth="1"/>
  </cols>
  <sheetData>
    <row r="1" spans="1:10" x14ac:dyDescent="0.25">
      <c r="A1" s="128" t="s">
        <v>69</v>
      </c>
      <c r="B1" s="100"/>
      <c r="C1" s="100"/>
      <c r="D1" s="100"/>
      <c r="E1" s="100"/>
      <c r="F1" s="100"/>
      <c r="G1" s="100"/>
      <c r="H1" s="100"/>
      <c r="I1" s="100"/>
      <c r="J1" s="101"/>
    </row>
    <row r="2" spans="1:10" x14ac:dyDescent="0.25">
      <c r="A2" s="128" t="s">
        <v>81</v>
      </c>
      <c r="B2" s="100"/>
      <c r="C2" s="100"/>
      <c r="D2" s="100"/>
      <c r="E2" s="100"/>
      <c r="F2" s="100"/>
      <c r="G2" s="100"/>
      <c r="H2" s="100"/>
      <c r="I2" s="100"/>
      <c r="J2" s="101"/>
    </row>
    <row r="3" spans="1:10" x14ac:dyDescent="0.25">
      <c r="A3" s="129"/>
      <c r="B3" s="100"/>
      <c r="C3" s="100"/>
      <c r="D3" s="100"/>
      <c r="E3" s="100"/>
      <c r="F3" s="100"/>
      <c r="G3" s="100"/>
      <c r="H3" s="100"/>
      <c r="I3" s="100"/>
      <c r="J3" s="101"/>
    </row>
    <row r="4" spans="1:10" ht="63" customHeight="1" x14ac:dyDescent="0.25">
      <c r="A4" s="42" t="s">
        <v>82</v>
      </c>
      <c r="B4" s="42" t="s">
        <v>83</v>
      </c>
      <c r="C4" s="42" t="s">
        <v>72</v>
      </c>
      <c r="D4" s="42" t="s">
        <v>4</v>
      </c>
      <c r="E4" s="43" t="s">
        <v>5</v>
      </c>
      <c r="F4" s="42" t="s">
        <v>68</v>
      </c>
      <c r="G4" s="44" t="s">
        <v>7</v>
      </c>
      <c r="H4" s="42" t="s">
        <v>8</v>
      </c>
      <c r="I4" s="43" t="s">
        <v>9</v>
      </c>
      <c r="J4" s="43" t="s">
        <v>10</v>
      </c>
    </row>
    <row r="5" spans="1:10" ht="36" customHeight="1" x14ac:dyDescent="0.25">
      <c r="A5" s="70" t="s">
        <v>84</v>
      </c>
      <c r="B5" s="71" t="s">
        <v>85</v>
      </c>
      <c r="C5" s="72">
        <v>3295264000000</v>
      </c>
      <c r="D5" s="72">
        <v>274605333331</v>
      </c>
      <c r="E5" s="73">
        <f t="shared" ref="E5:E6" si="0">+D5/C5</f>
        <v>8.3333333332625242E-2</v>
      </c>
      <c r="F5" s="72">
        <v>274605333331</v>
      </c>
      <c r="G5" s="73">
        <f t="shared" ref="G5:G6" si="1">+F5/C5</f>
        <v>8.3333333332625242E-2</v>
      </c>
      <c r="H5" s="72">
        <v>273488469082</v>
      </c>
      <c r="I5" s="73">
        <f t="shared" ref="I5:I6" si="2">+H5/C5</f>
        <v>8.2994403204720471E-2</v>
      </c>
      <c r="J5" s="73">
        <f t="shared" ref="J5:J6" si="3">IFERROR(H5/F5,"-")</f>
        <v>0.99593283846510816</v>
      </c>
    </row>
    <row r="6" spans="1:10" ht="36" customHeight="1" x14ac:dyDescent="0.25">
      <c r="A6" s="130" t="s">
        <v>86</v>
      </c>
      <c r="B6" s="101"/>
      <c r="C6" s="74">
        <f t="shared" ref="C6:D6" si="4">SUM(C4:C5)</f>
        <v>3295264000000</v>
      </c>
      <c r="D6" s="75">
        <f t="shared" si="4"/>
        <v>274605333331</v>
      </c>
      <c r="E6" s="76">
        <f t="shared" si="0"/>
        <v>8.3333333332625242E-2</v>
      </c>
      <c r="F6" s="75">
        <f>SUM(F4:F5)</f>
        <v>274605333331</v>
      </c>
      <c r="G6" s="76">
        <f t="shared" si="1"/>
        <v>8.3333333332625242E-2</v>
      </c>
      <c r="H6" s="75">
        <f>SUM(H4:H5)</f>
        <v>273488469082</v>
      </c>
      <c r="I6" s="76">
        <f t="shared" si="2"/>
        <v>8.2994403204720471E-2</v>
      </c>
      <c r="J6" s="76">
        <f t="shared" si="3"/>
        <v>0.99593283846510816</v>
      </c>
    </row>
    <row r="9" spans="1:10" x14ac:dyDescent="0.25">
      <c r="C9" s="77"/>
    </row>
    <row r="10" spans="1:10" x14ac:dyDescent="0.25">
      <c r="C10" s="77"/>
    </row>
    <row r="11" spans="1:10" x14ac:dyDescent="0.25">
      <c r="C11" s="77"/>
    </row>
    <row r="12" spans="1:10" x14ac:dyDescent="0.25">
      <c r="C12" s="77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J1"/>
    <mergeCell ref="A2:J2"/>
    <mergeCell ref="A3:J3"/>
    <mergeCell ref="A6:B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EJECUCIÓN</vt:lpstr>
      <vt:lpstr>FUNCIONAMIETO</vt:lpstr>
      <vt:lpstr>FET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USER</cp:lastModifiedBy>
  <dcterms:created xsi:type="dcterms:W3CDTF">2015-10-06T19:48:57Z</dcterms:created>
  <dcterms:modified xsi:type="dcterms:W3CDTF">2026-02-20T15:18:37Z</dcterms:modified>
</cp:coreProperties>
</file>